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S:\Performance_Management_Unit\03_Reports\04_Quarterly_Recurring\Multi-Program\Public_Disclosure_Data\15_FY2025\Q2\"/>
    </mc:Choice>
  </mc:AlternateContent>
  <xr:revisionPtr revIDLastSave="0" documentId="13_ncr:1_{A263AD52-D797-4FF7-B038-47760A0794A4}" xr6:coauthVersionLast="47" xr6:coauthVersionMax="47" xr10:uidLastSave="{00000000-0000-0000-0000-000000000000}"/>
  <bookViews>
    <workbookView xWindow="-120" yWindow="-120" windowWidth="29040" windowHeight="15720" xr2:uid="{5629B47D-F430-4F84-B4DA-5744D1D35F74}"/>
  </bookViews>
  <sheets>
    <sheet name="CW_Disclosure_Data_FY2025_Q2" sheetId="1" r:id="rId1"/>
  </sheets>
  <definedNames>
    <definedName name="_xlnm._FilterDatabase" localSheetId="0" hidden="1">CW_Disclosure_Data_FY2025_Q2!$A$1:$DH$1557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513" i="1" l="1"/>
  <c r="BV513" i="1"/>
  <c r="BW513" i="1"/>
  <c r="BD118" i="1"/>
  <c r="BV118" i="1"/>
  <c r="BW118" i="1"/>
  <c r="BD91" i="1"/>
  <c r="BV91" i="1"/>
  <c r="BW91" i="1"/>
  <c r="BD137" i="1"/>
  <c r="BV137" i="1"/>
  <c r="BW137" i="1"/>
  <c r="BD1016" i="1"/>
  <c r="BV1016" i="1"/>
  <c r="BW1016" i="1"/>
  <c r="BD843" i="1"/>
  <c r="BV843" i="1"/>
  <c r="BW843" i="1"/>
  <c r="BD42" i="1"/>
  <c r="BV42" i="1"/>
  <c r="BW42" i="1"/>
  <c r="BD855" i="1"/>
  <c r="BV855" i="1"/>
  <c r="BW855" i="1"/>
  <c r="BD636" i="1"/>
  <c r="BV636" i="1"/>
  <c r="BW636" i="1"/>
  <c r="BD283" i="1"/>
  <c r="BV283" i="1"/>
  <c r="BW283" i="1"/>
  <c r="BD330" i="1"/>
  <c r="BV330" i="1"/>
  <c r="BW330" i="1"/>
  <c r="BD313" i="1"/>
  <c r="BV313" i="1"/>
  <c r="BW313" i="1"/>
  <c r="BD557" i="1"/>
  <c r="BV557" i="1"/>
  <c r="BW557" i="1"/>
  <c r="BD67" i="1"/>
  <c r="BV67" i="1"/>
  <c r="BW67" i="1"/>
  <c r="BD582" i="1"/>
  <c r="BV582" i="1"/>
  <c r="BW582" i="1"/>
  <c r="BD856" i="1"/>
  <c r="BV856" i="1"/>
  <c r="BW856" i="1"/>
  <c r="BD68" i="1"/>
  <c r="BV68" i="1"/>
  <c r="BW68" i="1"/>
  <c r="BD1179" i="1"/>
  <c r="BV1179" i="1"/>
  <c r="BW1179" i="1"/>
  <c r="BD926" i="1"/>
  <c r="BV926" i="1"/>
  <c r="BW926" i="1"/>
  <c r="BD452" i="1"/>
  <c r="BV452" i="1"/>
  <c r="BW452" i="1"/>
  <c r="BD514" i="1"/>
  <c r="BV514" i="1"/>
  <c r="BW514" i="1"/>
  <c r="BD761" i="1"/>
  <c r="BV761" i="1"/>
  <c r="BW761" i="1"/>
  <c r="BD740" i="1"/>
  <c r="BV740" i="1"/>
  <c r="BW740" i="1"/>
  <c r="BD362" i="1"/>
  <c r="BV362" i="1"/>
  <c r="BW362" i="1"/>
  <c r="BD937" i="1"/>
  <c r="BV937" i="1"/>
  <c r="BW937" i="1"/>
  <c r="BD2" i="1"/>
  <c r="BV2" i="1"/>
  <c r="BW2" i="1"/>
  <c r="BD493" i="1"/>
  <c r="BV493" i="1"/>
  <c r="BW493" i="1"/>
  <c r="BD637" i="1"/>
  <c r="BV637" i="1"/>
  <c r="BW637" i="1"/>
  <c r="BD138" i="1"/>
  <c r="BV138" i="1"/>
  <c r="BW138" i="1"/>
  <c r="BD672" i="1"/>
  <c r="BV672" i="1"/>
  <c r="BW672" i="1"/>
  <c r="BD901" i="1"/>
  <c r="BV901" i="1"/>
  <c r="BW901" i="1"/>
  <c r="BD119" i="1"/>
  <c r="BV119" i="1"/>
  <c r="BW119" i="1"/>
  <c r="BD1134" i="1"/>
  <c r="BV1134" i="1"/>
  <c r="BW1134" i="1"/>
  <c r="BD1357" i="1"/>
  <c r="BV1357" i="1"/>
  <c r="BW1357" i="1"/>
  <c r="BD1345" i="1"/>
  <c r="BV1345" i="1"/>
  <c r="BW1345" i="1"/>
  <c r="BD1266" i="1"/>
  <c r="BV1266" i="1"/>
  <c r="BW1266" i="1"/>
  <c r="BD1335" i="1"/>
  <c r="BV1335" i="1"/>
  <c r="BW1335" i="1"/>
  <c r="BD1161" i="1"/>
  <c r="BV1161" i="1"/>
  <c r="BW1161" i="1"/>
  <c r="BD1275" i="1"/>
  <c r="BV1275" i="1"/>
  <c r="BW1275" i="1"/>
  <c r="BD1135" i="1"/>
  <c r="BV1135" i="1"/>
  <c r="BW1135" i="1"/>
  <c r="BD1205" i="1"/>
  <c r="BV1205" i="1"/>
  <c r="BW1205" i="1"/>
  <c r="BD1017" i="1"/>
  <c r="BV1017" i="1"/>
  <c r="BW1017" i="1"/>
  <c r="BD1003" i="1"/>
  <c r="BV1003" i="1"/>
  <c r="BW1003" i="1"/>
  <c r="BD1442" i="1"/>
  <c r="BV1442" i="1"/>
  <c r="BW1442" i="1"/>
  <c r="BD1435" i="1"/>
  <c r="BV1435" i="1"/>
  <c r="BW1435" i="1"/>
  <c r="BD1466" i="1"/>
  <c r="BV1466" i="1"/>
  <c r="BW1466" i="1"/>
  <c r="BD1406" i="1"/>
  <c r="BV1406" i="1"/>
  <c r="BW1406" i="1"/>
  <c r="BD988" i="1"/>
  <c r="BV988" i="1"/>
  <c r="BW988" i="1"/>
  <c r="BD1329" i="1"/>
  <c r="BV1329" i="1"/>
  <c r="BW1329" i="1"/>
  <c r="BD1242" i="1"/>
  <c r="BV1242" i="1"/>
  <c r="BW1242" i="1"/>
  <c r="BD1243" i="1"/>
  <c r="BV1243" i="1"/>
  <c r="BW1243" i="1"/>
  <c r="BD1505" i="1"/>
  <c r="BV1505" i="1"/>
  <c r="BW1505" i="1"/>
  <c r="BD1506" i="1"/>
  <c r="BV1506" i="1"/>
  <c r="BW1506" i="1"/>
  <c r="BD1495" i="1"/>
  <c r="BV1495" i="1"/>
  <c r="BW1495" i="1"/>
  <c r="BD1516" i="1"/>
  <c r="BV1516" i="1"/>
  <c r="BW1516" i="1"/>
  <c r="BD1517" i="1"/>
  <c r="BV1517" i="1"/>
  <c r="BW1517" i="1"/>
  <c r="BD1496" i="1"/>
  <c r="BV1496" i="1"/>
  <c r="BW1496" i="1"/>
  <c r="BD1518" i="1"/>
  <c r="BV1518" i="1"/>
  <c r="BW1518" i="1"/>
  <c r="BD1542" i="1"/>
  <c r="BV1542" i="1"/>
  <c r="BW1542" i="1"/>
  <c r="BD1430" i="1"/>
  <c r="BV1430" i="1"/>
  <c r="BW1430" i="1"/>
  <c r="BD938" i="1"/>
  <c r="BV938" i="1"/>
  <c r="BW938" i="1"/>
  <c r="BD284" i="1"/>
  <c r="BV284" i="1"/>
  <c r="BW284" i="1"/>
  <c r="BD331" i="1"/>
  <c r="BV331" i="1"/>
  <c r="BW331" i="1"/>
  <c r="BD652" i="1"/>
  <c r="BV652" i="1"/>
  <c r="BW652" i="1"/>
  <c r="BD536" i="1"/>
  <c r="BV536" i="1"/>
  <c r="BW536" i="1"/>
  <c r="BD139" i="1"/>
  <c r="BV139" i="1"/>
  <c r="BW139" i="1"/>
  <c r="BD140" i="1"/>
  <c r="BV140" i="1"/>
  <c r="BW140" i="1"/>
  <c r="BD762" i="1"/>
  <c r="BV762" i="1"/>
  <c r="BW762" i="1"/>
  <c r="BD608" i="1"/>
  <c r="BV608" i="1"/>
  <c r="BW608" i="1"/>
  <c r="BD827" i="1"/>
  <c r="BV827" i="1"/>
  <c r="BW827" i="1"/>
  <c r="BD1162" i="1"/>
  <c r="BV1162" i="1"/>
  <c r="BW1162" i="1"/>
  <c r="BD828" i="1"/>
  <c r="BV828" i="1"/>
  <c r="BW828" i="1"/>
  <c r="BD814" i="1"/>
  <c r="BV814" i="1"/>
  <c r="BW814" i="1"/>
  <c r="BD1144" i="1"/>
  <c r="BV1144" i="1"/>
  <c r="BW1144" i="1"/>
  <c r="BD141" i="1"/>
  <c r="BV141" i="1"/>
  <c r="BW141" i="1"/>
  <c r="BD20" i="1"/>
  <c r="BV20" i="1"/>
  <c r="BW20" i="1"/>
  <c r="BD974" i="1"/>
  <c r="BV974" i="1"/>
  <c r="BW974" i="1"/>
  <c r="BD857" i="1"/>
  <c r="BV857" i="1"/>
  <c r="BW857" i="1"/>
  <c r="BD673" i="1"/>
  <c r="BV673" i="1"/>
  <c r="BW673" i="1"/>
  <c r="BD939" i="1"/>
  <c r="BV939" i="1"/>
  <c r="BW939" i="1"/>
  <c r="BD653" i="1"/>
  <c r="BV653" i="1"/>
  <c r="BW653" i="1"/>
  <c r="BD453" i="1"/>
  <c r="BV453" i="1"/>
  <c r="BW453" i="1"/>
  <c r="BD191" i="1"/>
  <c r="BV191" i="1"/>
  <c r="BW191" i="1"/>
  <c r="BD239" i="1"/>
  <c r="BV239" i="1"/>
  <c r="BW239" i="1"/>
  <c r="BD609" i="1"/>
  <c r="BV609" i="1"/>
  <c r="BW609" i="1"/>
  <c r="BD285" i="1"/>
  <c r="BV285" i="1"/>
  <c r="BW285" i="1"/>
  <c r="BD674" i="1"/>
  <c r="BV674" i="1"/>
  <c r="BW674" i="1"/>
  <c r="BD558" i="1"/>
  <c r="BV558" i="1"/>
  <c r="BW558" i="1"/>
  <c r="BD3" i="1"/>
  <c r="BV3" i="1"/>
  <c r="BW3" i="1"/>
  <c r="BD142" i="1"/>
  <c r="BV142" i="1"/>
  <c r="BW142" i="1"/>
  <c r="BD1302" i="1"/>
  <c r="BV1302" i="1"/>
  <c r="BW1302" i="1"/>
  <c r="BD1122" i="1"/>
  <c r="BV1122" i="1"/>
  <c r="BW1122" i="1"/>
  <c r="BD992" i="1"/>
  <c r="BV992" i="1"/>
  <c r="BW992" i="1"/>
  <c r="BD870" i="1"/>
  <c r="BV870" i="1"/>
  <c r="BW870" i="1"/>
  <c r="BD721" i="1"/>
  <c r="BV721" i="1"/>
  <c r="BW721" i="1"/>
  <c r="BD406" i="1"/>
  <c r="BV406" i="1"/>
  <c r="BW406" i="1"/>
  <c r="BD1260" i="1"/>
  <c r="BV1260" i="1"/>
  <c r="BW1260" i="1"/>
  <c r="BD1055" i="1"/>
  <c r="BV1055" i="1"/>
  <c r="BW1055" i="1"/>
  <c r="BD1090" i="1"/>
  <c r="BV1090" i="1"/>
  <c r="BW1090" i="1"/>
  <c r="BD1221" i="1"/>
  <c r="BV1221" i="1"/>
  <c r="BW1221" i="1"/>
  <c r="BD1180" i="1"/>
  <c r="BV1180" i="1"/>
  <c r="BW1180" i="1"/>
  <c r="BD1145" i="1"/>
  <c r="BV1145" i="1"/>
  <c r="BW1145" i="1"/>
  <c r="BD1291" i="1"/>
  <c r="BV1291" i="1"/>
  <c r="BW1291" i="1"/>
  <c r="BD1113" i="1"/>
  <c r="BV1113" i="1"/>
  <c r="BW1113" i="1"/>
  <c r="BD1215" i="1"/>
  <c r="BV1215" i="1"/>
  <c r="BW1215" i="1"/>
  <c r="BD1458" i="1"/>
  <c r="BV1458" i="1"/>
  <c r="BW1458" i="1"/>
  <c r="BD1309" i="1"/>
  <c r="BV1309" i="1"/>
  <c r="BW1309" i="1"/>
  <c r="BD1407" i="1"/>
  <c r="BV1407" i="1"/>
  <c r="BW1407" i="1"/>
  <c r="BD1467" i="1"/>
  <c r="BV1467" i="1"/>
  <c r="BW1467" i="1"/>
  <c r="BD1416" i="1"/>
  <c r="BV1416" i="1"/>
  <c r="BW1416" i="1"/>
  <c r="BD1468" i="1"/>
  <c r="BV1468" i="1"/>
  <c r="BW1468" i="1"/>
  <c r="BD583" i="1"/>
  <c r="BV583" i="1"/>
  <c r="BW583" i="1"/>
  <c r="BD120" i="1"/>
  <c r="BV120" i="1"/>
  <c r="BW120" i="1"/>
  <c r="BD192" i="1"/>
  <c r="BV192" i="1"/>
  <c r="BW192" i="1"/>
  <c r="BD874" i="1"/>
  <c r="BV874" i="1"/>
  <c r="BW874" i="1"/>
  <c r="BD675" i="1"/>
  <c r="BV675" i="1"/>
  <c r="BW675" i="1"/>
  <c r="BD286" i="1"/>
  <c r="BV286" i="1"/>
  <c r="BW286" i="1"/>
  <c r="BD537" i="1"/>
  <c r="BV537" i="1"/>
  <c r="BW537" i="1"/>
  <c r="BD255" i="1"/>
  <c r="BV255" i="1"/>
  <c r="BW255" i="1"/>
  <c r="BD423" i="1"/>
  <c r="BV423" i="1"/>
  <c r="BW423" i="1"/>
  <c r="BD676" i="1"/>
  <c r="BV676" i="1"/>
  <c r="BW676" i="1"/>
  <c r="BD407" i="1"/>
  <c r="BV407" i="1"/>
  <c r="BW407" i="1"/>
  <c r="BD959" i="1"/>
  <c r="BV959" i="1"/>
  <c r="BW959" i="1"/>
  <c r="BD287" i="1"/>
  <c r="BV287" i="1"/>
  <c r="BW287" i="1"/>
  <c r="BD559" i="1"/>
  <c r="BV559" i="1"/>
  <c r="BW559" i="1"/>
  <c r="BD256" i="1"/>
  <c r="BV256" i="1"/>
  <c r="BW256" i="1"/>
  <c r="BD332" i="1"/>
  <c r="BV332" i="1"/>
  <c r="BW332" i="1"/>
  <c r="BD677" i="1"/>
  <c r="BV677" i="1"/>
  <c r="BW677" i="1"/>
  <c r="BD722" i="1"/>
  <c r="BV722" i="1"/>
  <c r="BW722" i="1"/>
  <c r="BD21" i="1"/>
  <c r="BV21" i="1"/>
  <c r="BW21" i="1"/>
  <c r="BD494" i="1"/>
  <c r="BV494" i="1"/>
  <c r="BW494" i="1"/>
  <c r="BD1114" i="1"/>
  <c r="BV1114" i="1"/>
  <c r="BW1114" i="1"/>
  <c r="BD1206" i="1"/>
  <c r="BV1206" i="1"/>
  <c r="BW1206" i="1"/>
  <c r="BD1065" i="1"/>
  <c r="BV1065" i="1"/>
  <c r="BW1065" i="1"/>
  <c r="BD69" i="1"/>
  <c r="BV69" i="1"/>
  <c r="BW69" i="1"/>
  <c r="BD741" i="1"/>
  <c r="BV741" i="1"/>
  <c r="BW741" i="1"/>
  <c r="BD763" i="1"/>
  <c r="BV763" i="1"/>
  <c r="BW763" i="1"/>
  <c r="BD779" i="1"/>
  <c r="BV779" i="1"/>
  <c r="BW779" i="1"/>
  <c r="BD902" i="1"/>
  <c r="BV902" i="1"/>
  <c r="BW902" i="1"/>
  <c r="BD333" i="1"/>
  <c r="BV333" i="1"/>
  <c r="BW333" i="1"/>
  <c r="BD143" i="1"/>
  <c r="BV143" i="1"/>
  <c r="BW143" i="1"/>
  <c r="BD1216" i="1"/>
  <c r="BV1216" i="1"/>
  <c r="BW1216" i="1"/>
  <c r="BD1303" i="1"/>
  <c r="BV1303" i="1"/>
  <c r="BW1303" i="1"/>
  <c r="BD240" i="1"/>
  <c r="BV240" i="1"/>
  <c r="BW240" i="1"/>
  <c r="BD92" i="1"/>
  <c r="BV92" i="1"/>
  <c r="BW92" i="1"/>
  <c r="BD121" i="1"/>
  <c r="BV121" i="1"/>
  <c r="BW121" i="1"/>
  <c r="BD1181" i="1"/>
  <c r="BV1181" i="1"/>
  <c r="BW1181" i="1"/>
  <c r="BD1431" i="1"/>
  <c r="BV1431" i="1"/>
  <c r="BW1431" i="1"/>
  <c r="BD1375" i="1"/>
  <c r="BV1375" i="1"/>
  <c r="BW1375" i="1"/>
  <c r="BD1484" i="1"/>
  <c r="BV1484" i="1"/>
  <c r="BW1484" i="1"/>
  <c r="BD1004" i="1"/>
  <c r="BV1004" i="1"/>
  <c r="BW1004" i="1"/>
  <c r="BD1317" i="1"/>
  <c r="BV1317" i="1"/>
  <c r="BW1317" i="1"/>
  <c r="BD1452" i="1"/>
  <c r="BV1452" i="1"/>
  <c r="BW1452" i="1"/>
  <c r="BD1408" i="1"/>
  <c r="BV1408" i="1"/>
  <c r="BW1408" i="1"/>
  <c r="BD1388" i="1"/>
  <c r="BV1388" i="1"/>
  <c r="BW1388" i="1"/>
  <c r="BD1292" i="1"/>
  <c r="BV1292" i="1"/>
  <c r="BW1292" i="1"/>
  <c r="BD1056" i="1"/>
  <c r="BV1056" i="1"/>
  <c r="BW1056" i="1"/>
  <c r="BD1182" i="1"/>
  <c r="BV1182" i="1"/>
  <c r="BW1182" i="1"/>
  <c r="BD993" i="1"/>
  <c r="BV993" i="1"/>
  <c r="BW993" i="1"/>
  <c r="BD1507" i="1"/>
  <c r="BV1507" i="1"/>
  <c r="BW1507" i="1"/>
  <c r="BD1543" i="1"/>
  <c r="BV1543" i="1"/>
  <c r="BW1543" i="1"/>
  <c r="BD93" i="1"/>
  <c r="BV93" i="1"/>
  <c r="BW93" i="1"/>
  <c r="BD538" i="1"/>
  <c r="BV538" i="1"/>
  <c r="BW538" i="1"/>
  <c r="BD704" i="1"/>
  <c r="BV704" i="1"/>
  <c r="BW704" i="1"/>
  <c r="BD314" i="1"/>
  <c r="BV314" i="1"/>
  <c r="BW314" i="1"/>
  <c r="BD723" i="1"/>
  <c r="BV723" i="1"/>
  <c r="BW723" i="1"/>
  <c r="BD927" i="1"/>
  <c r="BV927" i="1"/>
  <c r="BW927" i="1"/>
  <c r="BD241" i="1"/>
  <c r="BV241" i="1"/>
  <c r="BW241" i="1"/>
  <c r="BD844" i="1"/>
  <c r="BV844" i="1"/>
  <c r="BW844" i="1"/>
  <c r="BD928" i="1"/>
  <c r="BV928" i="1"/>
  <c r="BW928" i="1"/>
  <c r="BD288" i="1"/>
  <c r="BV288" i="1"/>
  <c r="BW288" i="1"/>
  <c r="BD454" i="1"/>
  <c r="BV454" i="1"/>
  <c r="BW454" i="1"/>
  <c r="BD885" i="1"/>
  <c r="BV885" i="1"/>
  <c r="BW885" i="1"/>
  <c r="BD654" i="1"/>
  <c r="BV654" i="1"/>
  <c r="BW654" i="1"/>
  <c r="BD989" i="1"/>
  <c r="BV989" i="1"/>
  <c r="BW989" i="1"/>
  <c r="BD1183" i="1"/>
  <c r="BV1183" i="1"/>
  <c r="BW1183" i="1"/>
  <c r="BD43" i="1"/>
  <c r="BV43" i="1"/>
  <c r="BW43" i="1"/>
  <c r="BD257" i="1"/>
  <c r="BV257" i="1"/>
  <c r="BW257" i="1"/>
  <c r="BD911" i="1"/>
  <c r="BV911" i="1"/>
  <c r="BW911" i="1"/>
  <c r="BD584" i="1"/>
  <c r="BV584" i="1"/>
  <c r="BW584" i="1"/>
  <c r="BD678" i="1"/>
  <c r="BV678" i="1"/>
  <c r="BW678" i="1"/>
  <c r="BD289" i="1"/>
  <c r="BV289" i="1"/>
  <c r="BW289" i="1"/>
  <c r="BD975" i="1"/>
  <c r="BV975" i="1"/>
  <c r="BW975" i="1"/>
  <c r="BD1244" i="1"/>
  <c r="BV1244" i="1"/>
  <c r="BW1244" i="1"/>
  <c r="BD1304" i="1"/>
  <c r="BV1304" i="1"/>
  <c r="BW1304" i="1"/>
  <c r="BD875" i="1"/>
  <c r="BV875" i="1"/>
  <c r="BW875" i="1"/>
  <c r="BD679" i="1"/>
  <c r="BV679" i="1"/>
  <c r="BW679" i="1"/>
  <c r="BD1005" i="1"/>
  <c r="BV1005" i="1"/>
  <c r="BW1005" i="1"/>
  <c r="BD1146" i="1"/>
  <c r="BV1146" i="1"/>
  <c r="BW1146" i="1"/>
  <c r="BD1358" i="1"/>
  <c r="BV1358" i="1"/>
  <c r="BW1358" i="1"/>
  <c r="BD1409" i="1"/>
  <c r="BV1409" i="1"/>
  <c r="BW1409" i="1"/>
  <c r="BD1095" i="1"/>
  <c r="BV1095" i="1"/>
  <c r="BW1095" i="1"/>
  <c r="BD1115" i="1"/>
  <c r="BV1115" i="1"/>
  <c r="BW1115" i="1"/>
  <c r="BD1227" i="1"/>
  <c r="BV1227" i="1"/>
  <c r="BW1227" i="1"/>
  <c r="BD1057" i="1"/>
  <c r="BV1057" i="1"/>
  <c r="BW1057" i="1"/>
  <c r="BD1018" i="1"/>
  <c r="BV1018" i="1"/>
  <c r="BW1018" i="1"/>
  <c r="BD1170" i="1"/>
  <c r="BV1170" i="1"/>
  <c r="BW1170" i="1"/>
  <c r="BD1519" i="1"/>
  <c r="BV1519" i="1"/>
  <c r="BW1519" i="1"/>
  <c r="BD242" i="1"/>
  <c r="BV242" i="1"/>
  <c r="BW242" i="1"/>
  <c r="BD4" i="1"/>
  <c r="BV4" i="1"/>
  <c r="BW4" i="1"/>
  <c r="BD539" i="1"/>
  <c r="BV539" i="1"/>
  <c r="BW539" i="1"/>
  <c r="BD799" i="1"/>
  <c r="BV799" i="1"/>
  <c r="BW799" i="1"/>
  <c r="BD800" i="1"/>
  <c r="BV800" i="1"/>
  <c r="BW800" i="1"/>
  <c r="BD315" i="1"/>
  <c r="BV315" i="1"/>
  <c r="BW315" i="1"/>
  <c r="BD495" i="1"/>
  <c r="BV495" i="1"/>
  <c r="BW495" i="1"/>
  <c r="BD705" i="1"/>
  <c r="BV705" i="1"/>
  <c r="BW705" i="1"/>
  <c r="BD334" i="1"/>
  <c r="BV334" i="1"/>
  <c r="BW334" i="1"/>
  <c r="BD424" i="1"/>
  <c r="BV424" i="1"/>
  <c r="BW424" i="1"/>
  <c r="BD122" i="1"/>
  <c r="BV122" i="1"/>
  <c r="BW122" i="1"/>
  <c r="BD585" i="1"/>
  <c r="BV585" i="1"/>
  <c r="BW585" i="1"/>
  <c r="BD780" i="1"/>
  <c r="BV780" i="1"/>
  <c r="BW780" i="1"/>
  <c r="BD952" i="1"/>
  <c r="BV952" i="1"/>
  <c r="BW952" i="1"/>
  <c r="BD335" i="1"/>
  <c r="BV335" i="1"/>
  <c r="BW335" i="1"/>
  <c r="BD425" i="1"/>
  <c r="BV425" i="1"/>
  <c r="BW425" i="1"/>
  <c r="BD560" i="1"/>
  <c r="BV560" i="1"/>
  <c r="BW560" i="1"/>
  <c r="BD193" i="1"/>
  <c r="BV193" i="1"/>
  <c r="BW193" i="1"/>
  <c r="BD876" i="1"/>
  <c r="BV876" i="1"/>
  <c r="BW876" i="1"/>
  <c r="BD455" i="1"/>
  <c r="BV455" i="1"/>
  <c r="BW455" i="1"/>
  <c r="BD829" i="1"/>
  <c r="BV829" i="1"/>
  <c r="BW829" i="1"/>
  <c r="BD243" i="1"/>
  <c r="BV243" i="1"/>
  <c r="BW243" i="1"/>
  <c r="BD336" i="1"/>
  <c r="BV336" i="1"/>
  <c r="BW336" i="1"/>
  <c r="BD1136" i="1"/>
  <c r="BV1136" i="1"/>
  <c r="BW1136" i="1"/>
  <c r="BD781" i="1"/>
  <c r="BV781" i="1"/>
  <c r="BW781" i="1"/>
  <c r="BD363" i="1"/>
  <c r="BV363" i="1"/>
  <c r="BW363" i="1"/>
  <c r="BD960" i="1"/>
  <c r="BV960" i="1"/>
  <c r="BW960" i="1"/>
  <c r="BD912" i="1"/>
  <c r="BV912" i="1"/>
  <c r="BW912" i="1"/>
  <c r="BD123" i="1"/>
  <c r="BV123" i="1"/>
  <c r="BW123" i="1"/>
  <c r="BD5" i="1"/>
  <c r="BV5" i="1"/>
  <c r="BW5" i="1"/>
  <c r="BD815" i="1"/>
  <c r="BV815" i="1"/>
  <c r="BW815" i="1"/>
  <c r="BD1137" i="1"/>
  <c r="BV1137" i="1"/>
  <c r="BW1137" i="1"/>
  <c r="BD1184" i="1"/>
  <c r="BV1184" i="1"/>
  <c r="BW1184" i="1"/>
  <c r="BD1006" i="1"/>
  <c r="BV1006" i="1"/>
  <c r="BW1006" i="1"/>
  <c r="BD1237" i="1"/>
  <c r="BV1237" i="1"/>
  <c r="BW1237" i="1"/>
  <c r="BD1359" i="1"/>
  <c r="BV1359" i="1"/>
  <c r="BW1359" i="1"/>
  <c r="BD1401" i="1"/>
  <c r="BV1401" i="1"/>
  <c r="BW1401" i="1"/>
  <c r="BD1116" i="1"/>
  <c r="BV1116" i="1"/>
  <c r="BW1116" i="1"/>
  <c r="BD1019" i="1"/>
  <c r="BV1019" i="1"/>
  <c r="BW1019" i="1"/>
  <c r="BD1261" i="1"/>
  <c r="BV1261" i="1"/>
  <c r="BW1261" i="1"/>
  <c r="BD1185" i="1"/>
  <c r="BV1185" i="1"/>
  <c r="BW1185" i="1"/>
  <c r="BD1376" i="1"/>
  <c r="BV1376" i="1"/>
  <c r="BW1376" i="1"/>
  <c r="BD1497" i="1"/>
  <c r="BV1497" i="1"/>
  <c r="BW1497" i="1"/>
  <c r="BD496" i="1"/>
  <c r="BV496" i="1"/>
  <c r="BW496" i="1"/>
  <c r="BD194" i="1"/>
  <c r="BV194" i="1"/>
  <c r="BW194" i="1"/>
  <c r="BD144" i="1"/>
  <c r="BV144" i="1"/>
  <c r="BW144" i="1"/>
  <c r="BD484" i="1"/>
  <c r="BV484" i="1"/>
  <c r="BW484" i="1"/>
  <c r="BD195" i="1"/>
  <c r="BV195" i="1"/>
  <c r="BW195" i="1"/>
  <c r="BD22" i="1"/>
  <c r="BV22" i="1"/>
  <c r="BW22" i="1"/>
  <c r="BD364" i="1"/>
  <c r="BV364" i="1"/>
  <c r="BW364" i="1"/>
  <c r="BD830" i="1"/>
  <c r="BV830" i="1"/>
  <c r="BW830" i="1"/>
  <c r="BD742" i="1"/>
  <c r="BV742" i="1"/>
  <c r="BW742" i="1"/>
  <c r="BD886" i="1"/>
  <c r="BV886" i="1"/>
  <c r="BW886" i="1"/>
  <c r="BD782" i="1"/>
  <c r="BV782" i="1"/>
  <c r="BW782" i="1"/>
  <c r="BD903" i="1"/>
  <c r="BV903" i="1"/>
  <c r="BW903" i="1"/>
  <c r="BD706" i="1"/>
  <c r="BV706" i="1"/>
  <c r="BW706" i="1"/>
  <c r="BD540" i="1"/>
  <c r="BV540" i="1"/>
  <c r="BW540" i="1"/>
  <c r="BD456" i="1"/>
  <c r="BV456" i="1"/>
  <c r="BW456" i="1"/>
  <c r="BD316" i="1"/>
  <c r="BV316" i="1"/>
  <c r="BW316" i="1"/>
  <c r="BD44" i="1"/>
  <c r="BV44" i="1"/>
  <c r="BW44" i="1"/>
  <c r="BD1251" i="1"/>
  <c r="BV1251" i="1"/>
  <c r="BW1251" i="1"/>
  <c r="BD1236" i="1"/>
  <c r="BV1236" i="1"/>
  <c r="BW1236" i="1"/>
  <c r="BD94" i="1"/>
  <c r="BV94" i="1"/>
  <c r="BW94" i="1"/>
  <c r="BD953" i="1"/>
  <c r="BV953" i="1"/>
  <c r="BW953" i="1"/>
  <c r="BD426" i="1"/>
  <c r="BV426" i="1"/>
  <c r="BW426" i="1"/>
  <c r="BD472" i="1"/>
  <c r="BV472" i="1"/>
  <c r="BW472" i="1"/>
  <c r="BD694" i="1"/>
  <c r="BV694" i="1"/>
  <c r="BW694" i="1"/>
  <c r="BD816" i="1"/>
  <c r="BV816" i="1"/>
  <c r="BW816" i="1"/>
  <c r="BD831" i="1"/>
  <c r="BV831" i="1"/>
  <c r="BW831" i="1"/>
  <c r="BD817" i="1"/>
  <c r="BV817" i="1"/>
  <c r="BW817" i="1"/>
  <c r="BD317" i="1"/>
  <c r="BV317" i="1"/>
  <c r="BW317" i="1"/>
  <c r="BD1073" i="1"/>
  <c r="BV1073" i="1"/>
  <c r="BW1073" i="1"/>
  <c r="BD1186" i="1"/>
  <c r="BV1186" i="1"/>
  <c r="BW1186" i="1"/>
  <c r="BD1163" i="1"/>
  <c r="BV1163" i="1"/>
  <c r="BW1163" i="1"/>
  <c r="BD680" i="1"/>
  <c r="BV680" i="1"/>
  <c r="BW680" i="1"/>
  <c r="CC680" i="1"/>
  <c r="BD1293" i="1"/>
  <c r="BV1293" i="1"/>
  <c r="BW1293" i="1"/>
  <c r="BD365" i="1"/>
  <c r="BV365" i="1"/>
  <c r="BW365" i="1"/>
  <c r="BD961" i="1"/>
  <c r="BV961" i="1"/>
  <c r="BW961" i="1"/>
  <c r="BD561" i="1"/>
  <c r="BV561" i="1"/>
  <c r="BW561" i="1"/>
  <c r="BD1336" i="1"/>
  <c r="BV1336" i="1"/>
  <c r="BW1336" i="1"/>
  <c r="BD1207" i="1"/>
  <c r="BV1207" i="1"/>
  <c r="BW1207" i="1"/>
  <c r="BD1294" i="1"/>
  <c r="BV1294" i="1"/>
  <c r="BW1294" i="1"/>
  <c r="BD1410" i="1"/>
  <c r="BV1410" i="1"/>
  <c r="BW1410" i="1"/>
  <c r="BD1305" i="1"/>
  <c r="BV1305" i="1"/>
  <c r="BW1305" i="1"/>
  <c r="BD1091" i="1"/>
  <c r="BV1091" i="1"/>
  <c r="BW1091" i="1"/>
  <c r="BD1337" i="1"/>
  <c r="BV1337" i="1"/>
  <c r="BW1337" i="1"/>
  <c r="BD1330" i="1"/>
  <c r="BV1330" i="1"/>
  <c r="BW1330" i="1"/>
  <c r="BD1039" i="1"/>
  <c r="BV1039" i="1"/>
  <c r="BW1039" i="1"/>
  <c r="BD1187" i="1"/>
  <c r="BV1187" i="1"/>
  <c r="BW1187" i="1"/>
  <c r="BD1544" i="1"/>
  <c r="BV1544" i="1"/>
  <c r="BW1544" i="1"/>
  <c r="BD1421" i="1"/>
  <c r="BV1421" i="1"/>
  <c r="BW1421" i="1"/>
  <c r="BD1389" i="1"/>
  <c r="BV1389" i="1"/>
  <c r="BW1389" i="1"/>
  <c r="BD1096" i="1"/>
  <c r="BV1096" i="1"/>
  <c r="BW1096" i="1"/>
  <c r="BD1498" i="1"/>
  <c r="BV1498" i="1"/>
  <c r="BW1498" i="1"/>
  <c r="BD1499" i="1"/>
  <c r="BV1499" i="1"/>
  <c r="BW1499" i="1"/>
  <c r="BD1508" i="1"/>
  <c r="BV1508" i="1"/>
  <c r="BW1508" i="1"/>
  <c r="BD1530" i="1"/>
  <c r="BV1530" i="1"/>
  <c r="BW1530" i="1"/>
  <c r="BD1531" i="1"/>
  <c r="BV1531" i="1"/>
  <c r="BW1531" i="1"/>
  <c r="BD1532" i="1"/>
  <c r="BV1532" i="1"/>
  <c r="BW1532" i="1"/>
  <c r="BD318" i="1"/>
  <c r="BV318" i="1"/>
  <c r="BW318" i="1"/>
  <c r="BD23" i="1"/>
  <c r="BV23" i="1"/>
  <c r="BW23" i="1"/>
  <c r="BD290" i="1"/>
  <c r="BV290" i="1"/>
  <c r="BW290" i="1"/>
  <c r="BD427" i="1"/>
  <c r="BV427" i="1"/>
  <c r="BW427" i="1"/>
  <c r="BD196" i="1"/>
  <c r="BV196" i="1"/>
  <c r="BW196" i="1"/>
  <c r="BD408" i="1"/>
  <c r="BV408" i="1"/>
  <c r="BW408" i="1"/>
  <c r="BD586" i="1"/>
  <c r="BV586" i="1"/>
  <c r="BW586" i="1"/>
  <c r="BD764" i="1"/>
  <c r="BV764" i="1"/>
  <c r="BW764" i="1"/>
  <c r="BD587" i="1"/>
  <c r="BV587" i="1"/>
  <c r="BW587" i="1"/>
  <c r="BD457" i="1"/>
  <c r="BV457" i="1"/>
  <c r="BW457" i="1"/>
  <c r="BD24" i="1"/>
  <c r="BV24" i="1"/>
  <c r="BW24" i="1"/>
  <c r="BD588" i="1"/>
  <c r="BV588" i="1"/>
  <c r="BW588" i="1"/>
  <c r="BD428" i="1"/>
  <c r="BV428" i="1"/>
  <c r="BW428" i="1"/>
  <c r="BD515" i="1"/>
  <c r="BV515" i="1"/>
  <c r="BW515" i="1"/>
  <c r="BD516" i="1"/>
  <c r="BV516" i="1"/>
  <c r="BW516" i="1"/>
  <c r="BD1123" i="1"/>
  <c r="BV1123" i="1"/>
  <c r="BW1123" i="1"/>
  <c r="BD1346" i="1"/>
  <c r="BV1346" i="1"/>
  <c r="BW1346" i="1"/>
  <c r="BD976" i="1"/>
  <c r="BV976" i="1"/>
  <c r="BW976" i="1"/>
  <c r="BD366" i="1"/>
  <c r="BV366" i="1"/>
  <c r="BW366" i="1"/>
  <c r="BD517" i="1"/>
  <c r="BV517" i="1"/>
  <c r="BW517" i="1"/>
  <c r="BD707" i="1"/>
  <c r="BV707" i="1"/>
  <c r="BW707" i="1"/>
  <c r="BD655" i="1"/>
  <c r="BV655" i="1"/>
  <c r="BW655" i="1"/>
  <c r="BD743" i="1"/>
  <c r="BV743" i="1"/>
  <c r="BW743" i="1"/>
  <c r="BD1164" i="1"/>
  <c r="BV1164" i="1"/>
  <c r="BW1164" i="1"/>
  <c r="BD940" i="1"/>
  <c r="BV940" i="1"/>
  <c r="BW940" i="1"/>
  <c r="BD1040" i="1"/>
  <c r="BV1040" i="1"/>
  <c r="BW1040" i="1"/>
  <c r="BD70" i="1"/>
  <c r="BV70" i="1"/>
  <c r="BW70" i="1"/>
  <c r="BD197" i="1"/>
  <c r="BV197" i="1"/>
  <c r="BW197" i="1"/>
  <c r="BD656" i="1"/>
  <c r="BV656" i="1"/>
  <c r="BW656" i="1"/>
  <c r="BD913" i="1"/>
  <c r="BV913" i="1"/>
  <c r="BW913" i="1"/>
  <c r="BD6" i="1"/>
  <c r="BV6" i="1"/>
  <c r="BW6" i="1"/>
  <c r="BD1158" i="1"/>
  <c r="BV1158" i="1"/>
  <c r="BW1158" i="1"/>
  <c r="BD1295" i="1"/>
  <c r="BV1295" i="1"/>
  <c r="BW1295" i="1"/>
  <c r="BD1165" i="1"/>
  <c r="BV1165" i="1"/>
  <c r="BW1165" i="1"/>
  <c r="BD1347" i="1"/>
  <c r="BV1347" i="1"/>
  <c r="BW1347" i="1"/>
  <c r="BD1276" i="1"/>
  <c r="BV1276" i="1"/>
  <c r="BW1276" i="1"/>
  <c r="BD1078" i="1"/>
  <c r="BV1078" i="1"/>
  <c r="BW1078" i="1"/>
  <c r="BD1422" i="1"/>
  <c r="BV1422" i="1"/>
  <c r="BW1422" i="1"/>
  <c r="BD1245" i="1"/>
  <c r="BV1245" i="1"/>
  <c r="BW1245" i="1"/>
  <c r="BD1443" i="1"/>
  <c r="BV1443" i="1"/>
  <c r="BW1443" i="1"/>
  <c r="BD929" i="1"/>
  <c r="BV929" i="1"/>
  <c r="BW929" i="1"/>
  <c r="BD319" i="1"/>
  <c r="BV319" i="1"/>
  <c r="BW319" i="1"/>
  <c r="BD258" i="1"/>
  <c r="BV258" i="1"/>
  <c r="BW258" i="1"/>
  <c r="BD367" i="1"/>
  <c r="BV367" i="1"/>
  <c r="BW367" i="1"/>
  <c r="CC367" i="1"/>
  <c r="BD818" i="1"/>
  <c r="BV818" i="1"/>
  <c r="BW818" i="1"/>
  <c r="BD497" i="1"/>
  <c r="BV497" i="1"/>
  <c r="BW497" i="1"/>
  <c r="BD198" i="1"/>
  <c r="BV198" i="1"/>
  <c r="BW198" i="1"/>
  <c r="BD801" i="1"/>
  <c r="BV801" i="1"/>
  <c r="BW801" i="1"/>
  <c r="BD610" i="1"/>
  <c r="BV610" i="1"/>
  <c r="BW610" i="1"/>
  <c r="BD259" i="1"/>
  <c r="BV259" i="1"/>
  <c r="BW259" i="1"/>
  <c r="BD337" i="1"/>
  <c r="BV337" i="1"/>
  <c r="BW337" i="1"/>
  <c r="BD45" i="1"/>
  <c r="BV45" i="1"/>
  <c r="BW45" i="1"/>
  <c r="BD657" i="1"/>
  <c r="BV657" i="1"/>
  <c r="BW657" i="1"/>
  <c r="BD1360" i="1"/>
  <c r="BV1360" i="1"/>
  <c r="BW1360" i="1"/>
  <c r="BD1188" i="1"/>
  <c r="BV1188" i="1"/>
  <c r="BW1188" i="1"/>
  <c r="BD145" i="1"/>
  <c r="BV145" i="1"/>
  <c r="BW145" i="1"/>
  <c r="BD71" i="1"/>
  <c r="BV71" i="1"/>
  <c r="BW71" i="1"/>
  <c r="BD819" i="1"/>
  <c r="BV819" i="1"/>
  <c r="BW819" i="1"/>
  <c r="BD1252" i="1"/>
  <c r="BV1252" i="1"/>
  <c r="BW1252" i="1"/>
  <c r="BD1147" i="1"/>
  <c r="BV1147" i="1"/>
  <c r="BW1147" i="1"/>
  <c r="BD368" i="1"/>
  <c r="BV368" i="1"/>
  <c r="BW368" i="1"/>
  <c r="BD429" i="1"/>
  <c r="BV429" i="1"/>
  <c r="BW429" i="1"/>
  <c r="BD744" i="1"/>
  <c r="BV744" i="1"/>
  <c r="BW744" i="1"/>
  <c r="BD783" i="1"/>
  <c r="BV783" i="1"/>
  <c r="BW783" i="1"/>
  <c r="BD724" i="1"/>
  <c r="BV724" i="1"/>
  <c r="BW724" i="1"/>
  <c r="BD1177" i="1"/>
  <c r="BV1177" i="1"/>
  <c r="BW1177" i="1"/>
  <c r="BD46" i="1"/>
  <c r="BV46" i="1"/>
  <c r="BW46" i="1"/>
  <c r="BD1348" i="1"/>
  <c r="BV1348" i="1"/>
  <c r="BW1348" i="1"/>
  <c r="BD1331" i="1"/>
  <c r="BV1331" i="1"/>
  <c r="BW1331" i="1"/>
  <c r="BD1124" i="1"/>
  <c r="BV1124" i="1"/>
  <c r="BW1124" i="1"/>
  <c r="BD1380" i="1"/>
  <c r="BV1380" i="1"/>
  <c r="BW1380" i="1"/>
  <c r="BD1041" i="1"/>
  <c r="BV1041" i="1"/>
  <c r="BW1041" i="1"/>
  <c r="BD1377" i="1"/>
  <c r="BV1377" i="1"/>
  <c r="BW1377" i="1"/>
  <c r="BD1332" i="1"/>
  <c r="BV1332" i="1"/>
  <c r="BW1332" i="1"/>
  <c r="BD1469" i="1"/>
  <c r="BV1469" i="1"/>
  <c r="BW1469" i="1"/>
  <c r="BD1228" i="1"/>
  <c r="BV1228" i="1"/>
  <c r="BW1228" i="1"/>
  <c r="BD1533" i="1"/>
  <c r="BV1533" i="1"/>
  <c r="BW1533" i="1"/>
  <c r="BD1534" i="1"/>
  <c r="BV1534" i="1"/>
  <c r="BW1534" i="1"/>
  <c r="BD1500" i="1"/>
  <c r="BV1500" i="1"/>
  <c r="BW1500" i="1"/>
  <c r="BD1545" i="1"/>
  <c r="BV1545" i="1"/>
  <c r="BW1545" i="1"/>
  <c r="BD1546" i="1"/>
  <c r="BV1546" i="1"/>
  <c r="BW1546" i="1"/>
  <c r="BD725" i="1"/>
  <c r="BV725" i="1"/>
  <c r="BW725" i="1"/>
  <c r="BD518" i="1"/>
  <c r="BV518" i="1"/>
  <c r="BW518" i="1"/>
  <c r="BD458" i="1"/>
  <c r="BV458" i="1"/>
  <c r="BW458" i="1"/>
  <c r="BD681" i="1"/>
  <c r="BV681" i="1"/>
  <c r="BW681" i="1"/>
  <c r="BD199" i="1"/>
  <c r="BV199" i="1"/>
  <c r="BW199" i="1"/>
  <c r="BD589" i="1"/>
  <c r="BV589" i="1"/>
  <c r="BW589" i="1"/>
  <c r="BD541" i="1"/>
  <c r="BV541" i="1"/>
  <c r="BW541" i="1"/>
  <c r="BD784" i="1"/>
  <c r="BV784" i="1"/>
  <c r="BW784" i="1"/>
  <c r="BD25" i="1"/>
  <c r="BV25" i="1"/>
  <c r="BW25" i="1"/>
  <c r="BD200" i="1"/>
  <c r="BV200" i="1"/>
  <c r="BW200" i="1"/>
  <c r="BD611" i="1"/>
  <c r="BV611" i="1"/>
  <c r="BW611" i="1"/>
  <c r="BD47" i="1"/>
  <c r="BV47" i="1"/>
  <c r="BW47" i="1"/>
  <c r="BD590" i="1"/>
  <c r="BV590" i="1"/>
  <c r="BW590" i="1"/>
  <c r="BD244" i="1"/>
  <c r="BV244" i="1"/>
  <c r="BW244" i="1"/>
  <c r="BD146" i="1"/>
  <c r="BV146" i="1"/>
  <c r="BW146" i="1"/>
  <c r="BD695" i="1"/>
  <c r="BV695" i="1"/>
  <c r="BW695" i="1"/>
  <c r="BD914" i="1"/>
  <c r="BV914" i="1"/>
  <c r="BW914" i="1"/>
  <c r="BD498" i="1"/>
  <c r="BV498" i="1"/>
  <c r="BW498" i="1"/>
  <c r="BD338" i="1"/>
  <c r="BV338" i="1"/>
  <c r="BW338" i="1"/>
  <c r="BD845" i="1"/>
  <c r="BV845" i="1"/>
  <c r="BW845" i="1"/>
  <c r="BD499" i="1"/>
  <c r="BV499" i="1"/>
  <c r="BW499" i="1"/>
  <c r="BD339" i="1"/>
  <c r="BV339" i="1"/>
  <c r="BW339" i="1"/>
  <c r="BD846" i="1"/>
  <c r="BV846" i="1"/>
  <c r="BW846" i="1"/>
  <c r="BD832" i="1"/>
  <c r="BV832" i="1"/>
  <c r="BW832" i="1"/>
  <c r="BD542" i="1"/>
  <c r="BV542" i="1"/>
  <c r="BW542" i="1"/>
  <c r="BD858" i="1"/>
  <c r="BV858" i="1"/>
  <c r="BW858" i="1"/>
  <c r="BD1042" i="1"/>
  <c r="BV1042" i="1"/>
  <c r="BW1042" i="1"/>
  <c r="BD1043" i="1"/>
  <c r="BV1043" i="1"/>
  <c r="BW1043" i="1"/>
  <c r="BD612" i="1"/>
  <c r="BV612" i="1"/>
  <c r="BW612" i="1"/>
  <c r="BD147" i="1"/>
  <c r="BV147" i="1"/>
  <c r="BW147" i="1"/>
  <c r="BD962" i="1"/>
  <c r="BV962" i="1"/>
  <c r="BW962" i="1"/>
  <c r="BD291" i="1"/>
  <c r="BV291" i="1"/>
  <c r="BW291" i="1"/>
  <c r="BD430" i="1"/>
  <c r="BV430" i="1"/>
  <c r="BW430" i="1"/>
  <c r="BD613" i="1"/>
  <c r="BV613" i="1"/>
  <c r="BW613" i="1"/>
  <c r="BD682" i="1"/>
  <c r="BV682" i="1"/>
  <c r="BW682" i="1"/>
  <c r="BD859" i="1"/>
  <c r="BV859" i="1"/>
  <c r="BW859" i="1"/>
  <c r="BD904" i="1"/>
  <c r="BV904" i="1"/>
  <c r="BW904" i="1"/>
  <c r="BD877" i="1"/>
  <c r="BV877" i="1"/>
  <c r="BW877" i="1"/>
  <c r="BD148" i="1"/>
  <c r="BV148" i="1"/>
  <c r="BW148" i="1"/>
  <c r="BD1277" i="1"/>
  <c r="BV1277" i="1"/>
  <c r="BW1277" i="1"/>
  <c r="BD1058" i="1"/>
  <c r="BV1058" i="1"/>
  <c r="BW1058" i="1"/>
  <c r="BD473" i="1"/>
  <c r="BV473" i="1"/>
  <c r="BW473" i="1"/>
  <c r="BD990" i="1"/>
  <c r="BV990" i="1"/>
  <c r="BW990" i="1"/>
  <c r="BD1171" i="1"/>
  <c r="BV1171" i="1"/>
  <c r="BW1171" i="1"/>
  <c r="BD1138" i="1"/>
  <c r="BV1138" i="1"/>
  <c r="BW1138" i="1"/>
  <c r="BD658" i="1"/>
  <c r="BV658" i="1"/>
  <c r="BW658" i="1"/>
  <c r="BD860" i="1"/>
  <c r="BV860" i="1"/>
  <c r="BW860" i="1"/>
  <c r="BD726" i="1"/>
  <c r="BV726" i="1"/>
  <c r="BW726" i="1"/>
  <c r="BD7" i="1"/>
  <c r="BV7" i="1"/>
  <c r="BW7" i="1"/>
  <c r="BD745" i="1"/>
  <c r="BV745" i="1"/>
  <c r="BW745" i="1"/>
  <c r="BD1349" i="1"/>
  <c r="BV1349" i="1"/>
  <c r="BW1349" i="1"/>
  <c r="BD1338" i="1"/>
  <c r="BV1338" i="1"/>
  <c r="BW1338" i="1"/>
  <c r="BD1369" i="1"/>
  <c r="BV1369" i="1"/>
  <c r="BW1369" i="1"/>
  <c r="BD1253" i="1"/>
  <c r="BV1253" i="1"/>
  <c r="BW1253" i="1"/>
  <c r="BD1350" i="1"/>
  <c r="BV1350" i="1"/>
  <c r="BW1350" i="1"/>
  <c r="BD1459" i="1"/>
  <c r="BV1459" i="1"/>
  <c r="BW1459" i="1"/>
  <c r="BD1475" i="1"/>
  <c r="BV1475" i="1"/>
  <c r="BW1475" i="1"/>
  <c r="BD1254" i="1"/>
  <c r="BV1254" i="1"/>
  <c r="BW1254" i="1"/>
  <c r="BD1520" i="1"/>
  <c r="BV1520" i="1"/>
  <c r="BW1520" i="1"/>
  <c r="BD1547" i="1"/>
  <c r="BV1547" i="1"/>
  <c r="BW1547" i="1"/>
  <c r="BD1548" i="1"/>
  <c r="BV1548" i="1"/>
  <c r="BW1548" i="1"/>
  <c r="BD1411" i="1"/>
  <c r="BV1411" i="1"/>
  <c r="BW1411" i="1"/>
  <c r="BD1485" i="1"/>
  <c r="BV1485" i="1"/>
  <c r="BW1485" i="1"/>
  <c r="BD320" i="1"/>
  <c r="BV320" i="1"/>
  <c r="BW320" i="1"/>
  <c r="BD963" i="1"/>
  <c r="BV963" i="1"/>
  <c r="BW963" i="1"/>
  <c r="BD562" i="1"/>
  <c r="BV562" i="1"/>
  <c r="BW562" i="1"/>
  <c r="BD708" i="1"/>
  <c r="BV708" i="1"/>
  <c r="BW708" i="1"/>
  <c r="BD941" i="1"/>
  <c r="BV941" i="1"/>
  <c r="BW941" i="1"/>
  <c r="BD48" i="1"/>
  <c r="BV48" i="1"/>
  <c r="BW48" i="1"/>
  <c r="BD500" i="1"/>
  <c r="BV500" i="1"/>
  <c r="BW500" i="1"/>
  <c r="BD696" i="1"/>
  <c r="BV696" i="1"/>
  <c r="BW696" i="1"/>
  <c r="BD915" i="1"/>
  <c r="BV915" i="1"/>
  <c r="BW915" i="1"/>
  <c r="BD201" i="1"/>
  <c r="BV201" i="1"/>
  <c r="BW201" i="1"/>
  <c r="BD395" i="1"/>
  <c r="BV395" i="1"/>
  <c r="BW395" i="1"/>
  <c r="BD746" i="1"/>
  <c r="BV746" i="1"/>
  <c r="BW746" i="1"/>
  <c r="BD964" i="1"/>
  <c r="BV964" i="1"/>
  <c r="BW964" i="1"/>
  <c r="BD765" i="1"/>
  <c r="BV765" i="1"/>
  <c r="BW765" i="1"/>
  <c r="BD149" i="1"/>
  <c r="BV149" i="1"/>
  <c r="BW149" i="1"/>
  <c r="BD916" i="1"/>
  <c r="BV916" i="1"/>
  <c r="BW916" i="1"/>
  <c r="BD930" i="1"/>
  <c r="BV930" i="1"/>
  <c r="BW930" i="1"/>
  <c r="BD124" i="1"/>
  <c r="BV124" i="1"/>
  <c r="BW124" i="1"/>
  <c r="BD72" i="1"/>
  <c r="BV72" i="1"/>
  <c r="BW72" i="1"/>
  <c r="BD409" i="1"/>
  <c r="BV409" i="1"/>
  <c r="BW409" i="1"/>
  <c r="BD942" i="1"/>
  <c r="BV942" i="1"/>
  <c r="BW942" i="1"/>
  <c r="BD709" i="1"/>
  <c r="BV709" i="1"/>
  <c r="BW709" i="1"/>
  <c r="BD396" i="1"/>
  <c r="BV396" i="1"/>
  <c r="BW396" i="1"/>
  <c r="BD847" i="1"/>
  <c r="BV847" i="1"/>
  <c r="BW847" i="1"/>
  <c r="BD369" i="1"/>
  <c r="BV369" i="1"/>
  <c r="BW369" i="1"/>
  <c r="BD49" i="1"/>
  <c r="BV49" i="1"/>
  <c r="BW49" i="1"/>
  <c r="BD1166" i="1"/>
  <c r="BV1166" i="1"/>
  <c r="BW1166" i="1"/>
  <c r="BD260" i="1"/>
  <c r="BV260" i="1"/>
  <c r="BW260" i="1"/>
  <c r="BD697" i="1"/>
  <c r="BV697" i="1"/>
  <c r="BW697" i="1"/>
  <c r="BD245" i="1"/>
  <c r="BV245" i="1"/>
  <c r="BW245" i="1"/>
  <c r="BD73" i="1"/>
  <c r="BV73" i="1"/>
  <c r="BW73" i="1"/>
  <c r="BD431" i="1"/>
  <c r="BV431" i="1"/>
  <c r="BW431" i="1"/>
  <c r="BD370" i="1"/>
  <c r="BV370" i="1"/>
  <c r="BW370" i="1"/>
  <c r="BD485" i="1"/>
  <c r="BV485" i="1"/>
  <c r="BW485" i="1"/>
  <c r="BD614" i="1"/>
  <c r="BV614" i="1"/>
  <c r="BW614" i="1"/>
  <c r="BD371" i="1"/>
  <c r="BV371" i="1"/>
  <c r="BW371" i="1"/>
  <c r="BD615" i="1"/>
  <c r="BV615" i="1"/>
  <c r="BW615" i="1"/>
  <c r="BD410" i="1"/>
  <c r="BV410" i="1"/>
  <c r="BW410" i="1"/>
  <c r="BD833" i="1"/>
  <c r="BV833" i="1"/>
  <c r="BW833" i="1"/>
  <c r="BD1267" i="1"/>
  <c r="BV1267" i="1"/>
  <c r="BW1267" i="1"/>
  <c r="BD1296" i="1"/>
  <c r="BV1296" i="1"/>
  <c r="BW1296" i="1"/>
  <c r="BD848" i="1"/>
  <c r="BV848" i="1"/>
  <c r="BW848" i="1"/>
  <c r="BD397" i="1"/>
  <c r="BV397" i="1"/>
  <c r="BW397" i="1"/>
  <c r="BD1007" i="1"/>
  <c r="BV1007" i="1"/>
  <c r="BW1007" i="1"/>
  <c r="BD1333" i="1"/>
  <c r="BV1333" i="1"/>
  <c r="BW1333" i="1"/>
  <c r="BD1310" i="1"/>
  <c r="BV1310" i="1"/>
  <c r="BW1310" i="1"/>
  <c r="BD1361" i="1"/>
  <c r="BV1361" i="1"/>
  <c r="BW1361" i="1"/>
  <c r="BD1020" i="1"/>
  <c r="BV1020" i="1"/>
  <c r="BW1020" i="1"/>
  <c r="BD1262" i="1"/>
  <c r="BV1262" i="1"/>
  <c r="BW1262" i="1"/>
  <c r="BD1460" i="1"/>
  <c r="BV1460" i="1"/>
  <c r="BW1460" i="1"/>
  <c r="BD1021" i="1"/>
  <c r="BV1021" i="1"/>
  <c r="BW1021" i="1"/>
  <c r="BD1351" i="1"/>
  <c r="BV1351" i="1"/>
  <c r="BW1351" i="1"/>
  <c r="BD1390" i="1"/>
  <c r="BV1390" i="1"/>
  <c r="BW1390" i="1"/>
  <c r="BD1318" i="1"/>
  <c r="BV1318" i="1"/>
  <c r="BW1318" i="1"/>
  <c r="BD1104" i="1"/>
  <c r="BV1104" i="1"/>
  <c r="BW1104" i="1"/>
  <c r="BD1381" i="1"/>
  <c r="BV1381" i="1"/>
  <c r="BW1381" i="1"/>
  <c r="BD1535" i="1"/>
  <c r="BV1535" i="1"/>
  <c r="BW1535" i="1"/>
  <c r="BD1509" i="1"/>
  <c r="BV1509" i="1"/>
  <c r="BW1509" i="1"/>
  <c r="BD459" i="1"/>
  <c r="BV459" i="1"/>
  <c r="BW459" i="1"/>
  <c r="BD125" i="1"/>
  <c r="BV125" i="1"/>
  <c r="BW125" i="1"/>
  <c r="BD411" i="1"/>
  <c r="BV411" i="1"/>
  <c r="BW411" i="1"/>
  <c r="BD943" i="1"/>
  <c r="BV943" i="1"/>
  <c r="BW943" i="1"/>
  <c r="BD747" i="1"/>
  <c r="BV747" i="1"/>
  <c r="BW747" i="1"/>
  <c r="BD944" i="1"/>
  <c r="BV944" i="1"/>
  <c r="BW944" i="1"/>
  <c r="BD766" i="1"/>
  <c r="BV766" i="1"/>
  <c r="BW766" i="1"/>
  <c r="BD861" i="1"/>
  <c r="BV861" i="1"/>
  <c r="BW861" i="1"/>
  <c r="BD710" i="1"/>
  <c r="BV710" i="1"/>
  <c r="BW710" i="1"/>
  <c r="BD150" i="1"/>
  <c r="BV150" i="1"/>
  <c r="BW150" i="1"/>
  <c r="BD95" i="1"/>
  <c r="BV95" i="1"/>
  <c r="BW95" i="1"/>
  <c r="BD785" i="1"/>
  <c r="BV785" i="1"/>
  <c r="BW785" i="1"/>
  <c r="BD563" i="1"/>
  <c r="BV563" i="1"/>
  <c r="BW563" i="1"/>
  <c r="BD151" i="1"/>
  <c r="BV151" i="1"/>
  <c r="BW151" i="1"/>
  <c r="BD50" i="1"/>
  <c r="BV50" i="1"/>
  <c r="BW50" i="1"/>
  <c r="BD96" i="1"/>
  <c r="BV96" i="1"/>
  <c r="BW96" i="1"/>
  <c r="BD372" i="1"/>
  <c r="BV372" i="1"/>
  <c r="BW372" i="1"/>
  <c r="BD564" i="1"/>
  <c r="BV564" i="1"/>
  <c r="BW564" i="1"/>
  <c r="BD565" i="1"/>
  <c r="BV565" i="1"/>
  <c r="BW565" i="1"/>
  <c r="BD543" i="1"/>
  <c r="BV543" i="1"/>
  <c r="BW543" i="1"/>
  <c r="BD1297" i="1"/>
  <c r="BV1297" i="1"/>
  <c r="BW1297" i="1"/>
  <c r="BD994" i="1"/>
  <c r="BV994" i="1"/>
  <c r="BW994" i="1"/>
  <c r="BD1319" i="1"/>
  <c r="BV1319" i="1"/>
  <c r="BW1319" i="1"/>
  <c r="BD340" i="1"/>
  <c r="BV340" i="1"/>
  <c r="BW340" i="1"/>
  <c r="BD878" i="1"/>
  <c r="BV878" i="1"/>
  <c r="BW878" i="1"/>
  <c r="BD638" i="1"/>
  <c r="BV638" i="1"/>
  <c r="BW638" i="1"/>
  <c r="BD97" i="1"/>
  <c r="BV97" i="1"/>
  <c r="BW97" i="1"/>
  <c r="BD519" i="1"/>
  <c r="BV519" i="1"/>
  <c r="BW519" i="1"/>
  <c r="BD727" i="1"/>
  <c r="BV727" i="1"/>
  <c r="BW727" i="1"/>
  <c r="BD460" i="1"/>
  <c r="BV460" i="1"/>
  <c r="BW460" i="1"/>
  <c r="BD51" i="1"/>
  <c r="BV51" i="1"/>
  <c r="BW51" i="1"/>
  <c r="BD412" i="1"/>
  <c r="BV412" i="1"/>
  <c r="BW412" i="1"/>
  <c r="BD1189" i="1"/>
  <c r="BV1189" i="1"/>
  <c r="BW1189" i="1"/>
  <c r="BD1079" i="1"/>
  <c r="BV1079" i="1"/>
  <c r="BW1079" i="1"/>
  <c r="BD639" i="1"/>
  <c r="BV639" i="1"/>
  <c r="BW639" i="1"/>
  <c r="BD683" i="1"/>
  <c r="BV683" i="1"/>
  <c r="BW683" i="1"/>
  <c r="BD1148" i="1"/>
  <c r="BV1148" i="1"/>
  <c r="BW1148" i="1"/>
  <c r="BD1022" i="1"/>
  <c r="BV1022" i="1"/>
  <c r="BW1022" i="1"/>
  <c r="BD1378" i="1"/>
  <c r="BV1378" i="1"/>
  <c r="BW1378" i="1"/>
  <c r="BD1320" i="1"/>
  <c r="BV1320" i="1"/>
  <c r="BW1320" i="1"/>
  <c r="BD1149" i="1"/>
  <c r="BV1149" i="1"/>
  <c r="BW1149" i="1"/>
  <c r="BD1159" i="1"/>
  <c r="BV1159" i="1"/>
  <c r="BW1159" i="1"/>
  <c r="BD1023" i="1"/>
  <c r="BV1023" i="1"/>
  <c r="BW1023" i="1"/>
  <c r="BD1490" i="1"/>
  <c r="BV1490" i="1"/>
  <c r="BW1490" i="1"/>
  <c r="BD1461" i="1"/>
  <c r="BV1461" i="1"/>
  <c r="BW1461" i="1"/>
  <c r="BD1024" i="1"/>
  <c r="BV1024" i="1"/>
  <c r="BW1024" i="1"/>
  <c r="BD1217" i="1"/>
  <c r="BV1217" i="1"/>
  <c r="BW1217" i="1"/>
  <c r="BD871" i="1"/>
  <c r="BV871" i="1"/>
  <c r="BW871" i="1"/>
  <c r="BD786" i="1"/>
  <c r="BV786" i="1"/>
  <c r="BW786" i="1"/>
  <c r="BD887" i="1"/>
  <c r="BV887" i="1"/>
  <c r="BW887" i="1"/>
  <c r="BD954" i="1"/>
  <c r="BV954" i="1"/>
  <c r="BW954" i="1"/>
  <c r="BD432" i="1"/>
  <c r="BV432" i="1"/>
  <c r="BW432" i="1"/>
  <c r="BD98" i="1"/>
  <c r="BV98" i="1"/>
  <c r="BW98" i="1"/>
  <c r="BD640" i="1"/>
  <c r="BV640" i="1"/>
  <c r="BW640" i="1"/>
  <c r="BD433" i="1"/>
  <c r="BV433" i="1"/>
  <c r="BW433" i="1"/>
  <c r="BD373" i="1"/>
  <c r="BV373" i="1"/>
  <c r="BW373" i="1"/>
  <c r="BD862" i="1"/>
  <c r="BV862" i="1"/>
  <c r="BW862" i="1"/>
  <c r="BD152" i="1"/>
  <c r="BV152" i="1"/>
  <c r="BW152" i="1"/>
  <c r="BD413" i="1"/>
  <c r="BV413" i="1"/>
  <c r="BW413" i="1"/>
  <c r="BD659" i="1"/>
  <c r="BV659" i="1"/>
  <c r="BW659" i="1"/>
  <c r="BD945" i="1"/>
  <c r="BV945" i="1"/>
  <c r="BW945" i="1"/>
  <c r="BD544" i="1"/>
  <c r="BV544" i="1"/>
  <c r="BW544" i="1"/>
  <c r="BD74" i="1"/>
  <c r="BV74" i="1"/>
  <c r="BW74" i="1"/>
  <c r="BD591" i="1"/>
  <c r="BV591" i="1"/>
  <c r="BW591" i="1"/>
  <c r="BD787" i="1"/>
  <c r="BV787" i="1"/>
  <c r="BW787" i="1"/>
  <c r="BD75" i="1"/>
  <c r="BV75" i="1"/>
  <c r="BW75" i="1"/>
  <c r="BD341" i="1"/>
  <c r="BV341" i="1"/>
  <c r="BW341" i="1"/>
  <c r="BD321" i="1"/>
  <c r="BV321" i="1"/>
  <c r="BW321" i="1"/>
  <c r="BD802" i="1"/>
  <c r="BV802" i="1"/>
  <c r="BW802" i="1"/>
  <c r="BD767" i="1"/>
  <c r="BV767" i="1"/>
  <c r="BW767" i="1"/>
  <c r="BD26" i="1"/>
  <c r="BV26" i="1"/>
  <c r="BW26" i="1"/>
  <c r="BD374" i="1"/>
  <c r="BV374" i="1"/>
  <c r="BW374" i="1"/>
  <c r="BD1044" i="1"/>
  <c r="BV1044" i="1"/>
  <c r="BW1044" i="1"/>
  <c r="BD1167" i="1"/>
  <c r="BV1167" i="1"/>
  <c r="BW1167" i="1"/>
  <c r="BD486" i="1"/>
  <c r="BV486" i="1"/>
  <c r="BW486" i="1"/>
  <c r="BD375" i="1"/>
  <c r="BV375" i="1"/>
  <c r="BW375" i="1"/>
  <c r="BD501" i="1"/>
  <c r="BV501" i="1"/>
  <c r="BW501" i="1"/>
  <c r="BD99" i="1"/>
  <c r="BV99" i="1"/>
  <c r="BW99" i="1"/>
  <c r="BD27" i="1"/>
  <c r="BV27" i="1"/>
  <c r="BW27" i="1"/>
  <c r="BD1125" i="1"/>
  <c r="BV1125" i="1"/>
  <c r="BW1125" i="1"/>
  <c r="BD1074" i="1"/>
  <c r="BV1074" i="1"/>
  <c r="BW1074" i="1"/>
  <c r="BD1286" i="1"/>
  <c r="BV1286" i="1"/>
  <c r="BW1286" i="1"/>
  <c r="BD1222" i="1"/>
  <c r="BV1222" i="1"/>
  <c r="BW1222" i="1"/>
  <c r="BD1168" i="1"/>
  <c r="BV1168" i="1"/>
  <c r="BW1168" i="1"/>
  <c r="BD995" i="1"/>
  <c r="BV995" i="1"/>
  <c r="BW995" i="1"/>
  <c r="BD1453" i="1"/>
  <c r="BV1453" i="1"/>
  <c r="BW1453" i="1"/>
  <c r="BD1352" i="1"/>
  <c r="BV1352" i="1"/>
  <c r="BW1352" i="1"/>
  <c r="BD1536" i="1"/>
  <c r="BV1536" i="1"/>
  <c r="BW1536" i="1"/>
  <c r="BD1549" i="1"/>
  <c r="BV1549" i="1"/>
  <c r="BW1549" i="1"/>
  <c r="BD1417" i="1"/>
  <c r="BV1417" i="1"/>
  <c r="BW1417" i="1"/>
  <c r="BD1447" i="1"/>
  <c r="BV1447" i="1"/>
  <c r="BW1447" i="1"/>
  <c r="BD1413" i="1"/>
  <c r="BV1413" i="1"/>
  <c r="BW1413" i="1"/>
  <c r="BD261" i="1"/>
  <c r="BV261" i="1"/>
  <c r="BW261" i="1"/>
  <c r="BD292" i="1"/>
  <c r="BV292" i="1"/>
  <c r="BW292" i="1"/>
  <c r="BD262" i="1"/>
  <c r="BV262" i="1"/>
  <c r="BW262" i="1"/>
  <c r="BD849" i="1"/>
  <c r="BV849" i="1"/>
  <c r="BW849" i="1"/>
  <c r="BD100" i="1"/>
  <c r="BV100" i="1"/>
  <c r="BW100" i="1"/>
  <c r="BD684" i="1"/>
  <c r="BV684" i="1"/>
  <c r="BW684" i="1"/>
  <c r="BD342" i="1"/>
  <c r="BV342" i="1"/>
  <c r="BW342" i="1"/>
  <c r="BD202" i="1"/>
  <c r="BV202" i="1"/>
  <c r="BW202" i="1"/>
  <c r="BD203" i="1"/>
  <c r="BV203" i="1"/>
  <c r="BW203" i="1"/>
  <c r="BD788" i="1"/>
  <c r="BV788" i="1"/>
  <c r="BW788" i="1"/>
  <c r="BD917" i="1"/>
  <c r="BV917" i="1"/>
  <c r="BW917" i="1"/>
  <c r="BD931" i="1"/>
  <c r="BV931" i="1"/>
  <c r="BW931" i="1"/>
  <c r="BD932" i="1"/>
  <c r="BV932" i="1"/>
  <c r="BW932" i="1"/>
  <c r="BD76" i="1"/>
  <c r="BV76" i="1"/>
  <c r="BW76" i="1"/>
  <c r="BD545" i="1"/>
  <c r="BV545" i="1"/>
  <c r="BW545" i="1"/>
  <c r="BD888" i="1"/>
  <c r="BV888" i="1"/>
  <c r="BW888" i="1"/>
  <c r="BD768" i="1"/>
  <c r="BV768" i="1"/>
  <c r="BW768" i="1"/>
  <c r="BD946" i="1"/>
  <c r="BV946" i="1"/>
  <c r="BW946" i="1"/>
  <c r="BD343" i="1"/>
  <c r="BV343" i="1"/>
  <c r="BW343" i="1"/>
  <c r="BD461" i="1"/>
  <c r="BV461" i="1"/>
  <c r="BW461" i="1"/>
  <c r="BD1045" i="1"/>
  <c r="BV1045" i="1"/>
  <c r="BW1045" i="1"/>
  <c r="BD1208" i="1"/>
  <c r="BV1208" i="1"/>
  <c r="BW1208" i="1"/>
  <c r="BD1046" i="1"/>
  <c r="BV1046" i="1"/>
  <c r="BW1046" i="1"/>
  <c r="BD1008" i="1"/>
  <c r="BV1008" i="1"/>
  <c r="BW1008" i="1"/>
  <c r="BD789" i="1"/>
  <c r="BV789" i="1"/>
  <c r="BW789" i="1"/>
  <c r="BD474" i="1"/>
  <c r="BV474" i="1"/>
  <c r="BW474" i="1"/>
  <c r="BD863" i="1"/>
  <c r="BV863" i="1"/>
  <c r="BW863" i="1"/>
  <c r="BD376" i="1"/>
  <c r="BV376" i="1"/>
  <c r="BW376" i="1"/>
  <c r="BD293" i="1"/>
  <c r="BV293" i="1"/>
  <c r="BW293" i="1"/>
  <c r="BD977" i="1"/>
  <c r="BV977" i="1"/>
  <c r="BW977" i="1"/>
  <c r="BD711" i="1"/>
  <c r="BV711" i="1"/>
  <c r="BW711" i="1"/>
  <c r="BD520" i="1"/>
  <c r="BV520" i="1"/>
  <c r="BW520" i="1"/>
  <c r="BD1287" i="1"/>
  <c r="BV1287" i="1"/>
  <c r="BW1287" i="1"/>
  <c r="BD1268" i="1"/>
  <c r="BV1268" i="1"/>
  <c r="BW1268" i="1"/>
  <c r="BD204" i="1"/>
  <c r="BV204" i="1"/>
  <c r="BW204" i="1"/>
  <c r="BD263" i="1"/>
  <c r="BV263" i="1"/>
  <c r="BW263" i="1"/>
  <c r="BD344" i="1"/>
  <c r="BV344" i="1"/>
  <c r="BW344" i="1"/>
  <c r="BD521" i="1"/>
  <c r="BV521" i="1"/>
  <c r="BW521" i="1"/>
  <c r="BD769" i="1"/>
  <c r="BV769" i="1"/>
  <c r="BW769" i="1"/>
  <c r="BD1117" i="1"/>
  <c r="BV1117" i="1"/>
  <c r="BW1117" i="1"/>
  <c r="BD1066" i="1"/>
  <c r="BV1066" i="1"/>
  <c r="BW1066" i="1"/>
  <c r="BD1009" i="1"/>
  <c r="BV1009" i="1"/>
  <c r="BW1009" i="1"/>
  <c r="BD1105" i="1"/>
  <c r="BV1105" i="1"/>
  <c r="BW1105" i="1"/>
  <c r="BD1106" i="1"/>
  <c r="BV1106" i="1"/>
  <c r="BW1106" i="1"/>
  <c r="BD1080" i="1"/>
  <c r="BV1080" i="1"/>
  <c r="BW1080" i="1"/>
  <c r="BD1362" i="1"/>
  <c r="BV1362" i="1"/>
  <c r="BW1362" i="1"/>
  <c r="BD1521" i="1"/>
  <c r="BV1521" i="1"/>
  <c r="BW1521" i="1"/>
  <c r="BD1462" i="1"/>
  <c r="BV1462" i="1"/>
  <c r="BW1462" i="1"/>
  <c r="BD1081" i="1"/>
  <c r="BV1081" i="1"/>
  <c r="BW1081" i="1"/>
  <c r="BD1550" i="1"/>
  <c r="BV1550" i="1"/>
  <c r="BW1550" i="1"/>
  <c r="BD153" i="1"/>
  <c r="BV153" i="1"/>
  <c r="BW153" i="1"/>
  <c r="BD434" i="1"/>
  <c r="BV434" i="1"/>
  <c r="BW434" i="1"/>
  <c r="BD522" i="1"/>
  <c r="BV522" i="1"/>
  <c r="BW522" i="1"/>
  <c r="BD487" i="1"/>
  <c r="BV487" i="1"/>
  <c r="BW487" i="1"/>
  <c r="BD523" i="1"/>
  <c r="BV523" i="1"/>
  <c r="BW523" i="1"/>
  <c r="BD739" i="1"/>
  <c r="BV739" i="1"/>
  <c r="BW739" i="1"/>
  <c r="BD414" i="1"/>
  <c r="BV414" i="1"/>
  <c r="BW414" i="1"/>
  <c r="BD790" i="1"/>
  <c r="BV790" i="1"/>
  <c r="BW790" i="1"/>
  <c r="BD462" i="1"/>
  <c r="BV462" i="1"/>
  <c r="BW462" i="1"/>
  <c r="BD488" i="1"/>
  <c r="BV488" i="1"/>
  <c r="BW488" i="1"/>
  <c r="BD803" i="1"/>
  <c r="BV803" i="1"/>
  <c r="BW803" i="1"/>
  <c r="BD616" i="1"/>
  <c r="BV616" i="1"/>
  <c r="BW616" i="1"/>
  <c r="BD77" i="1"/>
  <c r="BV77" i="1"/>
  <c r="BW77" i="1"/>
  <c r="BD52" i="1"/>
  <c r="BV52" i="1"/>
  <c r="BW52" i="1"/>
  <c r="BD377" i="1"/>
  <c r="BV377" i="1"/>
  <c r="BW377" i="1"/>
  <c r="BD205" i="1"/>
  <c r="BV205" i="1"/>
  <c r="BW205" i="1"/>
  <c r="BD566" i="1"/>
  <c r="BV566" i="1"/>
  <c r="BW566" i="1"/>
  <c r="BD685" i="1"/>
  <c r="BV685" i="1"/>
  <c r="BW685" i="1"/>
  <c r="BD154" i="1"/>
  <c r="BV154" i="1"/>
  <c r="BW154" i="1"/>
  <c r="BD28" i="1"/>
  <c r="BV28" i="1"/>
  <c r="BW28" i="1"/>
  <c r="BD345" i="1"/>
  <c r="BV345" i="1"/>
  <c r="BW345" i="1"/>
  <c r="BD820" i="1"/>
  <c r="BV820" i="1"/>
  <c r="BW820" i="1"/>
  <c r="BD1269" i="1"/>
  <c r="BV1269" i="1"/>
  <c r="BW1269" i="1"/>
  <c r="BD617" i="1"/>
  <c r="BV617" i="1"/>
  <c r="BW617" i="1"/>
  <c r="BD155" i="1"/>
  <c r="BV155" i="1"/>
  <c r="BW155" i="1"/>
  <c r="BD770" i="1"/>
  <c r="BV770" i="1"/>
  <c r="BW770" i="1"/>
  <c r="BD8" i="1"/>
  <c r="BV8" i="1"/>
  <c r="BW8" i="1"/>
  <c r="BD771" i="1"/>
  <c r="BV771" i="1"/>
  <c r="BW771" i="1"/>
  <c r="BD947" i="1"/>
  <c r="BV947" i="1"/>
  <c r="BW947" i="1"/>
  <c r="BD101" i="1"/>
  <c r="BV101" i="1"/>
  <c r="BW101" i="1"/>
  <c r="BD592" i="1"/>
  <c r="BV592" i="1"/>
  <c r="BW592" i="1"/>
  <c r="BD294" i="1"/>
  <c r="BV294" i="1"/>
  <c r="BW294" i="1"/>
  <c r="BD1190" i="1"/>
  <c r="BV1190" i="1"/>
  <c r="BW1190" i="1"/>
  <c r="BD1263" i="1"/>
  <c r="BV1263" i="1"/>
  <c r="BW1263" i="1"/>
  <c r="BD772" i="1"/>
  <c r="BV772" i="1"/>
  <c r="BW772" i="1"/>
  <c r="BD102" i="1"/>
  <c r="BV102" i="1"/>
  <c r="BW102" i="1"/>
  <c r="BD524" i="1"/>
  <c r="BV524" i="1"/>
  <c r="BW524" i="1"/>
  <c r="BD641" i="1"/>
  <c r="BV641" i="1"/>
  <c r="BW641" i="1"/>
  <c r="BD996" i="1"/>
  <c r="BV996" i="1"/>
  <c r="BW996" i="1"/>
  <c r="BD997" i="1"/>
  <c r="BV997" i="1"/>
  <c r="BW997" i="1"/>
  <c r="BD1363" i="1"/>
  <c r="BV1363" i="1"/>
  <c r="BW1363" i="1"/>
  <c r="BD1025" i="1"/>
  <c r="BV1025" i="1"/>
  <c r="BW1025" i="1"/>
  <c r="BD1067" i="1"/>
  <c r="BV1067" i="1"/>
  <c r="BW1067" i="1"/>
  <c r="BD1246" i="1"/>
  <c r="BV1246" i="1"/>
  <c r="BW1246" i="1"/>
  <c r="BD1311" i="1"/>
  <c r="BV1311" i="1"/>
  <c r="BW1311" i="1"/>
  <c r="BD998" i="1"/>
  <c r="BV998" i="1"/>
  <c r="BW998" i="1"/>
  <c r="BD1126" i="1"/>
  <c r="BV1126" i="1"/>
  <c r="BW1126" i="1"/>
  <c r="BD1470" i="1"/>
  <c r="BV1470" i="1"/>
  <c r="BW1470" i="1"/>
  <c r="BD1486" i="1"/>
  <c r="BV1486" i="1"/>
  <c r="BW1486" i="1"/>
  <c r="BD1255" i="1"/>
  <c r="BV1255" i="1"/>
  <c r="BW1255" i="1"/>
  <c r="BD1274" i="1"/>
  <c r="BV1274" i="1"/>
  <c r="BW1274" i="1"/>
  <c r="BD1522" i="1"/>
  <c r="BV1522" i="1"/>
  <c r="BW1522" i="1"/>
  <c r="BD1523" i="1"/>
  <c r="BV1523" i="1"/>
  <c r="BW1523" i="1"/>
  <c r="BD1524" i="1"/>
  <c r="BV1524" i="1"/>
  <c r="BW1524" i="1"/>
  <c r="BD156" i="1"/>
  <c r="BV156" i="1"/>
  <c r="BW156" i="1"/>
  <c r="BD53" i="1"/>
  <c r="BV53" i="1"/>
  <c r="BW53" i="1"/>
  <c r="BD246" i="1"/>
  <c r="BV246" i="1"/>
  <c r="BW246" i="1"/>
  <c r="BD525" i="1"/>
  <c r="BV525" i="1"/>
  <c r="BW525" i="1"/>
  <c r="BD618" i="1"/>
  <c r="BV618" i="1"/>
  <c r="BW618" i="1"/>
  <c r="BD9" i="1"/>
  <c r="BV9" i="1"/>
  <c r="BW9" i="1"/>
  <c r="BD526" i="1"/>
  <c r="BV526" i="1"/>
  <c r="BW526" i="1"/>
  <c r="BD918" i="1"/>
  <c r="BV918" i="1"/>
  <c r="BW918" i="1"/>
  <c r="BD728" i="1"/>
  <c r="BV728" i="1"/>
  <c r="BW728" i="1"/>
  <c r="CC728" i="1"/>
  <c r="BD378" i="1"/>
  <c r="BV378" i="1"/>
  <c r="BW378" i="1"/>
  <c r="BD54" i="1"/>
  <c r="BV54" i="1"/>
  <c r="BW54" i="1"/>
  <c r="BD791" i="1"/>
  <c r="BV791" i="1"/>
  <c r="BW791" i="1"/>
  <c r="BD379" i="1"/>
  <c r="BV379" i="1"/>
  <c r="BW379" i="1"/>
  <c r="BD346" i="1"/>
  <c r="BV346" i="1"/>
  <c r="BW346" i="1"/>
  <c r="BD55" i="1"/>
  <c r="BV55" i="1"/>
  <c r="BW55" i="1"/>
  <c r="BD834" i="1"/>
  <c r="BV834" i="1"/>
  <c r="BW834" i="1"/>
  <c r="BD919" i="1"/>
  <c r="BV919" i="1"/>
  <c r="BW919" i="1"/>
  <c r="BD835" i="1"/>
  <c r="BV835" i="1"/>
  <c r="BW835" i="1"/>
  <c r="BD264" i="1"/>
  <c r="BV264" i="1"/>
  <c r="BW264" i="1"/>
  <c r="BD1278" i="1"/>
  <c r="BV1278" i="1"/>
  <c r="BW1278" i="1"/>
  <c r="BD999" i="1"/>
  <c r="BV999" i="1"/>
  <c r="BW999" i="1"/>
  <c r="BD1238" i="1"/>
  <c r="BV1238" i="1"/>
  <c r="BW1238" i="1"/>
  <c r="BD1364" i="1"/>
  <c r="BV1364" i="1"/>
  <c r="BW1364" i="1"/>
  <c r="BD1370" i="1"/>
  <c r="BV1370" i="1"/>
  <c r="BW1370" i="1"/>
  <c r="BD593" i="1"/>
  <c r="BV593" i="1"/>
  <c r="BW593" i="1"/>
  <c r="BD920" i="1"/>
  <c r="BV920" i="1"/>
  <c r="BW920" i="1"/>
  <c r="BD965" i="1"/>
  <c r="BV965" i="1"/>
  <c r="BW965" i="1"/>
  <c r="BD29" i="1"/>
  <c r="BV29" i="1"/>
  <c r="BW29" i="1"/>
  <c r="BD889" i="1"/>
  <c r="BV889" i="1"/>
  <c r="BW889" i="1"/>
  <c r="BD1172" i="1"/>
  <c r="BV1172" i="1"/>
  <c r="BW1172" i="1"/>
  <c r="BD1321" i="1"/>
  <c r="BV1321" i="1"/>
  <c r="BW1321" i="1"/>
  <c r="BD1402" i="1"/>
  <c r="BV1402" i="1"/>
  <c r="BW1402" i="1"/>
  <c r="BD1423" i="1"/>
  <c r="BV1423" i="1"/>
  <c r="BW1423" i="1"/>
  <c r="CC1423" i="1"/>
  <c r="BD1082" i="1"/>
  <c r="BV1082" i="1"/>
  <c r="BW1082" i="1"/>
  <c r="BD1075" i="1"/>
  <c r="BV1075" i="1"/>
  <c r="BW1075" i="1"/>
  <c r="BD1047" i="1"/>
  <c r="BV1047" i="1"/>
  <c r="BW1047" i="1"/>
  <c r="BD1471" i="1"/>
  <c r="BV1471" i="1"/>
  <c r="BW1471" i="1"/>
  <c r="BD1436" i="1"/>
  <c r="BV1436" i="1"/>
  <c r="BW1436" i="1"/>
  <c r="BD1491" i="1"/>
  <c r="BV1491" i="1"/>
  <c r="BW1491" i="1"/>
  <c r="BD1476" i="1"/>
  <c r="BV1476" i="1"/>
  <c r="BW1476" i="1"/>
  <c r="BD1537" i="1"/>
  <c r="BV1537" i="1"/>
  <c r="BW1537" i="1"/>
  <c r="BD1418" i="1"/>
  <c r="BV1418" i="1"/>
  <c r="BW1418" i="1"/>
  <c r="BD966" i="1"/>
  <c r="BV966" i="1"/>
  <c r="BW966" i="1"/>
  <c r="BD206" i="1"/>
  <c r="BV206" i="1"/>
  <c r="BW206" i="1"/>
  <c r="BD103" i="1"/>
  <c r="BV103" i="1"/>
  <c r="BW103" i="1"/>
  <c r="BD594" i="1"/>
  <c r="BV594" i="1"/>
  <c r="BW594" i="1"/>
  <c r="BD347" i="1"/>
  <c r="BV347" i="1"/>
  <c r="BW347" i="1"/>
  <c r="BD463" i="1"/>
  <c r="BV463" i="1"/>
  <c r="BW463" i="1"/>
  <c r="BD157" i="1"/>
  <c r="BV157" i="1"/>
  <c r="BW157" i="1"/>
  <c r="BD348" i="1"/>
  <c r="BV348" i="1"/>
  <c r="BW348" i="1"/>
  <c r="BD773" i="1"/>
  <c r="BV773" i="1"/>
  <c r="BW773" i="1"/>
  <c r="BD207" i="1"/>
  <c r="BV207" i="1"/>
  <c r="BW207" i="1"/>
  <c r="BD567" i="1"/>
  <c r="BV567" i="1"/>
  <c r="BW567" i="1"/>
  <c r="BD660" i="1"/>
  <c r="BV660" i="1"/>
  <c r="BW660" i="1"/>
  <c r="BD546" i="1"/>
  <c r="BV546" i="1"/>
  <c r="BW546" i="1"/>
  <c r="BD295" i="1"/>
  <c r="BV295" i="1"/>
  <c r="BW295" i="1"/>
  <c r="BD595" i="1"/>
  <c r="BV595" i="1"/>
  <c r="BW595" i="1"/>
  <c r="BD527" i="1"/>
  <c r="BV527" i="1"/>
  <c r="BW527" i="1"/>
  <c r="BD921" i="1"/>
  <c r="BV921" i="1"/>
  <c r="BW921" i="1"/>
  <c r="BD208" i="1"/>
  <c r="BV208" i="1"/>
  <c r="BW208" i="1"/>
  <c r="BD596" i="1"/>
  <c r="BV596" i="1"/>
  <c r="BW596" i="1"/>
  <c r="BD56" i="1"/>
  <c r="BV56" i="1"/>
  <c r="BW56" i="1"/>
  <c r="BD104" i="1"/>
  <c r="BV104" i="1"/>
  <c r="BW104" i="1"/>
  <c r="BD349" i="1"/>
  <c r="BV349" i="1"/>
  <c r="BW349" i="1"/>
  <c r="BD502" i="1"/>
  <c r="BV502" i="1"/>
  <c r="BW502" i="1"/>
  <c r="BD380" i="1"/>
  <c r="BV380" i="1"/>
  <c r="BW380" i="1"/>
  <c r="BD475" i="1"/>
  <c r="BV475" i="1"/>
  <c r="BW475" i="1"/>
  <c r="BD933" i="1"/>
  <c r="BV933" i="1"/>
  <c r="BW933" i="1"/>
  <c r="BD568" i="1"/>
  <c r="BV568" i="1"/>
  <c r="BW568" i="1"/>
  <c r="BD547" i="1"/>
  <c r="BV547" i="1"/>
  <c r="BW547" i="1"/>
  <c r="BD435" i="1"/>
  <c r="BV435" i="1"/>
  <c r="BW435" i="1"/>
  <c r="BD619" i="1"/>
  <c r="BV619" i="1"/>
  <c r="BW619" i="1"/>
  <c r="BD503" i="1"/>
  <c r="BV503" i="1"/>
  <c r="BW503" i="1"/>
  <c r="BD905" i="1"/>
  <c r="BV905" i="1"/>
  <c r="BW905" i="1"/>
  <c r="BD464" i="1"/>
  <c r="BV464" i="1"/>
  <c r="BW464" i="1"/>
  <c r="BD209" i="1"/>
  <c r="BV209" i="1"/>
  <c r="BW209" i="1"/>
  <c r="BD729" i="1"/>
  <c r="BV729" i="1"/>
  <c r="BW729" i="1"/>
  <c r="BD158" i="1"/>
  <c r="BV158" i="1"/>
  <c r="BW158" i="1"/>
  <c r="BD978" i="1"/>
  <c r="BV978" i="1"/>
  <c r="BW978" i="1"/>
  <c r="BD159" i="1"/>
  <c r="BV159" i="1"/>
  <c r="BW159" i="1"/>
  <c r="BD247" i="1"/>
  <c r="BV247" i="1"/>
  <c r="BW247" i="1"/>
  <c r="BD1279" i="1"/>
  <c r="BV1279" i="1"/>
  <c r="BW1279" i="1"/>
  <c r="BD1076" i="1"/>
  <c r="BV1076" i="1"/>
  <c r="BW1076" i="1"/>
  <c r="BD1403" i="1"/>
  <c r="BV1403" i="1"/>
  <c r="BW1403" i="1"/>
  <c r="BD1463" i="1"/>
  <c r="BV1463" i="1"/>
  <c r="BW1463" i="1"/>
  <c r="BD1432" i="1"/>
  <c r="BV1432" i="1"/>
  <c r="BW1432" i="1"/>
  <c r="BD1010" i="1"/>
  <c r="BV1010" i="1"/>
  <c r="BW1010" i="1"/>
  <c r="BD1059" i="1"/>
  <c r="BV1059" i="1"/>
  <c r="BW1059" i="1"/>
  <c r="BD1150" i="1"/>
  <c r="BV1150" i="1"/>
  <c r="BW1150" i="1"/>
  <c r="BD1191" i="1"/>
  <c r="BV1191" i="1"/>
  <c r="BW1191" i="1"/>
  <c r="BD1306" i="1"/>
  <c r="BV1306" i="1"/>
  <c r="BW1306" i="1"/>
  <c r="BD1487" i="1"/>
  <c r="BV1487" i="1"/>
  <c r="BW1487" i="1"/>
  <c r="BD1391" i="1"/>
  <c r="BV1391" i="1"/>
  <c r="BW1391" i="1"/>
  <c r="BD1538" i="1"/>
  <c r="BV1538" i="1"/>
  <c r="BW1538" i="1"/>
  <c r="BD1477" i="1"/>
  <c r="BV1477" i="1"/>
  <c r="BW1477" i="1"/>
  <c r="BD10" i="1"/>
  <c r="BV10" i="1"/>
  <c r="BW10" i="1"/>
  <c r="BD11" i="1"/>
  <c r="BV11" i="1"/>
  <c r="BW11" i="1"/>
  <c r="BD265" i="1"/>
  <c r="BV265" i="1"/>
  <c r="BW265" i="1"/>
  <c r="BD296" i="1"/>
  <c r="BV296" i="1"/>
  <c r="BW296" i="1"/>
  <c r="BD465" i="1"/>
  <c r="BV465" i="1"/>
  <c r="BW465" i="1"/>
  <c r="BD804" i="1"/>
  <c r="BV804" i="1"/>
  <c r="BW804" i="1"/>
  <c r="BD805" i="1"/>
  <c r="BV805" i="1"/>
  <c r="BW805" i="1"/>
  <c r="BD57" i="1"/>
  <c r="BV57" i="1"/>
  <c r="BW57" i="1"/>
  <c r="BD210" i="1"/>
  <c r="BV210" i="1"/>
  <c r="BW210" i="1"/>
  <c r="BD686" i="1"/>
  <c r="BV686" i="1"/>
  <c r="BW686" i="1"/>
  <c r="BD687" i="1"/>
  <c r="BV687" i="1"/>
  <c r="BW687" i="1"/>
  <c r="BD381" i="1"/>
  <c r="BV381" i="1"/>
  <c r="BW381" i="1"/>
  <c r="BD821" i="1"/>
  <c r="BV821" i="1"/>
  <c r="BW821" i="1"/>
  <c r="BD1229" i="1"/>
  <c r="BV1229" i="1"/>
  <c r="BW1229" i="1"/>
  <c r="BD1097" i="1"/>
  <c r="BV1097" i="1"/>
  <c r="BW1097" i="1"/>
  <c r="BD266" i="1"/>
  <c r="BV266" i="1"/>
  <c r="BW266" i="1"/>
  <c r="BD12" i="1"/>
  <c r="BV12" i="1"/>
  <c r="BW12" i="1"/>
  <c r="BD436" i="1"/>
  <c r="BV436" i="1"/>
  <c r="BW436" i="1"/>
  <c r="BD850" i="1"/>
  <c r="BV850" i="1"/>
  <c r="BW850" i="1"/>
  <c r="BD1192" i="1"/>
  <c r="BV1192" i="1"/>
  <c r="BW1192" i="1"/>
  <c r="BD1092" i="1"/>
  <c r="BV1092" i="1"/>
  <c r="BW1092" i="1"/>
  <c r="BD528" i="1"/>
  <c r="BV528" i="1"/>
  <c r="BW528" i="1"/>
  <c r="BD934" i="1"/>
  <c r="BV934" i="1"/>
  <c r="BW934" i="1"/>
  <c r="BD806" i="1"/>
  <c r="BV806" i="1"/>
  <c r="BW806" i="1"/>
  <c r="BD398" i="1"/>
  <c r="BV398" i="1"/>
  <c r="BW398" i="1"/>
  <c r="BD1382" i="1"/>
  <c r="BV1382" i="1"/>
  <c r="BW1382" i="1"/>
  <c r="BD1223" i="1"/>
  <c r="BV1223" i="1"/>
  <c r="BW1223" i="1"/>
  <c r="BD1312" i="1"/>
  <c r="BV1312" i="1"/>
  <c r="BW1312" i="1"/>
  <c r="BD1280" i="1"/>
  <c r="BV1280" i="1"/>
  <c r="BW1280" i="1"/>
  <c r="BD1398" i="1"/>
  <c r="BV1398" i="1"/>
  <c r="BW1398" i="1"/>
  <c r="BD1414" i="1"/>
  <c r="BV1414" i="1"/>
  <c r="BW1414" i="1"/>
  <c r="CC1414" i="1"/>
  <c r="BD1273" i="1"/>
  <c r="BV1273" i="1"/>
  <c r="BW1273" i="1"/>
  <c r="BD1048" i="1"/>
  <c r="BV1048" i="1"/>
  <c r="BW1048" i="1"/>
  <c r="BD1026" i="1"/>
  <c r="BV1026" i="1"/>
  <c r="BW1026" i="1"/>
  <c r="BD1083" i="1"/>
  <c r="BV1083" i="1"/>
  <c r="BW1083" i="1"/>
  <c r="BD1551" i="1"/>
  <c r="BV1551" i="1"/>
  <c r="BW1551" i="1"/>
  <c r="BD1510" i="1"/>
  <c r="BV1510" i="1"/>
  <c r="BW1510" i="1"/>
  <c r="BD1525" i="1"/>
  <c r="BV1525" i="1"/>
  <c r="BW1525" i="1"/>
  <c r="BD1383" i="1"/>
  <c r="BV1383" i="1"/>
  <c r="BW1383" i="1"/>
  <c r="BD836" i="1"/>
  <c r="BV836" i="1"/>
  <c r="BW836" i="1"/>
  <c r="BD350" i="1"/>
  <c r="BV350" i="1"/>
  <c r="BW350" i="1"/>
  <c r="BD712" i="1"/>
  <c r="BV712" i="1"/>
  <c r="BW712" i="1"/>
  <c r="BD78" i="1"/>
  <c r="BV78" i="1"/>
  <c r="BW78" i="1"/>
  <c r="BD548" i="1"/>
  <c r="BV548" i="1"/>
  <c r="BW548" i="1"/>
  <c r="BD529" i="1"/>
  <c r="BV529" i="1"/>
  <c r="BW529" i="1"/>
  <c r="BD105" i="1"/>
  <c r="BV105" i="1"/>
  <c r="BW105" i="1"/>
  <c r="BD698" i="1"/>
  <c r="BV698" i="1"/>
  <c r="BW698" i="1"/>
  <c r="BD879" i="1"/>
  <c r="BV879" i="1"/>
  <c r="BW879" i="1"/>
  <c r="BD688" i="1"/>
  <c r="BV688" i="1"/>
  <c r="BW688" i="1"/>
  <c r="BD399" i="1"/>
  <c r="BV399" i="1"/>
  <c r="BW399" i="1"/>
  <c r="BD873" i="1"/>
  <c r="BV873" i="1"/>
  <c r="BW873" i="1"/>
  <c r="BD1027" i="1"/>
  <c r="BV1027" i="1"/>
  <c r="BW1027" i="1"/>
  <c r="BD267" i="1"/>
  <c r="BV267" i="1"/>
  <c r="BW267" i="1"/>
  <c r="BD661" i="1"/>
  <c r="BV661" i="1"/>
  <c r="BW661" i="1"/>
  <c r="BD955" i="1"/>
  <c r="BV955" i="1"/>
  <c r="BW955" i="1"/>
  <c r="BD106" i="1"/>
  <c r="BV106" i="1"/>
  <c r="BW106" i="1"/>
  <c r="BD160" i="1"/>
  <c r="BV160" i="1"/>
  <c r="BW160" i="1"/>
  <c r="BD792" i="1"/>
  <c r="BV792" i="1"/>
  <c r="BW792" i="1"/>
  <c r="BD1539" i="1"/>
  <c r="BV1539" i="1"/>
  <c r="BW1539" i="1"/>
  <c r="BD713" i="1"/>
  <c r="BV713" i="1"/>
  <c r="BW713" i="1"/>
  <c r="BD268" i="1"/>
  <c r="BV268" i="1"/>
  <c r="BW268" i="1"/>
  <c r="BD890" i="1"/>
  <c r="BV890" i="1"/>
  <c r="BW890" i="1"/>
  <c r="BD906" i="1"/>
  <c r="BV906" i="1"/>
  <c r="BW906" i="1"/>
  <c r="BD530" i="1"/>
  <c r="BV530" i="1"/>
  <c r="BW530" i="1"/>
  <c r="BD1230" i="1"/>
  <c r="BV1230" i="1"/>
  <c r="BW1230" i="1"/>
  <c r="BD1281" i="1"/>
  <c r="BV1281" i="1"/>
  <c r="BW1281" i="1"/>
  <c r="BD1139" i="1"/>
  <c r="BV1139" i="1"/>
  <c r="BW1139" i="1"/>
  <c r="BD1392" i="1"/>
  <c r="BV1392" i="1"/>
  <c r="BW1392" i="1"/>
  <c r="BD1419" i="1"/>
  <c r="BV1419" i="1"/>
  <c r="BW1419" i="1"/>
  <c r="BD1339" i="1"/>
  <c r="BV1339" i="1"/>
  <c r="BW1339" i="1"/>
  <c r="BD1353" i="1"/>
  <c r="BV1353" i="1"/>
  <c r="BW1353" i="1"/>
  <c r="BD1218" i="1"/>
  <c r="BV1218" i="1"/>
  <c r="BW1218" i="1"/>
  <c r="BD1354" i="1"/>
  <c r="BV1354" i="1"/>
  <c r="BW1354" i="1"/>
  <c r="BD1454" i="1"/>
  <c r="BV1454" i="1"/>
  <c r="BW1454" i="1"/>
  <c r="BD1455" i="1"/>
  <c r="BV1455" i="1"/>
  <c r="BW1455" i="1"/>
  <c r="BD1322" i="1"/>
  <c r="BV1322" i="1"/>
  <c r="BW1322" i="1"/>
  <c r="BD1552" i="1"/>
  <c r="BV1552" i="1"/>
  <c r="BW1552" i="1"/>
  <c r="BD13" i="1"/>
  <c r="BV13" i="1"/>
  <c r="BW13" i="1"/>
  <c r="BD297" i="1"/>
  <c r="BV297" i="1"/>
  <c r="BW297" i="1"/>
  <c r="BD948" i="1"/>
  <c r="BV948" i="1"/>
  <c r="BW948" i="1"/>
  <c r="BD837" i="1"/>
  <c r="BV837" i="1"/>
  <c r="BW837" i="1"/>
  <c r="BD504" i="1"/>
  <c r="BV504" i="1"/>
  <c r="BW504" i="1"/>
  <c r="BD415" i="1"/>
  <c r="BV415" i="1"/>
  <c r="BW415" i="1"/>
  <c r="BD298" i="1"/>
  <c r="BV298" i="1"/>
  <c r="BW298" i="1"/>
  <c r="BD79" i="1"/>
  <c r="BV79" i="1"/>
  <c r="BW79" i="1"/>
  <c r="BD620" i="1"/>
  <c r="BV620" i="1"/>
  <c r="BW620" i="1"/>
  <c r="BD891" i="1"/>
  <c r="BV891" i="1"/>
  <c r="BW891" i="1"/>
  <c r="BD322" i="1"/>
  <c r="BV322" i="1"/>
  <c r="BW322" i="1"/>
  <c r="BD437" i="1"/>
  <c r="BV437" i="1"/>
  <c r="BW437" i="1"/>
  <c r="BD438" i="1"/>
  <c r="BV438" i="1"/>
  <c r="BW438" i="1"/>
  <c r="BD30" i="1"/>
  <c r="BV30" i="1"/>
  <c r="BW30" i="1"/>
  <c r="BD14" i="1"/>
  <c r="BV14" i="1"/>
  <c r="BW14" i="1"/>
  <c r="BD299" i="1"/>
  <c r="BV299" i="1"/>
  <c r="BW299" i="1"/>
  <c r="BD699" i="1"/>
  <c r="BV699" i="1"/>
  <c r="BW699" i="1"/>
  <c r="BD248" i="1"/>
  <c r="BV248" i="1"/>
  <c r="BW248" i="1"/>
  <c r="BD851" i="1"/>
  <c r="BV851" i="1"/>
  <c r="BW851" i="1"/>
  <c r="BD880" i="1"/>
  <c r="BV880" i="1"/>
  <c r="BW880" i="1"/>
  <c r="BD807" i="1"/>
  <c r="BV807" i="1"/>
  <c r="BW807" i="1"/>
  <c r="BD80" i="1"/>
  <c r="BV80" i="1"/>
  <c r="BW80" i="1"/>
  <c r="BD714" i="1"/>
  <c r="BV714" i="1"/>
  <c r="BW714" i="1"/>
  <c r="BD748" i="1"/>
  <c r="BV748" i="1"/>
  <c r="BW748" i="1"/>
  <c r="BD979" i="1"/>
  <c r="BV979" i="1"/>
  <c r="BW979" i="1"/>
  <c r="BD749" i="1"/>
  <c r="BV749" i="1"/>
  <c r="BW749" i="1"/>
  <c r="BD967" i="1"/>
  <c r="BV967" i="1"/>
  <c r="BW967" i="1"/>
  <c r="BD31" i="1"/>
  <c r="BV31" i="1"/>
  <c r="BW31" i="1"/>
  <c r="BD838" i="1"/>
  <c r="BV838" i="1"/>
  <c r="BW838" i="1"/>
  <c r="BD439" i="1"/>
  <c r="BV439" i="1"/>
  <c r="BW439" i="1"/>
  <c r="BD1118" i="1"/>
  <c r="BV1118" i="1"/>
  <c r="BW1118" i="1"/>
  <c r="BD956" i="1"/>
  <c r="BV956" i="1"/>
  <c r="BW956" i="1"/>
  <c r="BD715" i="1"/>
  <c r="BV715" i="1"/>
  <c r="BW715" i="1"/>
  <c r="BD881" i="1"/>
  <c r="BV881" i="1"/>
  <c r="BW881" i="1"/>
  <c r="BD864" i="1"/>
  <c r="BV864" i="1"/>
  <c r="BW864" i="1"/>
  <c r="BD300" i="1"/>
  <c r="BV300" i="1"/>
  <c r="BW300" i="1"/>
  <c r="BD489" i="1"/>
  <c r="BV489" i="1"/>
  <c r="BW489" i="1"/>
  <c r="BD107" i="1"/>
  <c r="BV107" i="1"/>
  <c r="BW107" i="1"/>
  <c r="BD569" i="1"/>
  <c r="BV569" i="1"/>
  <c r="BW569" i="1"/>
  <c r="BD808" i="1"/>
  <c r="BV808" i="1"/>
  <c r="BW808" i="1"/>
  <c r="BD1313" i="1"/>
  <c r="BV1313" i="1"/>
  <c r="BW1313" i="1"/>
  <c r="BD1098" i="1"/>
  <c r="BV1098" i="1"/>
  <c r="BW1098" i="1"/>
  <c r="BD1160" i="1"/>
  <c r="BV1160" i="1"/>
  <c r="BW1160" i="1"/>
  <c r="BD1231" i="1"/>
  <c r="BV1231" i="1"/>
  <c r="BW1231" i="1"/>
  <c r="BD1270" i="1"/>
  <c r="BV1270" i="1"/>
  <c r="BW1270" i="1"/>
  <c r="BD1433" i="1"/>
  <c r="BV1433" i="1"/>
  <c r="BW1433" i="1"/>
  <c r="BD1028" i="1"/>
  <c r="BV1028" i="1"/>
  <c r="BW1028" i="1"/>
  <c r="BD1060" i="1"/>
  <c r="BV1060" i="1"/>
  <c r="BW1060" i="1"/>
  <c r="BD1084" i="1"/>
  <c r="BV1084" i="1"/>
  <c r="BW1084" i="1"/>
  <c r="BD1169" i="1"/>
  <c r="BV1169" i="1"/>
  <c r="BW1169" i="1"/>
  <c r="BD1399" i="1"/>
  <c r="BV1399" i="1"/>
  <c r="BW1399" i="1"/>
  <c r="BD1193" i="1"/>
  <c r="BV1193" i="1"/>
  <c r="BW1193" i="1"/>
  <c r="BD1232" i="1"/>
  <c r="BV1232" i="1"/>
  <c r="BW1232" i="1"/>
  <c r="BD1444" i="1"/>
  <c r="BV1444" i="1"/>
  <c r="BW1444" i="1"/>
  <c r="BD1456" i="1"/>
  <c r="BV1456" i="1"/>
  <c r="BW1456" i="1"/>
  <c r="BD1437" i="1"/>
  <c r="BV1437" i="1"/>
  <c r="BW1437" i="1"/>
  <c r="BD531" i="1"/>
  <c r="BV531" i="1"/>
  <c r="BW531" i="1"/>
  <c r="BD892" i="1"/>
  <c r="BV892" i="1"/>
  <c r="BW892" i="1"/>
  <c r="BD211" i="1"/>
  <c r="BV211" i="1"/>
  <c r="BW211" i="1"/>
  <c r="BD440" i="1"/>
  <c r="BV440" i="1"/>
  <c r="BW440" i="1"/>
  <c r="BD505" i="1"/>
  <c r="BV505" i="1"/>
  <c r="BW505" i="1"/>
  <c r="BD700" i="1"/>
  <c r="BV700" i="1"/>
  <c r="BW700" i="1"/>
  <c r="BD642" i="1"/>
  <c r="BV642" i="1"/>
  <c r="BW642" i="1"/>
  <c r="BD621" i="1"/>
  <c r="BV621" i="1"/>
  <c r="BW621" i="1"/>
  <c r="BD750" i="1"/>
  <c r="BV750" i="1"/>
  <c r="BW750" i="1"/>
  <c r="BD161" i="1"/>
  <c r="BV161" i="1"/>
  <c r="BW161" i="1"/>
  <c r="BD301" i="1"/>
  <c r="BV301" i="1"/>
  <c r="BW301" i="1"/>
  <c r="BD108" i="1"/>
  <c r="BV108" i="1"/>
  <c r="BW108" i="1"/>
  <c r="BD1085" i="1"/>
  <c r="BV1085" i="1"/>
  <c r="BW1085" i="1"/>
  <c r="BD249" i="1"/>
  <c r="BV249" i="1"/>
  <c r="BW249" i="1"/>
  <c r="BD382" i="1"/>
  <c r="BV382" i="1"/>
  <c r="BW382" i="1"/>
  <c r="BD751" i="1"/>
  <c r="BV751" i="1"/>
  <c r="BW751" i="1"/>
  <c r="BD212" i="1"/>
  <c r="BV212" i="1"/>
  <c r="BW212" i="1"/>
  <c r="BD302" i="1"/>
  <c r="BV302" i="1"/>
  <c r="BW302" i="1"/>
  <c r="BD400" i="1"/>
  <c r="BV400" i="1"/>
  <c r="BW400" i="1"/>
  <c r="BD662" i="1"/>
  <c r="BV662" i="1"/>
  <c r="BW662" i="1"/>
  <c r="BD323" i="1"/>
  <c r="BV323" i="1"/>
  <c r="BW323" i="1"/>
  <c r="BD1282" i="1"/>
  <c r="BV1282" i="1"/>
  <c r="BW1282" i="1"/>
  <c r="BD1127" i="1"/>
  <c r="BV1127" i="1"/>
  <c r="BW1127" i="1"/>
  <c r="BD1029" i="1"/>
  <c r="BV1029" i="1"/>
  <c r="BW1029" i="1"/>
  <c r="BD81" i="1"/>
  <c r="BV81" i="1"/>
  <c r="BW81" i="1"/>
  <c r="BD622" i="1"/>
  <c r="BV622" i="1"/>
  <c r="BW622" i="1"/>
  <c r="BD213" i="1"/>
  <c r="BV213" i="1"/>
  <c r="BW213" i="1"/>
  <c r="BD663" i="1"/>
  <c r="BV663" i="1"/>
  <c r="BW663" i="1"/>
  <c r="BD162" i="1"/>
  <c r="BV162" i="1"/>
  <c r="BW162" i="1"/>
  <c r="BD1030" i="1"/>
  <c r="BV1030" i="1"/>
  <c r="BW1030" i="1"/>
  <c r="BD1247" i="1"/>
  <c r="BV1247" i="1"/>
  <c r="BW1247" i="1"/>
  <c r="BD1314" i="1"/>
  <c r="BV1314" i="1"/>
  <c r="BW1314" i="1"/>
  <c r="BD1128" i="1"/>
  <c r="BV1128" i="1"/>
  <c r="BW1128" i="1"/>
  <c r="BD1393" i="1"/>
  <c r="BV1393" i="1"/>
  <c r="BW1393" i="1"/>
  <c r="BD1334" i="1"/>
  <c r="BV1334" i="1"/>
  <c r="BW1334" i="1"/>
  <c r="BD1107" i="1"/>
  <c r="BV1107" i="1"/>
  <c r="BW1107" i="1"/>
  <c r="BD1448" i="1"/>
  <c r="BV1448" i="1"/>
  <c r="BW1448" i="1"/>
  <c r="BD1478" i="1"/>
  <c r="BV1478" i="1"/>
  <c r="BW1478" i="1"/>
  <c r="BD1479" i="1"/>
  <c r="BV1479" i="1"/>
  <c r="BW1479" i="1"/>
  <c r="BD1424" i="1"/>
  <c r="BV1424" i="1"/>
  <c r="BW1424" i="1"/>
  <c r="BD1194" i="1"/>
  <c r="BV1194" i="1"/>
  <c r="BW1194" i="1"/>
  <c r="BD1093" i="1"/>
  <c r="BV1093" i="1"/>
  <c r="BW1093" i="1"/>
  <c r="BD1233" i="1"/>
  <c r="BV1233" i="1"/>
  <c r="BW1233" i="1"/>
  <c r="BD1501" i="1"/>
  <c r="BV1501" i="1"/>
  <c r="BW1501" i="1"/>
  <c r="BD269" i="1"/>
  <c r="BV269" i="1"/>
  <c r="BW269" i="1"/>
  <c r="BD957" i="1"/>
  <c r="BV957" i="1"/>
  <c r="BW957" i="1"/>
  <c r="BD506" i="1"/>
  <c r="BV506" i="1"/>
  <c r="BW506" i="1"/>
  <c r="BD90" i="1"/>
  <c r="BV90" i="1"/>
  <c r="BW90" i="1"/>
  <c r="BD968" i="1"/>
  <c r="BV968" i="1"/>
  <c r="BW968" i="1"/>
  <c r="BD383" i="1"/>
  <c r="BV383" i="1"/>
  <c r="BW383" i="1"/>
  <c r="BD793" i="1"/>
  <c r="BV793" i="1"/>
  <c r="BW793" i="1"/>
  <c r="BD882" i="1"/>
  <c r="BV882" i="1"/>
  <c r="BW882" i="1"/>
  <c r="BD32" i="1"/>
  <c r="BV32" i="1"/>
  <c r="BW32" i="1"/>
  <c r="BD82" i="1"/>
  <c r="BV82" i="1"/>
  <c r="BW82" i="1"/>
  <c r="BD701" i="1"/>
  <c r="BV701" i="1"/>
  <c r="BW701" i="1"/>
  <c r="BD163" i="1"/>
  <c r="BV163" i="1"/>
  <c r="BW163" i="1"/>
  <c r="BD324" i="1"/>
  <c r="BV324" i="1"/>
  <c r="BW324" i="1"/>
  <c r="BD689" i="1"/>
  <c r="BV689" i="1"/>
  <c r="BW689" i="1"/>
  <c r="BD730" i="1"/>
  <c r="BV730" i="1"/>
  <c r="BW730" i="1"/>
  <c r="BD126" i="1"/>
  <c r="BV126" i="1"/>
  <c r="BW126" i="1"/>
  <c r="BD1355" i="1"/>
  <c r="BV1355" i="1"/>
  <c r="BW1355" i="1"/>
  <c r="BD1239" i="1"/>
  <c r="BV1239" i="1"/>
  <c r="BW1239" i="1"/>
  <c r="CC1239" i="1"/>
  <c r="BD58" i="1"/>
  <c r="BV58" i="1"/>
  <c r="BW58" i="1"/>
  <c r="BD980" i="1"/>
  <c r="BV980" i="1"/>
  <c r="BW980" i="1"/>
  <c r="BD214" i="1"/>
  <c r="BV214" i="1"/>
  <c r="BW214" i="1"/>
  <c r="BD215" i="1"/>
  <c r="BV215" i="1"/>
  <c r="BW215" i="1"/>
  <c r="BD127" i="1"/>
  <c r="BV127" i="1"/>
  <c r="BW127" i="1"/>
  <c r="BD774" i="1"/>
  <c r="BV774" i="1"/>
  <c r="BW774" i="1"/>
  <c r="BD466" i="1"/>
  <c r="BV466" i="1"/>
  <c r="BW466" i="1"/>
  <c r="BD981" i="1"/>
  <c r="BV981" i="1"/>
  <c r="BW981" i="1"/>
  <c r="BD401" i="1"/>
  <c r="BV401" i="1"/>
  <c r="BW401" i="1"/>
  <c r="BD441" i="1"/>
  <c r="BV441" i="1"/>
  <c r="BW441" i="1"/>
  <c r="BD1219" i="1"/>
  <c r="BV1219" i="1"/>
  <c r="BW1219" i="1"/>
  <c r="BD216" i="1"/>
  <c r="BV216" i="1"/>
  <c r="BW216" i="1"/>
  <c r="BD467" i="1"/>
  <c r="BV467" i="1"/>
  <c r="BW467" i="1"/>
  <c r="BD775" i="1"/>
  <c r="BV775" i="1"/>
  <c r="BW775" i="1"/>
  <c r="BD384" i="1"/>
  <c r="BV384" i="1"/>
  <c r="BW384" i="1"/>
  <c r="BD164" i="1"/>
  <c r="BV164" i="1"/>
  <c r="BW164" i="1"/>
  <c r="BD468" i="1"/>
  <c r="BV468" i="1"/>
  <c r="BW468" i="1"/>
  <c r="BD982" i="1"/>
  <c r="BV982" i="1"/>
  <c r="BW982" i="1"/>
  <c r="BD1086" i="1"/>
  <c r="BV1086" i="1"/>
  <c r="BW1086" i="1"/>
  <c r="BD1031" i="1"/>
  <c r="BV1031" i="1"/>
  <c r="BW1031" i="1"/>
  <c r="BD1032" i="1"/>
  <c r="BV1032" i="1"/>
  <c r="BW1032" i="1"/>
  <c r="BD1323" i="1"/>
  <c r="BV1323" i="1"/>
  <c r="BW1323" i="1"/>
  <c r="BD1224" i="1"/>
  <c r="BV1224" i="1"/>
  <c r="BW1224" i="1"/>
  <c r="BD1234" i="1"/>
  <c r="BV1234" i="1"/>
  <c r="BW1234" i="1"/>
  <c r="BD1438" i="1"/>
  <c r="BV1438" i="1"/>
  <c r="BW1438" i="1"/>
  <c r="BD1129" i="1"/>
  <c r="BV1129" i="1"/>
  <c r="BW1129" i="1"/>
  <c r="BD1394" i="1"/>
  <c r="BV1394" i="1"/>
  <c r="BW1394" i="1"/>
  <c r="BD1480" i="1"/>
  <c r="BV1480" i="1"/>
  <c r="BW1480" i="1"/>
  <c r="BD1384" i="1"/>
  <c r="BV1384" i="1"/>
  <c r="BW1384" i="1"/>
  <c r="BD1340" i="1"/>
  <c r="BV1340" i="1"/>
  <c r="BW1340" i="1"/>
  <c r="BD1324" i="1"/>
  <c r="BV1324" i="1"/>
  <c r="BW1324" i="1"/>
  <c r="BD1511" i="1"/>
  <c r="BV1511" i="1"/>
  <c r="BW1511" i="1"/>
  <c r="BD217" i="1"/>
  <c r="BV217" i="1"/>
  <c r="BW217" i="1"/>
  <c r="BD969" i="1"/>
  <c r="BV969" i="1"/>
  <c r="BW969" i="1"/>
  <c r="BD690" i="1"/>
  <c r="BV690" i="1"/>
  <c r="BW690" i="1"/>
  <c r="BD442" i="1"/>
  <c r="BV442" i="1"/>
  <c r="BW442" i="1"/>
  <c r="BD597" i="1"/>
  <c r="BV597" i="1"/>
  <c r="BW597" i="1"/>
  <c r="BD549" i="1"/>
  <c r="BV549" i="1"/>
  <c r="BW549" i="1"/>
  <c r="BD852" i="1"/>
  <c r="BV852" i="1"/>
  <c r="BW852" i="1"/>
  <c r="BD385" i="1"/>
  <c r="BV385" i="1"/>
  <c r="BW385" i="1"/>
  <c r="BD664" i="1"/>
  <c r="BV664" i="1"/>
  <c r="BW664" i="1"/>
  <c r="BD15" i="1"/>
  <c r="BV15" i="1"/>
  <c r="BW15" i="1"/>
  <c r="BD507" i="1"/>
  <c r="BV507" i="1"/>
  <c r="BW507" i="1"/>
  <c r="BD443" i="1"/>
  <c r="BV443" i="1"/>
  <c r="BW443" i="1"/>
  <c r="BD128" i="1"/>
  <c r="BV128" i="1"/>
  <c r="BW128" i="1"/>
  <c r="BD752" i="1"/>
  <c r="BV752" i="1"/>
  <c r="BW752" i="1"/>
  <c r="BD731" i="1"/>
  <c r="BV731" i="1"/>
  <c r="BW731" i="1"/>
  <c r="BD570" i="1"/>
  <c r="BV570" i="1"/>
  <c r="BW570" i="1"/>
  <c r="BD165" i="1"/>
  <c r="BV165" i="1"/>
  <c r="BW165" i="1"/>
  <c r="BD166" i="1"/>
  <c r="BV166" i="1"/>
  <c r="BW166" i="1"/>
  <c r="BD623" i="1"/>
  <c r="BV623" i="1"/>
  <c r="BW623" i="1"/>
  <c r="BD303" i="1"/>
  <c r="BV303" i="1"/>
  <c r="BW303" i="1"/>
  <c r="BD1049" i="1"/>
  <c r="BV1049" i="1"/>
  <c r="BW1049" i="1"/>
  <c r="BD1151" i="1"/>
  <c r="BV1151" i="1"/>
  <c r="BW1151" i="1"/>
  <c r="BD702" i="1"/>
  <c r="BV702" i="1"/>
  <c r="BW702" i="1"/>
  <c r="BD16" i="1"/>
  <c r="BV16" i="1"/>
  <c r="BW16" i="1"/>
  <c r="BD270" i="1"/>
  <c r="BV270" i="1"/>
  <c r="BW270" i="1"/>
  <c r="BD271" i="1"/>
  <c r="BV271" i="1"/>
  <c r="BW271" i="1"/>
  <c r="BD958" i="1"/>
  <c r="BV958" i="1"/>
  <c r="BW958" i="1"/>
  <c r="BD167" i="1"/>
  <c r="BV167" i="1"/>
  <c r="BW167" i="1"/>
  <c r="BD325" i="1"/>
  <c r="BV325" i="1"/>
  <c r="BW325" i="1"/>
  <c r="BD703" i="1"/>
  <c r="BV703" i="1"/>
  <c r="BW703" i="1"/>
  <c r="BD753" i="1"/>
  <c r="BV753" i="1"/>
  <c r="BW753" i="1"/>
  <c r="BD598" i="1"/>
  <c r="BV598" i="1"/>
  <c r="BW598" i="1"/>
  <c r="BD444" i="1"/>
  <c r="BV444" i="1"/>
  <c r="BW444" i="1"/>
  <c r="BD893" i="1"/>
  <c r="BV893" i="1"/>
  <c r="BW893" i="1"/>
  <c r="BD643" i="1"/>
  <c r="BV643" i="1"/>
  <c r="BW643" i="1"/>
  <c r="BD839" i="1"/>
  <c r="BV839" i="1"/>
  <c r="BW839" i="1"/>
  <c r="BD402" i="1"/>
  <c r="BV402" i="1"/>
  <c r="BW402" i="1"/>
  <c r="BD1140" i="1"/>
  <c r="BV1140" i="1"/>
  <c r="BW1140" i="1"/>
  <c r="BD1209" i="1"/>
  <c r="BV1209" i="1"/>
  <c r="BW1209" i="1"/>
  <c r="BD403" i="1"/>
  <c r="BV403" i="1"/>
  <c r="BW403" i="1"/>
  <c r="BD33" i="1"/>
  <c r="BV33" i="1"/>
  <c r="BW33" i="1"/>
  <c r="BD1087" i="1"/>
  <c r="BV1087" i="1"/>
  <c r="BW1087" i="1"/>
  <c r="BD716" i="1"/>
  <c r="BV716" i="1"/>
  <c r="BW716" i="1"/>
  <c r="BD168" i="1"/>
  <c r="BV168" i="1"/>
  <c r="BW168" i="1"/>
  <c r="BD476" i="1"/>
  <c r="BV476" i="1"/>
  <c r="BW476" i="1"/>
  <c r="BD1210" i="1"/>
  <c r="BV1210" i="1"/>
  <c r="BW1210" i="1"/>
  <c r="BD1256" i="1"/>
  <c r="BV1256" i="1"/>
  <c r="BW1256" i="1"/>
  <c r="BD1404" i="1"/>
  <c r="BV1404" i="1"/>
  <c r="BW1404" i="1"/>
  <c r="BD1449" i="1"/>
  <c r="BV1449" i="1"/>
  <c r="BW1449" i="1"/>
  <c r="BD1108" i="1"/>
  <c r="BV1108" i="1"/>
  <c r="BW1108" i="1"/>
  <c r="BD1068" i="1"/>
  <c r="BV1068" i="1"/>
  <c r="BW1068" i="1"/>
  <c r="BD1050" i="1"/>
  <c r="BV1050" i="1"/>
  <c r="BW1050" i="1"/>
  <c r="BD1288" i="1"/>
  <c r="BV1288" i="1"/>
  <c r="BW1288" i="1"/>
  <c r="BD1425" i="1"/>
  <c r="BV1425" i="1"/>
  <c r="BW1425" i="1"/>
  <c r="BD1420" i="1"/>
  <c r="BV1420" i="1"/>
  <c r="BW1420" i="1"/>
  <c r="BD1298" i="1"/>
  <c r="BV1298" i="1"/>
  <c r="BW1298" i="1"/>
  <c r="BD1512" i="1"/>
  <c r="BV1512" i="1"/>
  <c r="BW1512" i="1"/>
  <c r="BD1540" i="1"/>
  <c r="BV1540" i="1"/>
  <c r="BW1540" i="1"/>
  <c r="BD1481" i="1"/>
  <c r="BV1481" i="1"/>
  <c r="BW1481" i="1"/>
  <c r="BD169" i="1"/>
  <c r="BV169" i="1"/>
  <c r="BW169" i="1"/>
  <c r="BD445" i="1"/>
  <c r="BV445" i="1"/>
  <c r="BW445" i="1"/>
  <c r="BD218" i="1"/>
  <c r="BV218" i="1"/>
  <c r="BW218" i="1"/>
  <c r="BD1069" i="1"/>
  <c r="BV1069" i="1"/>
  <c r="BW1069" i="1"/>
  <c r="BD109" i="1"/>
  <c r="BV109" i="1"/>
  <c r="BW109" i="1"/>
  <c r="BD351" i="1"/>
  <c r="BV351" i="1"/>
  <c r="BW351" i="1"/>
  <c r="BD571" i="1"/>
  <c r="BV571" i="1"/>
  <c r="BW571" i="1"/>
  <c r="BD624" i="1"/>
  <c r="BV624" i="1"/>
  <c r="BW624" i="1"/>
  <c r="BD59" i="1"/>
  <c r="BV59" i="1"/>
  <c r="BW59" i="1"/>
  <c r="BD110" i="1"/>
  <c r="BV110" i="1"/>
  <c r="BW110" i="1"/>
  <c r="BD352" i="1"/>
  <c r="BV352" i="1"/>
  <c r="BW352" i="1"/>
  <c r="BD550" i="1"/>
  <c r="BV550" i="1"/>
  <c r="BW550" i="1"/>
  <c r="BD922" i="1"/>
  <c r="BV922" i="1"/>
  <c r="BW922" i="1"/>
  <c r="BD754" i="1"/>
  <c r="BV754" i="1"/>
  <c r="BW754" i="1"/>
  <c r="BD477" i="1"/>
  <c r="BV477" i="1"/>
  <c r="BW477" i="1"/>
  <c r="BD853" i="1"/>
  <c r="BV853" i="1"/>
  <c r="BW853" i="1"/>
  <c r="BD219" i="1"/>
  <c r="BV219" i="1"/>
  <c r="BW219" i="1"/>
  <c r="BD170" i="1"/>
  <c r="BV170" i="1"/>
  <c r="BW170" i="1"/>
  <c r="BD304" i="1"/>
  <c r="BV304" i="1"/>
  <c r="BW304" i="1"/>
  <c r="BD532" i="1"/>
  <c r="BV532" i="1"/>
  <c r="BW532" i="1"/>
  <c r="BD220" i="1"/>
  <c r="BV220" i="1"/>
  <c r="BW220" i="1"/>
  <c r="BD221" i="1"/>
  <c r="BV221" i="1"/>
  <c r="BW221" i="1"/>
  <c r="BD1099" i="1"/>
  <c r="BV1099" i="1"/>
  <c r="BW1099" i="1"/>
  <c r="BD983" i="1"/>
  <c r="BV983" i="1"/>
  <c r="BW983" i="1"/>
  <c r="BD386" i="1"/>
  <c r="BV386" i="1"/>
  <c r="BW386" i="1"/>
  <c r="BD478" i="1"/>
  <c r="BV478" i="1"/>
  <c r="BW478" i="1"/>
  <c r="BD171" i="1"/>
  <c r="BV171" i="1"/>
  <c r="BW171" i="1"/>
  <c r="BD1070" i="1"/>
  <c r="BV1070" i="1"/>
  <c r="BW1070" i="1"/>
  <c r="BD1225" i="1"/>
  <c r="BV1225" i="1"/>
  <c r="BW1225" i="1"/>
  <c r="BD34" i="1"/>
  <c r="BV34" i="1"/>
  <c r="BW34" i="1"/>
  <c r="BD1119" i="1"/>
  <c r="BV1119" i="1"/>
  <c r="BW1119" i="1"/>
  <c r="BD83" i="1"/>
  <c r="BV83" i="1"/>
  <c r="BW83" i="1"/>
  <c r="CC83" i="1"/>
  <c r="BD84" i="1"/>
  <c r="BV84" i="1"/>
  <c r="BW84" i="1"/>
  <c r="BD446" i="1"/>
  <c r="BV446" i="1"/>
  <c r="BW446" i="1"/>
  <c r="BD809" i="1"/>
  <c r="BV809" i="1"/>
  <c r="BW809" i="1"/>
  <c r="BD625" i="1"/>
  <c r="BV625" i="1"/>
  <c r="BW625" i="1"/>
  <c r="BD883" i="1"/>
  <c r="BV883" i="1"/>
  <c r="BW883" i="1"/>
  <c r="BD222" i="1"/>
  <c r="BV222" i="1"/>
  <c r="BW222" i="1"/>
  <c r="BD1011" i="1"/>
  <c r="BV1011" i="1"/>
  <c r="BW1011" i="1"/>
  <c r="BD1356" i="1"/>
  <c r="BV1356" i="1"/>
  <c r="BW1356" i="1"/>
  <c r="BD1488" i="1"/>
  <c r="BV1488" i="1"/>
  <c r="BW1488" i="1"/>
  <c r="BD1211" i="1"/>
  <c r="BV1211" i="1"/>
  <c r="BW1211" i="1"/>
  <c r="BD1371" i="1"/>
  <c r="BV1371" i="1"/>
  <c r="BW1371" i="1"/>
  <c r="BD1212" i="1"/>
  <c r="BV1212" i="1"/>
  <c r="BW1212" i="1"/>
  <c r="BD1283" i="1"/>
  <c r="BV1283" i="1"/>
  <c r="BW1283" i="1"/>
  <c r="BD1465" i="1"/>
  <c r="BV1465" i="1"/>
  <c r="BW1465" i="1"/>
  <c r="BD1457" i="1"/>
  <c r="BV1457" i="1"/>
  <c r="BW1457" i="1"/>
  <c r="BD1445" i="1"/>
  <c r="BV1445" i="1"/>
  <c r="BW1445" i="1"/>
  <c r="BD1472" i="1"/>
  <c r="BV1472" i="1"/>
  <c r="BW1472" i="1"/>
  <c r="BD1513" i="1"/>
  <c r="BV1513" i="1"/>
  <c r="BW1513" i="1"/>
  <c r="BD223" i="1"/>
  <c r="BV223" i="1"/>
  <c r="BW223" i="1"/>
  <c r="BD551" i="1"/>
  <c r="BV551" i="1"/>
  <c r="BW551" i="1"/>
  <c r="BD469" i="1"/>
  <c r="BV469" i="1"/>
  <c r="BW469" i="1"/>
  <c r="BD172" i="1"/>
  <c r="BV172" i="1"/>
  <c r="BW172" i="1"/>
  <c r="BD599" i="1"/>
  <c r="BV599" i="1"/>
  <c r="BW599" i="1"/>
  <c r="BD533" i="1"/>
  <c r="BV533" i="1"/>
  <c r="BW533" i="1"/>
  <c r="BD755" i="1"/>
  <c r="BV755" i="1"/>
  <c r="BW755" i="1"/>
  <c r="BD665" i="1"/>
  <c r="BV665" i="1"/>
  <c r="BW665" i="1"/>
  <c r="BD732" i="1"/>
  <c r="BV732" i="1"/>
  <c r="BW732" i="1"/>
  <c r="BD626" i="1"/>
  <c r="BV626" i="1"/>
  <c r="BW626" i="1"/>
  <c r="BD508" i="1"/>
  <c r="BV508" i="1"/>
  <c r="BW508" i="1"/>
  <c r="BD447" i="1"/>
  <c r="BV447" i="1"/>
  <c r="BW447" i="1"/>
  <c r="BD60" i="1"/>
  <c r="BV60" i="1"/>
  <c r="BW60" i="1"/>
  <c r="BD490" i="1"/>
  <c r="BV490" i="1"/>
  <c r="BW490" i="1"/>
  <c r="BD173" i="1"/>
  <c r="BV173" i="1"/>
  <c r="BW173" i="1"/>
  <c r="BD894" i="1"/>
  <c r="BV894" i="1"/>
  <c r="BW894" i="1"/>
  <c r="BD224" i="1"/>
  <c r="BV224" i="1"/>
  <c r="BW224" i="1"/>
  <c r="BD272" i="1"/>
  <c r="BV272" i="1"/>
  <c r="BW272" i="1"/>
  <c r="BD923" i="1"/>
  <c r="BV923" i="1"/>
  <c r="BW923" i="1"/>
  <c r="BD572" i="1"/>
  <c r="BV572" i="1"/>
  <c r="BW572" i="1"/>
  <c r="BD907" i="1"/>
  <c r="BV907" i="1"/>
  <c r="BW907" i="1"/>
  <c r="BD644" i="1"/>
  <c r="BV644" i="1"/>
  <c r="BW644" i="1"/>
  <c r="BD273" i="1"/>
  <c r="BV273" i="1"/>
  <c r="BW273" i="1"/>
  <c r="BD1299" i="1"/>
  <c r="BV1299" i="1"/>
  <c r="BW1299" i="1"/>
  <c r="BD1130" i="1"/>
  <c r="BV1130" i="1"/>
  <c r="BW1130" i="1"/>
  <c r="BD305" i="1"/>
  <c r="BV305" i="1"/>
  <c r="BW305" i="1"/>
  <c r="BD627" i="1"/>
  <c r="BV627" i="1"/>
  <c r="BW627" i="1"/>
  <c r="BD174" i="1"/>
  <c r="BV174" i="1"/>
  <c r="BW174" i="1"/>
  <c r="BD1141" i="1"/>
  <c r="BV1141" i="1"/>
  <c r="BW1141" i="1"/>
  <c r="BD1033" i="1"/>
  <c r="BV1033" i="1"/>
  <c r="BW1033" i="1"/>
  <c r="CC1033" i="1"/>
  <c r="BD1061" i="1"/>
  <c r="BV1061" i="1"/>
  <c r="BW1061" i="1"/>
  <c r="BD1034" i="1"/>
  <c r="BV1034" i="1"/>
  <c r="BW1034" i="1"/>
  <c r="BD1395" i="1"/>
  <c r="BV1395" i="1"/>
  <c r="BW1395" i="1"/>
  <c r="BD1473" i="1"/>
  <c r="BV1473" i="1"/>
  <c r="BW1473" i="1"/>
  <c r="BD1173" i="1"/>
  <c r="BV1173" i="1"/>
  <c r="BW1173" i="1"/>
  <c r="BD1035" i="1"/>
  <c r="BV1035" i="1"/>
  <c r="BW1035" i="1"/>
  <c r="BD1152" i="1"/>
  <c r="BV1152" i="1"/>
  <c r="BW1152" i="1"/>
  <c r="BD1400" i="1"/>
  <c r="BV1400" i="1"/>
  <c r="BW1400" i="1"/>
  <c r="BD1492" i="1"/>
  <c r="BV1492" i="1"/>
  <c r="BW1492" i="1"/>
  <c r="BD1464" i="1"/>
  <c r="BV1464" i="1"/>
  <c r="BW1464" i="1"/>
  <c r="BD1071" i="1"/>
  <c r="BV1071" i="1"/>
  <c r="BW1071" i="1"/>
  <c r="BD1051" i="1"/>
  <c r="BV1051" i="1"/>
  <c r="BW1051" i="1"/>
  <c r="BD1502" i="1"/>
  <c r="BV1502" i="1"/>
  <c r="BW1502" i="1"/>
  <c r="BD416" i="1"/>
  <c r="BV416" i="1"/>
  <c r="BW416" i="1"/>
  <c r="BD1000" i="1"/>
  <c r="BV1000" i="1"/>
  <c r="BW1000" i="1"/>
  <c r="BD756" i="1"/>
  <c r="BV756" i="1"/>
  <c r="BW756" i="1"/>
  <c r="BD448" i="1"/>
  <c r="BV448" i="1"/>
  <c r="BW448" i="1"/>
  <c r="BD129" i="1"/>
  <c r="BV129" i="1"/>
  <c r="BW129" i="1"/>
  <c r="BD274" i="1"/>
  <c r="BV274" i="1"/>
  <c r="BW274" i="1"/>
  <c r="BD306" i="1"/>
  <c r="BV306" i="1"/>
  <c r="BW306" i="1"/>
  <c r="BD534" i="1"/>
  <c r="BV534" i="1"/>
  <c r="BW534" i="1"/>
  <c r="BD717" i="1"/>
  <c r="BV717" i="1"/>
  <c r="BW717" i="1"/>
  <c r="BD628" i="1"/>
  <c r="BV628" i="1"/>
  <c r="BW628" i="1"/>
  <c r="BD175" i="1"/>
  <c r="BV175" i="1"/>
  <c r="BW175" i="1"/>
  <c r="BD645" i="1"/>
  <c r="BV645" i="1"/>
  <c r="BW645" i="1"/>
  <c r="BD865" i="1"/>
  <c r="BV865" i="1"/>
  <c r="BW865" i="1"/>
  <c r="BD353" i="1"/>
  <c r="BV353" i="1"/>
  <c r="BW353" i="1"/>
  <c r="BD872" i="1"/>
  <c r="BV872" i="1"/>
  <c r="BW872" i="1"/>
  <c r="BD1195" i="1"/>
  <c r="BV1195" i="1"/>
  <c r="BW1195" i="1"/>
  <c r="BD1240" i="1"/>
  <c r="BV1240" i="1"/>
  <c r="BW1240" i="1"/>
  <c r="BD130" i="1"/>
  <c r="BV130" i="1"/>
  <c r="BW130" i="1"/>
  <c r="BD111" i="1"/>
  <c r="BV111" i="1"/>
  <c r="BW111" i="1"/>
  <c r="BD600" i="1"/>
  <c r="BV600" i="1"/>
  <c r="BW600" i="1"/>
  <c r="BD601" i="1"/>
  <c r="BV601" i="1"/>
  <c r="BW601" i="1"/>
  <c r="BD1012" i="1"/>
  <c r="BV1012" i="1"/>
  <c r="BW1012" i="1"/>
  <c r="BD1100" i="1"/>
  <c r="BV1100" i="1"/>
  <c r="BW1100" i="1"/>
  <c r="BD1241" i="1"/>
  <c r="BV1241" i="1"/>
  <c r="BW1241" i="1"/>
  <c r="BD1013" i="1"/>
  <c r="BV1013" i="1"/>
  <c r="BW1013" i="1"/>
  <c r="BD1094" i="1"/>
  <c r="BV1094" i="1"/>
  <c r="BW1094" i="1"/>
  <c r="BD1014" i="1"/>
  <c r="BV1014" i="1"/>
  <c r="BW1014" i="1"/>
  <c r="BD1062" i="1"/>
  <c r="BV1062" i="1"/>
  <c r="BW1062" i="1"/>
  <c r="BD1101" i="1"/>
  <c r="BV1101" i="1"/>
  <c r="BW1101" i="1"/>
  <c r="BD1052" i="1"/>
  <c r="BV1052" i="1"/>
  <c r="BW1052" i="1"/>
  <c r="BD1264" i="1"/>
  <c r="BV1264" i="1"/>
  <c r="BW1264" i="1"/>
  <c r="BD1196" i="1"/>
  <c r="BV1196" i="1"/>
  <c r="BW1196" i="1"/>
  <c r="BD1514" i="1"/>
  <c r="BV1514" i="1"/>
  <c r="BW1514" i="1"/>
  <c r="BD1515" i="1"/>
  <c r="BV1515" i="1"/>
  <c r="BW1515" i="1"/>
  <c r="BD1553" i="1"/>
  <c r="BV1553" i="1"/>
  <c r="BW1553" i="1"/>
  <c r="BD1503" i="1"/>
  <c r="BV1503" i="1"/>
  <c r="BW1503" i="1"/>
  <c r="BD1554" i="1"/>
  <c r="BV1554" i="1"/>
  <c r="BW1554" i="1"/>
  <c r="BD1439" i="1"/>
  <c r="BV1439" i="1"/>
  <c r="BW1439" i="1"/>
  <c r="BD176" i="1"/>
  <c r="BV176" i="1"/>
  <c r="BW176" i="1"/>
  <c r="BD275" i="1"/>
  <c r="BV275" i="1"/>
  <c r="BW275" i="1"/>
  <c r="BD757" i="1"/>
  <c r="BV757" i="1"/>
  <c r="BW757" i="1"/>
  <c r="BD131" i="1"/>
  <c r="BV131" i="1"/>
  <c r="BW131" i="1"/>
  <c r="BD85" i="1"/>
  <c r="BV85" i="1"/>
  <c r="BW85" i="1"/>
  <c r="BD417" i="1"/>
  <c r="BV417" i="1"/>
  <c r="BW417" i="1"/>
  <c r="BD35" i="1"/>
  <c r="BV35" i="1"/>
  <c r="BW35" i="1"/>
  <c r="BD552" i="1"/>
  <c r="BV552" i="1"/>
  <c r="BW552" i="1"/>
  <c r="BD470" i="1"/>
  <c r="BV470" i="1"/>
  <c r="BW470" i="1"/>
  <c r="BD225" i="1"/>
  <c r="BV225" i="1"/>
  <c r="BW225" i="1"/>
  <c r="BD970" i="1"/>
  <c r="BV970" i="1"/>
  <c r="BW970" i="1"/>
  <c r="BD776" i="1"/>
  <c r="BV776" i="1"/>
  <c r="BW776" i="1"/>
  <c r="BD949" i="1"/>
  <c r="BV949" i="1"/>
  <c r="BW949" i="1"/>
  <c r="BD307" i="1"/>
  <c r="BV307" i="1"/>
  <c r="BW307" i="1"/>
  <c r="BD895" i="1"/>
  <c r="BV895" i="1"/>
  <c r="BW895" i="1"/>
  <c r="BD509" i="1"/>
  <c r="BV509" i="1"/>
  <c r="BW509" i="1"/>
  <c r="BD354" i="1"/>
  <c r="BV354" i="1"/>
  <c r="BW354" i="1"/>
  <c r="BD991" i="1"/>
  <c r="BV991" i="1"/>
  <c r="BW991" i="1"/>
  <c r="BD822" i="1"/>
  <c r="BV822" i="1"/>
  <c r="BW822" i="1"/>
  <c r="BD666" i="1"/>
  <c r="BV666" i="1"/>
  <c r="BW666" i="1"/>
  <c r="BD387" i="1"/>
  <c r="BV387" i="1"/>
  <c r="BW387" i="1"/>
  <c r="BD984" i="1"/>
  <c r="BV984" i="1"/>
  <c r="BW984" i="1"/>
  <c r="BD177" i="1"/>
  <c r="BV177" i="1"/>
  <c r="BW177" i="1"/>
  <c r="BD178" i="1"/>
  <c r="BV178" i="1"/>
  <c r="BW178" i="1"/>
  <c r="BD950" i="1"/>
  <c r="BV950" i="1"/>
  <c r="BW950" i="1"/>
  <c r="BD404" i="1"/>
  <c r="BV404" i="1"/>
  <c r="BW404" i="1"/>
  <c r="BD840" i="1"/>
  <c r="BV840" i="1"/>
  <c r="BW840" i="1"/>
  <c r="BD276" i="1"/>
  <c r="BV276" i="1"/>
  <c r="BW276" i="1"/>
  <c r="BD479" i="1"/>
  <c r="BV479" i="1"/>
  <c r="BW479" i="1"/>
  <c r="BD355" i="1"/>
  <c r="BV355" i="1"/>
  <c r="BW355" i="1"/>
  <c r="BD132" i="1"/>
  <c r="BV132" i="1"/>
  <c r="BW132" i="1"/>
  <c r="BD573" i="1"/>
  <c r="BV573" i="1"/>
  <c r="BW573" i="1"/>
  <c r="BD86" i="1"/>
  <c r="BV86" i="1"/>
  <c r="BW86" i="1"/>
  <c r="BD179" i="1"/>
  <c r="BV179" i="1"/>
  <c r="BW179" i="1"/>
  <c r="BD1153" i="1"/>
  <c r="BV1153" i="1"/>
  <c r="BW1153" i="1"/>
  <c r="BD180" i="1"/>
  <c r="BV180" i="1"/>
  <c r="BW180" i="1"/>
  <c r="BD226" i="1"/>
  <c r="BV226" i="1"/>
  <c r="BW226" i="1"/>
  <c r="BD61" i="1"/>
  <c r="BV61" i="1"/>
  <c r="BW61" i="1"/>
  <c r="BD356" i="1"/>
  <c r="BV356" i="1"/>
  <c r="BW356" i="1"/>
  <c r="BD17" i="1"/>
  <c r="BV17" i="1"/>
  <c r="BW17" i="1"/>
  <c r="BD866" i="1"/>
  <c r="BV866" i="1"/>
  <c r="BW866" i="1"/>
  <c r="BD181" i="1"/>
  <c r="BV181" i="1"/>
  <c r="BW181" i="1"/>
  <c r="BD1131" i="1"/>
  <c r="BV1131" i="1"/>
  <c r="BW1131" i="1"/>
  <c r="BD1174" i="1"/>
  <c r="BV1174" i="1"/>
  <c r="BW1174" i="1"/>
  <c r="BD1482" i="1"/>
  <c r="BV1482" i="1"/>
  <c r="BW1482" i="1"/>
  <c r="BD1379" i="1"/>
  <c r="BV1379" i="1"/>
  <c r="BW1379" i="1"/>
  <c r="BD1365" i="1"/>
  <c r="BV1365" i="1"/>
  <c r="BW1365" i="1"/>
  <c r="BD1036" i="1"/>
  <c r="BV1036" i="1"/>
  <c r="BW1036" i="1"/>
  <c r="BD1197" i="1"/>
  <c r="BV1197" i="1"/>
  <c r="BW1197" i="1"/>
  <c r="BD1226" i="1"/>
  <c r="BV1226" i="1"/>
  <c r="BW1226" i="1"/>
  <c r="BD1440" i="1"/>
  <c r="BV1440" i="1"/>
  <c r="BW1440" i="1"/>
  <c r="BD1415" i="1"/>
  <c r="BV1415" i="1"/>
  <c r="BW1415" i="1"/>
  <c r="BD1396" i="1"/>
  <c r="BV1396" i="1"/>
  <c r="BW1396" i="1"/>
  <c r="BD1450" i="1"/>
  <c r="BV1450" i="1"/>
  <c r="BW1450" i="1"/>
  <c r="BD1385" i="1"/>
  <c r="BV1385" i="1"/>
  <c r="BW1385" i="1"/>
  <c r="BD1405" i="1"/>
  <c r="BV1405" i="1"/>
  <c r="BW1405" i="1"/>
  <c r="BD112" i="1"/>
  <c r="BV112" i="1"/>
  <c r="BW112" i="1"/>
  <c r="BD250" i="1"/>
  <c r="BV250" i="1"/>
  <c r="BW250" i="1"/>
  <c r="BD357" i="1"/>
  <c r="BV357" i="1"/>
  <c r="BW357" i="1"/>
  <c r="BD733" i="1"/>
  <c r="BV733" i="1"/>
  <c r="BW733" i="1"/>
  <c r="BD691" i="1"/>
  <c r="BV691" i="1"/>
  <c r="BW691" i="1"/>
  <c r="BD867" i="1"/>
  <c r="BV867" i="1"/>
  <c r="BW867" i="1"/>
  <c r="BD646" i="1"/>
  <c r="BV646" i="1"/>
  <c r="BW646" i="1"/>
  <c r="BD182" i="1"/>
  <c r="BV182" i="1"/>
  <c r="BW182" i="1"/>
  <c r="BD924" i="1"/>
  <c r="BV924" i="1"/>
  <c r="BW924" i="1"/>
  <c r="BD884" i="1"/>
  <c r="BV884" i="1"/>
  <c r="BW884" i="1"/>
  <c r="BD896" i="1"/>
  <c r="BV896" i="1"/>
  <c r="BW896" i="1"/>
  <c r="BD36" i="1"/>
  <c r="BV36" i="1"/>
  <c r="BW36" i="1"/>
  <c r="BD449" i="1"/>
  <c r="BV449" i="1"/>
  <c r="BW449" i="1"/>
  <c r="BD227" i="1"/>
  <c r="BV227" i="1"/>
  <c r="BW227" i="1"/>
  <c r="BD388" i="1"/>
  <c r="BV388" i="1"/>
  <c r="BW388" i="1"/>
  <c r="BD629" i="1"/>
  <c r="BV629" i="1"/>
  <c r="BW629" i="1"/>
  <c r="BD553" i="1"/>
  <c r="BV553" i="1"/>
  <c r="BW553" i="1"/>
  <c r="BD908" i="1"/>
  <c r="BV908" i="1"/>
  <c r="BW908" i="1"/>
  <c r="BD630" i="1"/>
  <c r="BV630" i="1"/>
  <c r="BW630" i="1"/>
  <c r="BD602" i="1"/>
  <c r="BV602" i="1"/>
  <c r="BW602" i="1"/>
  <c r="BD308" i="1"/>
  <c r="BV308" i="1"/>
  <c r="BW308" i="1"/>
  <c r="BD1271" i="1"/>
  <c r="BV1271" i="1"/>
  <c r="BW1271" i="1"/>
  <c r="BD985" i="1"/>
  <c r="BV985" i="1"/>
  <c r="BW985" i="1"/>
  <c r="BD810" i="1"/>
  <c r="BV810" i="1"/>
  <c r="BW810" i="1"/>
  <c r="BD897" i="1"/>
  <c r="BV897" i="1"/>
  <c r="BW897" i="1"/>
  <c r="BD1213" i="1"/>
  <c r="BV1213" i="1"/>
  <c r="BW1213" i="1"/>
  <c r="BD37" i="1"/>
  <c r="BV37" i="1"/>
  <c r="BW37" i="1"/>
  <c r="BD510" i="1"/>
  <c r="BV510" i="1"/>
  <c r="BW510" i="1"/>
  <c r="BD480" i="1"/>
  <c r="BV480" i="1"/>
  <c r="BW480" i="1"/>
  <c r="BD734" i="1"/>
  <c r="BV734" i="1"/>
  <c r="BW734" i="1"/>
  <c r="BD133" i="1"/>
  <c r="BV133" i="1"/>
  <c r="BW133" i="1"/>
  <c r="BD309" i="1"/>
  <c r="BV309" i="1"/>
  <c r="BW309" i="1"/>
  <c r="BD1132" i="1"/>
  <c r="BV1132" i="1"/>
  <c r="BW1132" i="1"/>
  <c r="BD1154" i="1"/>
  <c r="BV1154" i="1"/>
  <c r="BW1154" i="1"/>
  <c r="BD38" i="1"/>
  <c r="BV38" i="1"/>
  <c r="BW38" i="1"/>
  <c r="BD1272" i="1"/>
  <c r="BV1272" i="1"/>
  <c r="BW1272" i="1"/>
  <c r="BD1366" i="1"/>
  <c r="BV1366" i="1"/>
  <c r="BW1366" i="1"/>
  <c r="BD471" i="1"/>
  <c r="BV471" i="1"/>
  <c r="BW471" i="1"/>
  <c r="BD758" i="1"/>
  <c r="BV758" i="1"/>
  <c r="BW758" i="1"/>
  <c r="BD228" i="1"/>
  <c r="BV228" i="1"/>
  <c r="BW228" i="1"/>
  <c r="BD811" i="1"/>
  <c r="BV811" i="1"/>
  <c r="BW811" i="1"/>
  <c r="BD491" i="1"/>
  <c r="BV491" i="1"/>
  <c r="BW491" i="1"/>
  <c r="BD1198" i="1"/>
  <c r="BV1198" i="1"/>
  <c r="BW1198" i="1"/>
  <c r="BD1142" i="1"/>
  <c r="BV1142" i="1"/>
  <c r="BW1142" i="1"/>
  <c r="BD1175" i="1"/>
  <c r="BV1175" i="1"/>
  <c r="BW1175" i="1"/>
  <c r="BD1307" i="1"/>
  <c r="BV1307" i="1"/>
  <c r="BW1307" i="1"/>
  <c r="BD1257" i="1"/>
  <c r="BV1257" i="1"/>
  <c r="BW1257" i="1"/>
  <c r="BD1326" i="1"/>
  <c r="BV1326" i="1"/>
  <c r="BW1326" i="1"/>
  <c r="BD1434" i="1"/>
  <c r="BV1434" i="1"/>
  <c r="BW1434" i="1"/>
  <c r="CC1434" i="1"/>
  <c r="BD1248" i="1"/>
  <c r="BV1248" i="1"/>
  <c r="BW1248" i="1"/>
  <c r="BD1102" i="1"/>
  <c r="BV1102" i="1"/>
  <c r="BW1102" i="1"/>
  <c r="BD1412" i="1"/>
  <c r="BV1412" i="1"/>
  <c r="BW1412" i="1"/>
  <c r="BD1541" i="1"/>
  <c r="BV1541" i="1"/>
  <c r="BW1541" i="1"/>
  <c r="BD1526" i="1"/>
  <c r="BV1526" i="1"/>
  <c r="BW1526" i="1"/>
  <c r="BD1441" i="1"/>
  <c r="BV1441" i="1"/>
  <c r="BW1441" i="1"/>
  <c r="BD310" i="1"/>
  <c r="BV310" i="1"/>
  <c r="BW310" i="1"/>
  <c r="BD603" i="1"/>
  <c r="BV603" i="1"/>
  <c r="BW603" i="1"/>
  <c r="BD113" i="1"/>
  <c r="BV113" i="1"/>
  <c r="BW113" i="1"/>
  <c r="BD511" i="1"/>
  <c r="BV511" i="1"/>
  <c r="BW511" i="1"/>
  <c r="BD229" i="1"/>
  <c r="BV229" i="1"/>
  <c r="BW229" i="1"/>
  <c r="BD183" i="1"/>
  <c r="BV183" i="1"/>
  <c r="BW183" i="1"/>
  <c r="BD418" i="1"/>
  <c r="BV418" i="1"/>
  <c r="BW418" i="1"/>
  <c r="BD419" i="1"/>
  <c r="BV419" i="1"/>
  <c r="BW419" i="1"/>
  <c r="BD794" i="1"/>
  <c r="BV794" i="1"/>
  <c r="BW794" i="1"/>
  <c r="BD326" i="1"/>
  <c r="BV326" i="1"/>
  <c r="BW326" i="1"/>
  <c r="BD631" i="1"/>
  <c r="BV631" i="1"/>
  <c r="BW631" i="1"/>
  <c r="BD277" i="1"/>
  <c r="BV277" i="1"/>
  <c r="BW277" i="1"/>
  <c r="BD39" i="1"/>
  <c r="BV39" i="1"/>
  <c r="BW39" i="1"/>
  <c r="BD1367" i="1"/>
  <c r="BV1367" i="1"/>
  <c r="BW1367" i="1"/>
  <c r="BD554" i="1"/>
  <c r="BV554" i="1"/>
  <c r="BW554" i="1"/>
  <c r="BD898" i="1"/>
  <c r="BV898" i="1"/>
  <c r="BW898" i="1"/>
  <c r="BD184" i="1"/>
  <c r="BV184" i="1"/>
  <c r="BW184" i="1"/>
  <c r="BD230" i="1"/>
  <c r="BV230" i="1"/>
  <c r="BW230" i="1"/>
  <c r="BD231" i="1"/>
  <c r="BV231" i="1"/>
  <c r="BW231" i="1"/>
  <c r="BD667" i="1"/>
  <c r="BV667" i="1"/>
  <c r="BW667" i="1"/>
  <c r="BD87" i="1"/>
  <c r="BV87" i="1"/>
  <c r="BW87" i="1"/>
  <c r="BD925" i="1"/>
  <c r="BV925" i="1"/>
  <c r="BW925" i="1"/>
  <c r="BD114" i="1"/>
  <c r="BV114" i="1"/>
  <c r="BW114" i="1"/>
  <c r="BD759" i="1"/>
  <c r="BV759" i="1"/>
  <c r="BW759" i="1"/>
  <c r="BD405" i="1"/>
  <c r="BV405" i="1"/>
  <c r="BW405" i="1"/>
  <c r="BD647" i="1"/>
  <c r="BV647" i="1"/>
  <c r="BW647" i="1"/>
  <c r="BD62" i="1"/>
  <c r="BV62" i="1"/>
  <c r="BW62" i="1"/>
  <c r="BD795" i="1"/>
  <c r="BV795" i="1"/>
  <c r="BW795" i="1"/>
  <c r="BD841" i="1"/>
  <c r="BV841" i="1"/>
  <c r="BW841" i="1"/>
  <c r="BD40" i="1"/>
  <c r="BV40" i="1"/>
  <c r="BW40" i="1"/>
  <c r="BD604" i="1"/>
  <c r="BV604" i="1"/>
  <c r="BW604" i="1"/>
  <c r="BD823" i="1"/>
  <c r="BV823" i="1"/>
  <c r="BW823" i="1"/>
  <c r="BD796" i="1"/>
  <c r="BV796" i="1"/>
  <c r="BW796" i="1"/>
  <c r="BD1037" i="1"/>
  <c r="BV1037" i="1"/>
  <c r="BW1037" i="1"/>
  <c r="BD1341" i="1"/>
  <c r="BV1341" i="1"/>
  <c r="BW1341" i="1"/>
  <c r="BD1300" i="1"/>
  <c r="BV1300" i="1"/>
  <c r="BW1300" i="1"/>
  <c r="BD1178" i="1"/>
  <c r="BV1178" i="1"/>
  <c r="BW1178" i="1"/>
  <c r="BD1072" i="1"/>
  <c r="BV1072" i="1"/>
  <c r="BW1072" i="1"/>
  <c r="BD1426" i="1"/>
  <c r="BV1426" i="1"/>
  <c r="BW1426" i="1"/>
  <c r="BD1301" i="1"/>
  <c r="BV1301" i="1"/>
  <c r="BW1301" i="1"/>
  <c r="BD1258" i="1"/>
  <c r="BV1258" i="1"/>
  <c r="BW1258" i="1"/>
  <c r="BD1397" i="1"/>
  <c r="BV1397" i="1"/>
  <c r="BW1397" i="1"/>
  <c r="BD1289" i="1"/>
  <c r="BV1289" i="1"/>
  <c r="BW1289" i="1"/>
  <c r="BD1199" i="1"/>
  <c r="BV1199" i="1"/>
  <c r="BW1199" i="1"/>
  <c r="BD1555" i="1"/>
  <c r="BV1555" i="1"/>
  <c r="BW1555" i="1"/>
  <c r="BD1556" i="1"/>
  <c r="BV1556" i="1"/>
  <c r="BW1556" i="1"/>
  <c r="BD18" i="1"/>
  <c r="BV18" i="1"/>
  <c r="BW18" i="1"/>
  <c r="BD63" i="1"/>
  <c r="BV63" i="1"/>
  <c r="BW63" i="1"/>
  <c r="BD251" i="1"/>
  <c r="BV251" i="1"/>
  <c r="BW251" i="1"/>
  <c r="BD574" i="1"/>
  <c r="BV574" i="1"/>
  <c r="BW574" i="1"/>
  <c r="BD232" i="1"/>
  <c r="BV232" i="1"/>
  <c r="BW232" i="1"/>
  <c r="BD233" i="1"/>
  <c r="BV233" i="1"/>
  <c r="BW233" i="1"/>
  <c r="BD575" i="1"/>
  <c r="BV575" i="1"/>
  <c r="BW575" i="1"/>
  <c r="BD64" i="1"/>
  <c r="BV64" i="1"/>
  <c r="BW64" i="1"/>
  <c r="BD65" i="1"/>
  <c r="BV65" i="1"/>
  <c r="BW65" i="1"/>
  <c r="BD632" i="1"/>
  <c r="BV632" i="1"/>
  <c r="BW632" i="1"/>
  <c r="BD576" i="1"/>
  <c r="BV576" i="1"/>
  <c r="BW576" i="1"/>
  <c r="BD481" i="1"/>
  <c r="BV481" i="1"/>
  <c r="BW481" i="1"/>
  <c r="BD735" i="1"/>
  <c r="BV735" i="1"/>
  <c r="BW735" i="1"/>
  <c r="BD577" i="1"/>
  <c r="BV577" i="1"/>
  <c r="BW577" i="1"/>
  <c r="BD736" i="1"/>
  <c r="BV736" i="1"/>
  <c r="BW736" i="1"/>
  <c r="BD555" i="1"/>
  <c r="BV555" i="1"/>
  <c r="BW555" i="1"/>
  <c r="BD185" i="1"/>
  <c r="BV185" i="1"/>
  <c r="BW185" i="1"/>
  <c r="BD358" i="1"/>
  <c r="BV358" i="1"/>
  <c r="BW358" i="1"/>
  <c r="BD252" i="1"/>
  <c r="BV252" i="1"/>
  <c r="BW252" i="1"/>
  <c r="BD234" i="1"/>
  <c r="BV234" i="1"/>
  <c r="BW234" i="1"/>
  <c r="BD605" i="1"/>
  <c r="BV605" i="1"/>
  <c r="BW605" i="1"/>
  <c r="BD420" i="1"/>
  <c r="BV420" i="1"/>
  <c r="BW420" i="1"/>
  <c r="BD1290" i="1"/>
  <c r="BV1290" i="1"/>
  <c r="BW1290" i="1"/>
  <c r="BD899" i="1"/>
  <c r="BV899" i="1"/>
  <c r="BW899" i="1"/>
  <c r="BD986" i="1"/>
  <c r="BV986" i="1"/>
  <c r="BW986" i="1"/>
  <c r="BD535" i="1"/>
  <c r="BV535" i="1"/>
  <c r="BW535" i="1"/>
  <c r="BD692" i="1"/>
  <c r="BV692" i="1"/>
  <c r="BW692" i="1"/>
  <c r="BD327" i="1"/>
  <c r="BV327" i="1"/>
  <c r="BW327" i="1"/>
  <c r="BD1038" i="1"/>
  <c r="BV1038" i="1"/>
  <c r="BW1038" i="1"/>
  <c r="BD1325" i="1"/>
  <c r="BV1325" i="1"/>
  <c r="BW1325" i="1"/>
  <c r="BD824" i="1"/>
  <c r="BV824" i="1"/>
  <c r="BW824" i="1"/>
  <c r="BD1063" i="1"/>
  <c r="BV1063" i="1"/>
  <c r="BW1063" i="1"/>
  <c r="BD1372" i="1"/>
  <c r="BV1372" i="1"/>
  <c r="BW1372" i="1"/>
  <c r="BD1200" i="1"/>
  <c r="BV1200" i="1"/>
  <c r="BW1200" i="1"/>
  <c r="BD1315" i="1"/>
  <c r="BV1315" i="1"/>
  <c r="BW1315" i="1"/>
  <c r="BD1249" i="1"/>
  <c r="BV1249" i="1"/>
  <c r="BW1249" i="1"/>
  <c r="BD1155" i="1"/>
  <c r="BV1155" i="1"/>
  <c r="BW1155" i="1"/>
  <c r="BD1368" i="1"/>
  <c r="BV1368" i="1"/>
  <c r="BW1368" i="1"/>
  <c r="BD1156" i="1"/>
  <c r="BV1156" i="1"/>
  <c r="BW1156" i="1"/>
  <c r="BD1077" i="1"/>
  <c r="BV1077" i="1"/>
  <c r="BW1077" i="1"/>
  <c r="BD1427" i="1"/>
  <c r="BV1427" i="1"/>
  <c r="BW1427" i="1"/>
  <c r="BD1386" i="1"/>
  <c r="BV1386" i="1"/>
  <c r="BW1386" i="1"/>
  <c r="BD1088" i="1"/>
  <c r="BV1088" i="1"/>
  <c r="BW1088" i="1"/>
  <c r="BD1504" i="1"/>
  <c r="BV1504" i="1"/>
  <c r="BW1504" i="1"/>
  <c r="BD1527" i="1"/>
  <c r="BV1527" i="1"/>
  <c r="BW1527" i="1"/>
  <c r="BD1557" i="1"/>
  <c r="BV1557" i="1"/>
  <c r="BW1557" i="1"/>
  <c r="BD1446" i="1"/>
  <c r="BV1446" i="1"/>
  <c r="BW1446" i="1"/>
  <c r="BD115" i="1"/>
  <c r="BV115" i="1"/>
  <c r="BW115" i="1"/>
  <c r="BD253" i="1"/>
  <c r="BV253" i="1"/>
  <c r="BW253" i="1"/>
  <c r="BD668" i="1"/>
  <c r="BV668" i="1"/>
  <c r="BW668" i="1"/>
  <c r="BD777" i="1"/>
  <c r="BV777" i="1"/>
  <c r="BW777" i="1"/>
  <c r="BD328" i="1"/>
  <c r="BV328" i="1"/>
  <c r="BW328" i="1"/>
  <c r="BD868" i="1"/>
  <c r="BV868" i="1"/>
  <c r="BW868" i="1"/>
  <c r="BD971" i="1"/>
  <c r="BV971" i="1"/>
  <c r="BW971" i="1"/>
  <c r="BD311" i="1"/>
  <c r="BV311" i="1"/>
  <c r="BW311" i="1"/>
  <c r="BD669" i="1"/>
  <c r="BV669" i="1"/>
  <c r="BW669" i="1"/>
  <c r="BD648" i="1"/>
  <c r="BV648" i="1"/>
  <c r="BW648" i="1"/>
  <c r="BD19" i="1"/>
  <c r="BV19" i="1"/>
  <c r="BW19" i="1"/>
  <c r="BD186" i="1"/>
  <c r="BV186" i="1"/>
  <c r="BW186" i="1"/>
  <c r="BD951" i="1"/>
  <c r="BV951" i="1"/>
  <c r="BW951" i="1"/>
  <c r="BD235" i="1"/>
  <c r="BV235" i="1"/>
  <c r="BW235" i="1"/>
  <c r="BD389" i="1"/>
  <c r="BV389" i="1"/>
  <c r="BW389" i="1"/>
  <c r="BD842" i="1"/>
  <c r="BV842" i="1"/>
  <c r="BW842" i="1"/>
  <c r="BD512" i="1"/>
  <c r="BV512" i="1"/>
  <c r="BW512" i="1"/>
  <c r="BD482" i="1"/>
  <c r="BV482" i="1"/>
  <c r="BW482" i="1"/>
  <c r="BD236" i="1"/>
  <c r="BV236" i="1"/>
  <c r="BW236" i="1"/>
  <c r="BD778" i="1"/>
  <c r="BV778" i="1"/>
  <c r="BW778" i="1"/>
  <c r="BD88" i="1"/>
  <c r="BV88" i="1"/>
  <c r="BW88" i="1"/>
  <c r="BD633" i="1"/>
  <c r="BV633" i="1"/>
  <c r="BW633" i="1"/>
  <c r="BD1373" i="1"/>
  <c r="BV1373" i="1"/>
  <c r="BW1373" i="1"/>
  <c r="BD390" i="1"/>
  <c r="BV390" i="1"/>
  <c r="BW390" i="1"/>
  <c r="BD134" i="1"/>
  <c r="BV134" i="1"/>
  <c r="BW134" i="1"/>
  <c r="BD825" i="1"/>
  <c r="BV825" i="1"/>
  <c r="BW825" i="1"/>
  <c r="BD89" i="1"/>
  <c r="BV89" i="1"/>
  <c r="BW89" i="1"/>
  <c r="BD649" i="1"/>
  <c r="BV649" i="1"/>
  <c r="BW649" i="1"/>
  <c r="BD237" i="1"/>
  <c r="BV237" i="1"/>
  <c r="BW237" i="1"/>
  <c r="BD278" i="1"/>
  <c r="BV278" i="1"/>
  <c r="BW278" i="1"/>
  <c r="BD116" i="1"/>
  <c r="BV116" i="1"/>
  <c r="BW116" i="1"/>
  <c r="BD1201" i="1"/>
  <c r="BV1201" i="1"/>
  <c r="BW1201" i="1"/>
  <c r="BD578" i="1"/>
  <c r="BV578" i="1"/>
  <c r="BW578" i="1"/>
  <c r="BD329" i="1"/>
  <c r="BV329" i="1"/>
  <c r="BW329" i="1"/>
  <c r="BD935" i="1"/>
  <c r="BV935" i="1"/>
  <c r="BW935" i="1"/>
  <c r="BD135" i="1"/>
  <c r="BV135" i="1"/>
  <c r="BW135" i="1"/>
  <c r="BD1308" i="1"/>
  <c r="BV1308" i="1"/>
  <c r="BW1308" i="1"/>
  <c r="BD1202" i="1"/>
  <c r="BV1202" i="1"/>
  <c r="BW1202" i="1"/>
  <c r="BD1327" i="1"/>
  <c r="BV1327" i="1"/>
  <c r="BW1327" i="1"/>
  <c r="BD1316" i="1"/>
  <c r="BV1316" i="1"/>
  <c r="BW1316" i="1"/>
  <c r="BD1489" i="1"/>
  <c r="BV1489" i="1"/>
  <c r="BW1489" i="1"/>
  <c r="BD1428" i="1"/>
  <c r="BV1428" i="1"/>
  <c r="BW1428" i="1"/>
  <c r="BD1133" i="1"/>
  <c r="BV1133" i="1"/>
  <c r="BW1133" i="1"/>
  <c r="BD1109" i="1"/>
  <c r="BV1109" i="1"/>
  <c r="BW1109" i="1"/>
  <c r="BD1235" i="1"/>
  <c r="BV1235" i="1"/>
  <c r="BW1235" i="1"/>
  <c r="BD1015" i="1"/>
  <c r="BV1015" i="1"/>
  <c r="BW1015" i="1"/>
  <c r="BD1429" i="1"/>
  <c r="BV1429" i="1"/>
  <c r="BW1429" i="1"/>
  <c r="BD1483" i="1"/>
  <c r="BV1483" i="1"/>
  <c r="BW1483" i="1"/>
  <c r="BD1493" i="1"/>
  <c r="BV1493" i="1"/>
  <c r="BW1493" i="1"/>
  <c r="BD1103" i="1"/>
  <c r="BV1103" i="1"/>
  <c r="BW1103" i="1"/>
  <c r="BD1203" i="1"/>
  <c r="BV1203" i="1"/>
  <c r="BW1203" i="1"/>
  <c r="BD1053" i="1"/>
  <c r="BV1053" i="1"/>
  <c r="BW1053" i="1"/>
  <c r="BD1528" i="1"/>
  <c r="BV1528" i="1"/>
  <c r="BW1528" i="1"/>
  <c r="BD391" i="1"/>
  <c r="BV391" i="1"/>
  <c r="BW391" i="1"/>
  <c r="BD718" i="1"/>
  <c r="BV718" i="1"/>
  <c r="BW718" i="1"/>
  <c r="BD483" i="1"/>
  <c r="BV483" i="1"/>
  <c r="BW483" i="1"/>
  <c r="BD117" i="1"/>
  <c r="BV117" i="1"/>
  <c r="BW117" i="1"/>
  <c r="BD421" i="1"/>
  <c r="BV421" i="1"/>
  <c r="BW421" i="1"/>
  <c r="BD312" i="1"/>
  <c r="BV312" i="1"/>
  <c r="BW312" i="1"/>
  <c r="BD450" i="1"/>
  <c r="BV450" i="1"/>
  <c r="BW450" i="1"/>
  <c r="BD737" i="1"/>
  <c r="BV737" i="1"/>
  <c r="BW737" i="1"/>
  <c r="BD359" i="1"/>
  <c r="BV359" i="1"/>
  <c r="BW359" i="1"/>
  <c r="BD693" i="1"/>
  <c r="BV693" i="1"/>
  <c r="BW693" i="1"/>
  <c r="BD360" i="1"/>
  <c r="BV360" i="1"/>
  <c r="BW360" i="1"/>
  <c r="BD650" i="1"/>
  <c r="BV650" i="1"/>
  <c r="BW650" i="1"/>
  <c r="BD670" i="1"/>
  <c r="BV670" i="1"/>
  <c r="BW670" i="1"/>
  <c r="BD719" i="1"/>
  <c r="BV719" i="1"/>
  <c r="BW719" i="1"/>
  <c r="BD422" i="1"/>
  <c r="BV422" i="1"/>
  <c r="BW422" i="1"/>
  <c r="BD869" i="1"/>
  <c r="BV869" i="1"/>
  <c r="BW869" i="1"/>
  <c r="BD279" i="1"/>
  <c r="BV279" i="1"/>
  <c r="BW279" i="1"/>
  <c r="BD606" i="1"/>
  <c r="BV606" i="1"/>
  <c r="BW606" i="1"/>
  <c r="BD41" i="1"/>
  <c r="BV41" i="1"/>
  <c r="BW41" i="1"/>
  <c r="BD451" i="1"/>
  <c r="BV451" i="1"/>
  <c r="BW451" i="1"/>
  <c r="BD972" i="1"/>
  <c r="BV972" i="1"/>
  <c r="BW972" i="1"/>
  <c r="BD136" i="1"/>
  <c r="BV136" i="1"/>
  <c r="BW136" i="1"/>
  <c r="BD1342" i="1"/>
  <c r="BV1342" i="1"/>
  <c r="BW1342" i="1"/>
  <c r="BD1120" i="1"/>
  <c r="BV1120" i="1"/>
  <c r="BW1120" i="1"/>
  <c r="BD1343" i="1"/>
  <c r="BV1343" i="1"/>
  <c r="BW1343" i="1"/>
  <c r="BD187" i="1"/>
  <c r="BV187" i="1"/>
  <c r="BW187" i="1"/>
  <c r="BD797" i="1"/>
  <c r="BV797" i="1"/>
  <c r="BW797" i="1"/>
  <c r="BD392" i="1"/>
  <c r="BV392" i="1"/>
  <c r="BW392" i="1"/>
  <c r="BD188" i="1"/>
  <c r="BV188" i="1"/>
  <c r="BW188" i="1"/>
  <c r="BD254" i="1"/>
  <c r="BV254" i="1"/>
  <c r="BW254" i="1"/>
  <c r="BD189" i="1"/>
  <c r="BV189" i="1"/>
  <c r="BW189" i="1"/>
  <c r="BD798" i="1"/>
  <c r="BV798" i="1"/>
  <c r="BW798" i="1"/>
  <c r="BD393" i="1"/>
  <c r="BV393" i="1"/>
  <c r="BW393" i="1"/>
  <c r="BD909" i="1"/>
  <c r="BV909" i="1"/>
  <c r="BW909" i="1"/>
  <c r="BD280" i="1"/>
  <c r="BV280" i="1"/>
  <c r="BW280" i="1"/>
  <c r="BD1250" i="1"/>
  <c r="BV1250" i="1"/>
  <c r="BW1250" i="1"/>
  <c r="BD1001" i="1"/>
  <c r="BV1001" i="1"/>
  <c r="BW1001" i="1"/>
  <c r="BD1220" i="1"/>
  <c r="BV1220" i="1"/>
  <c r="BW1220" i="1"/>
  <c r="BD1328" i="1"/>
  <c r="BV1328" i="1"/>
  <c r="BW1328" i="1"/>
  <c r="BD579" i="1"/>
  <c r="BV579" i="1"/>
  <c r="BW579" i="1"/>
  <c r="BD671" i="1"/>
  <c r="BV671" i="1"/>
  <c r="BW671" i="1"/>
  <c r="BD1110" i="1"/>
  <c r="BV1110" i="1"/>
  <c r="BW1110" i="1"/>
  <c r="BD1284" i="1"/>
  <c r="BV1284" i="1"/>
  <c r="BW1284" i="1"/>
  <c r="BD1387" i="1"/>
  <c r="BV1387" i="1"/>
  <c r="BW1387" i="1"/>
  <c r="BD1265" i="1"/>
  <c r="BV1265" i="1"/>
  <c r="BW1265" i="1"/>
  <c r="BD1111" i="1"/>
  <c r="BV1111" i="1"/>
  <c r="BW1111" i="1"/>
  <c r="BD1214" i="1"/>
  <c r="BV1214" i="1"/>
  <c r="BW1214" i="1"/>
  <c r="BD1176" i="1"/>
  <c r="BV1176" i="1"/>
  <c r="BW1176" i="1"/>
  <c r="BD1285" i="1"/>
  <c r="BV1285" i="1"/>
  <c r="BW1285" i="1"/>
  <c r="BD1089" i="1"/>
  <c r="BV1089" i="1"/>
  <c r="BW1089" i="1"/>
  <c r="BD1494" i="1"/>
  <c r="BV1494" i="1"/>
  <c r="BW1494" i="1"/>
  <c r="BD1002" i="1"/>
  <c r="BV1002" i="1"/>
  <c r="BW1002" i="1"/>
  <c r="BD738" i="1"/>
  <c r="BV738" i="1"/>
  <c r="BW738" i="1"/>
  <c r="BD973" i="1"/>
  <c r="BV973" i="1"/>
  <c r="BW973" i="1"/>
  <c r="BD281" i="1"/>
  <c r="BV281" i="1"/>
  <c r="BW281" i="1"/>
  <c r="BD190" i="1"/>
  <c r="BV190" i="1"/>
  <c r="BW190" i="1"/>
  <c r="BD66" i="1"/>
  <c r="BV66" i="1"/>
  <c r="BW66" i="1"/>
  <c r="BD634" i="1"/>
  <c r="BV634" i="1"/>
  <c r="BW634" i="1"/>
  <c r="BD651" i="1"/>
  <c r="BV651" i="1"/>
  <c r="BW651" i="1"/>
  <c r="BD580" i="1"/>
  <c r="BV580" i="1"/>
  <c r="BW580" i="1"/>
  <c r="BD720" i="1"/>
  <c r="BV720" i="1"/>
  <c r="BW720" i="1"/>
  <c r="BD556" i="1"/>
  <c r="BV556" i="1"/>
  <c r="BW556" i="1"/>
  <c r="BD936" i="1"/>
  <c r="BV936" i="1"/>
  <c r="BW936" i="1"/>
  <c r="BD394" i="1"/>
  <c r="BV394" i="1"/>
  <c r="BW394" i="1"/>
  <c r="BD826" i="1"/>
  <c r="BV826" i="1"/>
  <c r="BW826" i="1"/>
  <c r="BD812" i="1"/>
  <c r="BV812" i="1"/>
  <c r="BW812" i="1"/>
  <c r="BD1064" i="1"/>
  <c r="BV1064" i="1"/>
  <c r="BW1064" i="1"/>
  <c r="BD1112" i="1"/>
  <c r="BV1112" i="1"/>
  <c r="BW1112" i="1"/>
  <c r="BD813" i="1"/>
  <c r="BV813" i="1"/>
  <c r="BW813" i="1"/>
  <c r="BD635" i="1"/>
  <c r="BV635" i="1"/>
  <c r="BW635" i="1"/>
  <c r="BD361" i="1"/>
  <c r="BV361" i="1"/>
  <c r="BW361" i="1"/>
  <c r="BD492" i="1"/>
  <c r="BV492" i="1"/>
  <c r="BW492" i="1"/>
  <c r="BD581" i="1"/>
  <c r="BV581" i="1"/>
  <c r="BW581" i="1"/>
  <c r="BD760" i="1"/>
  <c r="BV760" i="1"/>
  <c r="BW760" i="1"/>
  <c r="BD910" i="1"/>
  <c r="BV910" i="1"/>
  <c r="BW910" i="1"/>
  <c r="BD238" i="1"/>
  <c r="BV238" i="1"/>
  <c r="BW238" i="1"/>
  <c r="BD900" i="1"/>
  <c r="BV900" i="1"/>
  <c r="BW900" i="1"/>
  <c r="BD1204" i="1"/>
  <c r="BV1204" i="1"/>
  <c r="BW1204" i="1"/>
  <c r="BD1374" i="1"/>
  <c r="BV1374" i="1"/>
  <c r="BW1374" i="1"/>
  <c r="BD1143" i="1"/>
  <c r="BV1143" i="1"/>
  <c r="BW1143" i="1"/>
  <c r="BD1259" i="1"/>
  <c r="BV1259" i="1"/>
  <c r="BW1259" i="1"/>
  <c r="BD854" i="1"/>
  <c r="BV854" i="1"/>
  <c r="BW854" i="1"/>
  <c r="BD282" i="1"/>
  <c r="BV282" i="1"/>
  <c r="BW282" i="1"/>
  <c r="BD607" i="1"/>
  <c r="BV607" i="1"/>
  <c r="BW607" i="1"/>
  <c r="BD1344" i="1"/>
  <c r="BV1344" i="1"/>
  <c r="BW1344" i="1"/>
  <c r="BD987" i="1"/>
  <c r="BV987" i="1"/>
  <c r="BW987" i="1"/>
  <c r="BD1157" i="1"/>
  <c r="BV1157" i="1"/>
  <c r="BW1157" i="1"/>
  <c r="BD1451" i="1"/>
  <c r="BV1451" i="1"/>
  <c r="BW1451" i="1"/>
  <c r="BD1054" i="1"/>
  <c r="BV1054" i="1"/>
  <c r="BW1054" i="1"/>
  <c r="BD1121" i="1"/>
  <c r="BV1121" i="1"/>
  <c r="BW1121" i="1"/>
  <c r="BD1529" i="1"/>
  <c r="BV1529" i="1"/>
  <c r="BW1529" i="1"/>
  <c r="BD1474" i="1"/>
  <c r="BV1474" i="1"/>
  <c r="BW1474" i="1"/>
</calcChain>
</file>

<file path=xl/sharedStrings.xml><?xml version="1.0" encoding="utf-8"?>
<sst xmlns="http://schemas.openxmlformats.org/spreadsheetml/2006/main" count="77936" uniqueCount="9657">
  <si>
    <t>CASE_NUMBER</t>
  </si>
  <si>
    <t>CASE_STATUS</t>
  </si>
  <si>
    <t>RECEIVED_DATE</t>
  </si>
  <si>
    <t>DECISION_DATE</t>
  </si>
  <si>
    <t>TYPE_OF_APPLICATION</t>
  </si>
  <si>
    <t>CW-1_PERMIT_RENEWAL_DATE</t>
  </si>
  <si>
    <t>LONG_TERM_WORKER</t>
  </si>
  <si>
    <t>CAP_EXEMPT_WORKER</t>
  </si>
  <si>
    <t>EMERGENCY_SITUATION</t>
  </si>
  <si>
    <t>LEGAL_BUSINESS_NAME</t>
  </si>
  <si>
    <t>TRADE_NAME_DBA</t>
  </si>
  <si>
    <t>EMPLOYER_ADDRESS1</t>
  </si>
  <si>
    <t>EMPLOYER_ADDRESS2</t>
  </si>
  <si>
    <t>EMPLOYER_CITY</t>
  </si>
  <si>
    <t>EMPLOYER_STATE</t>
  </si>
  <si>
    <t>EMPLOYER_POSTAL_CODE</t>
  </si>
  <si>
    <t>EMPLOYER_COUNTRY</t>
  </si>
  <si>
    <t>EMPLOYER_PROVINCE</t>
  </si>
  <si>
    <t>EMPLOYER_PHONE</t>
  </si>
  <si>
    <t>EMPLOYER_PHONE_EXT</t>
  </si>
  <si>
    <t>EMPLOYER_FEIN</t>
  </si>
  <si>
    <t>NAICS_CODE</t>
  </si>
  <si>
    <t>TYPE_OF_EMPLOYER</t>
  </si>
  <si>
    <t>APPENDIX_A_ATTACHED</t>
  </si>
  <si>
    <t>EMPLOYER_POC_LAST_NAME</t>
  </si>
  <si>
    <t>EMPLOYER_POC_FIRST_NAME</t>
  </si>
  <si>
    <t>EMPLOYER_POC_MIDDLE_NAME</t>
  </si>
  <si>
    <t>EMPLOYER_POC_JOB_TITLE</t>
  </si>
  <si>
    <t>EMPLOYER_POC_ADDRESS1</t>
  </si>
  <si>
    <t>EMPLOYER_POC_ADDRESS2</t>
  </si>
  <si>
    <t>EMPLOYER_POC_CITY</t>
  </si>
  <si>
    <t>EMPLOYER_POC_STATE</t>
  </si>
  <si>
    <t>EMPLOYER_POC_POSTAL_CODE</t>
  </si>
  <si>
    <t>EMPLOYER_POC_COUNTRY</t>
  </si>
  <si>
    <t>EMPLOYER_POC_PROVINCE</t>
  </si>
  <si>
    <t>EMPLOYER_POC_PHONE</t>
  </si>
  <si>
    <t>EMPLOYER_POC_PHONE_EXT</t>
  </si>
  <si>
    <t>EMPLOYER_POC_EMAIL</t>
  </si>
  <si>
    <t>TYPE_OF_REPRESENTATION</t>
  </si>
  <si>
    <t>ATTORNEY_AGENT_LAST_NAME</t>
  </si>
  <si>
    <t>ATTORNEY_AGENT_FIRST_NAME</t>
  </si>
  <si>
    <t>ATTORNEY_AGENT_MIDDLE_NAME</t>
  </si>
  <si>
    <t>ATTORNEY_AGENT_ADDRESS1</t>
  </si>
  <si>
    <t>ATTORNEY_AGENT_ADDRESS2</t>
  </si>
  <si>
    <t>ATTORNEY_AGENT_CITY</t>
  </si>
  <si>
    <t>ATTORNEY_AGENT_STATE</t>
  </si>
  <si>
    <t>ATTORNEY_AGENT_POSTAL_CODE</t>
  </si>
  <si>
    <t>ATTORNEY_AGENT_COUNTRY</t>
  </si>
  <si>
    <t>ATTORNEY_AGENT_PROVINCE</t>
  </si>
  <si>
    <t>ATTORNEY_AGENT_PHONE</t>
  </si>
  <si>
    <t>ATTORNEY_AGENT_PHONE_EXT</t>
  </si>
  <si>
    <t>LAWFIRM_BUSINESS_EMAIL</t>
  </si>
  <si>
    <t>LAWFIRM_NAME_BUSINESS_NAME</t>
  </si>
  <si>
    <t>STATE_OF_HIGHEST_COURT</t>
  </si>
  <si>
    <t>NAME_OF_HIGHEST_STATE_COURT</t>
  </si>
  <si>
    <t>SOC_CODE</t>
  </si>
  <si>
    <t>SOC_TITLE</t>
  </si>
  <si>
    <t>PWD_CASE_NUMBER</t>
  </si>
  <si>
    <t>JOB_TITLE</t>
  </si>
  <si>
    <t>TOTAL_WORKERS_REQUESTED</t>
  </si>
  <si>
    <t>TOTAL_WORKERS_CERTIFIED</t>
  </si>
  <si>
    <t>REQUESTED_BEGIN_DATE</t>
  </si>
  <si>
    <t>REQUESTED_END_DATE</t>
  </si>
  <si>
    <t>EMPLOYMENT_BEGIN_DATE</t>
  </si>
  <si>
    <t>EMPLOYMENT_END_DATE</t>
  </si>
  <si>
    <t>ANTICIPATED_NUMBER_OF_HOURS</t>
  </si>
  <si>
    <t>SUNDAY_HOURS</t>
  </si>
  <si>
    <t>MONDAY_HOURS</t>
  </si>
  <si>
    <t>TUESDAY_HOURS</t>
  </si>
  <si>
    <t>WEDNESDAY_HOURS</t>
  </si>
  <si>
    <t>THURSDAY_HOURS</t>
  </si>
  <si>
    <t>FRIDAY_HOURS</t>
  </si>
  <si>
    <t>SATURDAY_HOURS</t>
  </si>
  <si>
    <t>HOURLY_SCHEDULE_BEGIN</t>
  </si>
  <si>
    <t>HOURLY_SCHEDULE_END</t>
  </si>
  <si>
    <t>EDUCATION_LEVEL</t>
  </si>
  <si>
    <t>TRAINING_MONTHS</t>
  </si>
  <si>
    <t>WORK_EXPERIENCE</t>
  </si>
  <si>
    <t>SUPERVISE_OTHER_EMP</t>
  </si>
  <si>
    <t>SUPERVISE_HOW_MANY</t>
  </si>
  <si>
    <t>SPECIAL_REQUIREMENTS</t>
  </si>
  <si>
    <t>WORKSITE_ADDRESS1</t>
  </si>
  <si>
    <t>WORKSITE_ADDRESS2</t>
  </si>
  <si>
    <t>WORKSITE_CITY</t>
  </si>
  <si>
    <t>WORKSITE_STATE</t>
  </si>
  <si>
    <t>WORKSITE_POSTAL_CODE</t>
  </si>
  <si>
    <t>BASIC_WAGE_RATE_FROM</t>
  </si>
  <si>
    <t>BASIC_RATE_OF_PAY_TO</t>
  </si>
  <si>
    <t>OVERTIME_RATE_FROM</t>
  </si>
  <si>
    <t>OVERTIME_RATE_TO</t>
  </si>
  <si>
    <t>PER</t>
  </si>
  <si>
    <t>ADDITIONAL_WAGE_CONDITIONS</t>
  </si>
  <si>
    <t>FREQUENCY_OF_PAY</t>
  </si>
  <si>
    <t>FREQUENCY_OF_PAY_OTHER</t>
  </si>
  <si>
    <t>OTHER_WORKSITE_LOCATION</t>
  </si>
  <si>
    <t>AGREED_TO_TERMS_AND_CONDITIONS</t>
  </si>
  <si>
    <t>DAILY_TRANSPORTATION</t>
  </si>
  <si>
    <t>OVERTIME_AVAILABLE</t>
  </si>
  <si>
    <t>ON_THE_JOB_TRAINING_AVAILABLE</t>
  </si>
  <si>
    <t>EMP-PROVIDED_TOOLS_EQUIPMENT</t>
  </si>
  <si>
    <t>BOARD_LODGING_OTHER_FACILITIES</t>
  </si>
  <si>
    <t>DEDUCTIONS_FROM_PAY</t>
  </si>
  <si>
    <t>PHONE_TO_APPLY</t>
  </si>
  <si>
    <t>EMAIL_TO_APPLY</t>
  </si>
  <si>
    <t>WEBSITE_TO_APPLY</t>
  </si>
  <si>
    <t>EMPLOYER_AGREED_TO_TERMS</t>
  </si>
  <si>
    <t>EMP_CLIENT_AGREED_TO_TERMS</t>
  </si>
  <si>
    <t>PREPARER_LAST_NAME</t>
  </si>
  <si>
    <t>PREPARER_FIRST_NAME</t>
  </si>
  <si>
    <t>PREPARER_MIDDLE_NAME</t>
  </si>
  <si>
    <t>PREPARER_BUSINESS_NAME</t>
  </si>
  <si>
    <t>PREPARER_EMAIL</t>
  </si>
  <si>
    <t>C-500-24149-039999</t>
  </si>
  <si>
    <t>Determination Issued - Rejected</t>
  </si>
  <si>
    <t>New employment</t>
  </si>
  <si>
    <t>N</t>
  </si>
  <si>
    <t>SAIPAN LAULAU DEVELOPMENT, INC</t>
  </si>
  <si>
    <t>LAOLAO BAY GOLF &amp; RESORT</t>
  </si>
  <si>
    <t>PMB 1020 P.O. BOX 10000</t>
  </si>
  <si>
    <t>SAIPAN</t>
  </si>
  <si>
    <t>MP</t>
  </si>
  <si>
    <t>UNITED STATES OF AMERICA</t>
  </si>
  <si>
    <t>66-0460289</t>
  </si>
  <si>
    <t>Individual Employer</t>
  </si>
  <si>
    <t>DELA CRUZ</t>
  </si>
  <si>
    <t>REDIE</t>
  </si>
  <si>
    <t>ALDAN</t>
  </si>
  <si>
    <t>HUMAN RESOURCES &amp; ADMINISTRATION MANAGER</t>
  </si>
  <si>
    <t>RDELACRUZ@LAOLAOBAYGOLF.COM</t>
  </si>
  <si>
    <t>Accountants and Auditors</t>
  </si>
  <si>
    <t>P-500-24064-766282</t>
  </si>
  <si>
    <t>ACCOUNTANT</t>
  </si>
  <si>
    <t>Bachelor's</t>
  </si>
  <si>
    <t>Y</t>
  </si>
  <si>
    <t>Knowledge in software applications; specifically in Hotel Opera, Micros POS, e-golf system and MAS200 accounting system is preferred.</t>
  </si>
  <si>
    <t>ROUTE 34, KAGMAN ROAD, KAGMAN III</t>
  </si>
  <si>
    <t>Hour</t>
  </si>
  <si>
    <t>NONE</t>
  </si>
  <si>
    <t>Biweekly</t>
  </si>
  <si>
    <t>N/A</t>
  </si>
  <si>
    <t>Applicable federal and local taxes, as required by law.
Optional: Housing at $100/month.
Optional: Medical insurance.</t>
  </si>
  <si>
    <t>hr@laolaobaygolf.com</t>
  </si>
  <si>
    <t>C-500-24181-162260</t>
  </si>
  <si>
    <t>Determination Issued - Certification</t>
  </si>
  <si>
    <t>Renewal of approved employment</t>
  </si>
  <si>
    <t>Triple J Saipan Inc.</t>
  </si>
  <si>
    <t>3207 Brigida St., Beach Road</t>
  </si>
  <si>
    <t>P.O. Box 500487, Chalan Kanoa</t>
  </si>
  <si>
    <t>Saipan</t>
  </si>
  <si>
    <t>98-6021436</t>
  </si>
  <si>
    <t>Ada Jr.</t>
  </si>
  <si>
    <t xml:space="preserve">Francisco </t>
  </si>
  <si>
    <t>Seman</t>
  </si>
  <si>
    <t>Director of Human Resources</t>
  </si>
  <si>
    <t>hrtjsaipan@triplejsaipan.com</t>
  </si>
  <si>
    <t>Landscaping and Groundskeeping Workers</t>
  </si>
  <si>
    <t>P-500-23210-224664</t>
  </si>
  <si>
    <t>Landscaping/Gardener Worker</t>
  </si>
  <si>
    <t>None</t>
  </si>
  <si>
    <t xml:space="preserve">Must have 3 months experience on landscaping or maintaining grounds of properties using hand and other power tools or equipment to perform a variety of tasks, which may include any combination of the following: sod laying, mowing, trimming, planting, watering, fertilizing, digging, raking, sprinkler installation, and installation of mortarless </t>
  </si>
  <si>
    <t>San Jose Village</t>
  </si>
  <si>
    <t>P.O. Box 520397</t>
  </si>
  <si>
    <t>Tinian</t>
  </si>
  <si>
    <t xml:space="preserve">CNMI Tax AND FICA Tax. Housing is optional; Employees who are single may live in the housing with a monthly charge of $30.00 for air condition use, free housing or no monthly charge for single employees who opted not to use the air condition. </t>
  </si>
  <si>
    <t>https://www.carssaipan.com/careers</t>
  </si>
  <si>
    <t>C-500-24193-188388</t>
  </si>
  <si>
    <t>Safety 1st Systems CNMI , Inc</t>
  </si>
  <si>
    <t>P.O Box 504673</t>
  </si>
  <si>
    <t>66-0716636</t>
  </si>
  <si>
    <t>Cleven</t>
  </si>
  <si>
    <t>Brad</t>
  </si>
  <si>
    <t>Sales Manager</t>
  </si>
  <si>
    <t>P.O. BOX 504673</t>
  </si>
  <si>
    <t>bcleven@safetycnmi.com</t>
  </si>
  <si>
    <t>Attorney</t>
  </si>
  <si>
    <t>Blackburm</t>
  </si>
  <si>
    <t>Pamela</t>
  </si>
  <si>
    <t>Brown</t>
  </si>
  <si>
    <t>PO Box 502452</t>
  </si>
  <si>
    <t>manager.pohlaw@gmail.com</t>
  </si>
  <si>
    <t>Pacific Ombudsman for Humanitarian Law</t>
  </si>
  <si>
    <t>CNMI Superior Court</t>
  </si>
  <si>
    <t>Installation, Maintenance, and Repair Workers, All Other</t>
  </si>
  <si>
    <t>P-500-24127-959588</t>
  </si>
  <si>
    <t>Fire Extinguisher Technician</t>
  </si>
  <si>
    <t>knowledge of fire extinguisher installation, repair, and service</t>
  </si>
  <si>
    <t>PO Box 504673</t>
  </si>
  <si>
    <t>Bright Morning Star Building , Gualo Rai</t>
  </si>
  <si>
    <t>Hilario</t>
  </si>
  <si>
    <t>Crispulo</t>
  </si>
  <si>
    <t>B</t>
  </si>
  <si>
    <t>C-500-24198-198069</t>
  </si>
  <si>
    <t>Determination Issued - Denied</t>
  </si>
  <si>
    <t>MENESES CORPORATION</t>
  </si>
  <si>
    <t>NAURU LP, SUSUPE</t>
  </si>
  <si>
    <t>PO BOX 503147</t>
  </si>
  <si>
    <t>66-0952219</t>
  </si>
  <si>
    <t>OQUIALDA</t>
  </si>
  <si>
    <t>JASMIN</t>
  </si>
  <si>
    <t>SANGGALANG</t>
  </si>
  <si>
    <t>PRESIDENT</t>
  </si>
  <si>
    <t>NAURU LP SUSUPE</t>
  </si>
  <si>
    <t>MENESESCORP2019@YAHOO.COM</t>
  </si>
  <si>
    <t>Janitors and Cleaners, Except Maids and Housekeeping Cleaners</t>
  </si>
  <si>
    <t>P-500-24131-979874</t>
  </si>
  <si>
    <t>OPERATIONAL SERVICE WORKER</t>
  </si>
  <si>
    <t>Applicant must have 12 months of experience in the same position. Must have ability to complete scheduled tasks while responding to unexpected incidents. Must have knowledge of health and safety standards and the ability to handle cleaning chemicals safely. Must have time management skills. Customer service, communication and interpersonal skills are a must especially when dealing with clients. Applicants must be able to multitask and work under pressure. Applicant must be willing to work flexible time, holidays and weekends when necessary. Must be able to climb heights and lift loads of up to 50lbs. Work hours will be between 6:00AM and 8:00PM for at least 7 hours per day. Applicant must clearly indicate the JVA# and position being applied for. Applicant must submit a resume with character references, and employment certificates showing the required work experience. Complete applications will be considered if submitted within the recruitment period. We will contact previous employers for verification and personal reference. Applicants will be asked to demonstrate skill requirements of the job. All requirements will be applied equally to all applicants.</t>
  </si>
  <si>
    <t>NAURU LP</t>
  </si>
  <si>
    <t>SUSUPE</t>
  </si>
  <si>
    <t>n/a</t>
  </si>
  <si>
    <t>menesescorp2019@yahoo.com</t>
  </si>
  <si>
    <t>C-500-24299-431858</t>
  </si>
  <si>
    <t>Withdrawn</t>
  </si>
  <si>
    <t>ALEXANDER INCORPORATED</t>
  </si>
  <si>
    <t>ALEXANDER REALTY &amp; DEVELOPMENT</t>
  </si>
  <si>
    <t>ALEXANDER BLDG. 1ST FLR. OLEAI BEACH ROAD, SAN JOSE</t>
  </si>
  <si>
    <t>66-0573427</t>
  </si>
  <si>
    <t>DESOR</t>
  </si>
  <si>
    <t>KAMILLE JOYCE</t>
  </si>
  <si>
    <t>BRAVO</t>
  </si>
  <si>
    <t>BOOKKEEPING, ACCOUNTING &amp; AUDITING CLERK</t>
  </si>
  <si>
    <t>CHALAN PIAO</t>
  </si>
  <si>
    <t>kissmenjae@yahoo.com</t>
  </si>
  <si>
    <t>Office Clerks, General</t>
  </si>
  <si>
    <t>P-500-24221-253200</t>
  </si>
  <si>
    <t>OFFICE CLERKS, GENERAL</t>
  </si>
  <si>
    <t>High School/GED</t>
  </si>
  <si>
    <t>HIGH SCHOOL/GED; PREFERABLY HAVE 12 MONTHS PROVEN OFFICE CLERK EXPERIENCE;  TECHNOLOGICAL SKILLS SUCH AS THE FOLLOWING: ACCOUNTING SOFTWARE SPECIFICALLY QUICKBOOKS AND MICROSOFT OFFICE</t>
  </si>
  <si>
    <t>FICA TAXES, CHAPTER 2 &amp; CHAPTER 7</t>
  </si>
  <si>
    <t>www.alexanderrealtysaipan.com</t>
  </si>
  <si>
    <t>C-500-24287-403453</t>
  </si>
  <si>
    <t>SAIPAN EMPLOYMENT AGENCY &amp; SERVICES INC</t>
  </si>
  <si>
    <t>PO Box 500724</t>
  </si>
  <si>
    <t>66-0896318</t>
  </si>
  <si>
    <t>Job Contractor - Joint Employer</t>
  </si>
  <si>
    <t>Johnson</t>
  </si>
  <si>
    <t>Maria Lourdes</t>
  </si>
  <si>
    <t>C</t>
  </si>
  <si>
    <t>Secretary and Treasurer</t>
  </si>
  <si>
    <t>Teer Drive, Oleai</t>
  </si>
  <si>
    <t>thewatercompany@yahoo.com</t>
  </si>
  <si>
    <t>Maintenance and Repair Workers, General</t>
  </si>
  <si>
    <t>P-500-24200-204301</t>
  </si>
  <si>
    <t>General Maintenance and Repair Worker</t>
  </si>
  <si>
    <t>Knowledge in multi craft skills in carpentry, plumbing, electrical and painting. Knowledge of materials and supplies needed for the repair and maintenance work. Knowledge on the methods needed to perform the task. Knowledge of the usage of tools and tools needed. Must be able to climb ladders and stairs and to lift and carry, push or pull up to 50 lbs. at a time. A minimum of 12 months experience is required.</t>
  </si>
  <si>
    <t>8581 Chalan Pali Arnold, Industrial Park, Lower Base</t>
  </si>
  <si>
    <t>NA</t>
  </si>
  <si>
    <t>Applicable CNMI and Federal tax and contributions</t>
  </si>
  <si>
    <t>C-500-24178-148370</t>
  </si>
  <si>
    <t>TAE WOO CORPORATION</t>
  </si>
  <si>
    <t>PMB 102 P.O. BOX 10000</t>
  </si>
  <si>
    <t>98-0391924</t>
  </si>
  <si>
    <t>Choi</t>
  </si>
  <si>
    <t>Changkwon</t>
  </si>
  <si>
    <t>Corporate Vice President</t>
  </si>
  <si>
    <t>Pale Arnold , Middle Road</t>
  </si>
  <si>
    <t>PMB 102 P.O. Box 10000</t>
  </si>
  <si>
    <t>saipantaewoo@gmail.com</t>
  </si>
  <si>
    <t>Parts Salespersons</t>
  </si>
  <si>
    <t>P-500-24053-738023</t>
  </si>
  <si>
    <t>ALUMINUM PRODUCT &amp; WINDOW GLASS PARTS SALES PERSON</t>
  </si>
  <si>
    <t>Applicants should have at least 1 yr. of work-related experience and be willing to work overtime. Knows the principles &amp; methods of promoting &amp; selling products, including product demonstration, techniques, and sales control system. Knowledge of aluminum products including their designs, uses, repairs, and maintenance. With driver's License.</t>
  </si>
  <si>
    <t>Pale Arnold, Middle Road</t>
  </si>
  <si>
    <t>CNMI Withholding Tax, FICA Tax and other deduction required by Law</t>
  </si>
  <si>
    <t>C-500-24276-378942</t>
  </si>
  <si>
    <t>TRIPLE J SAIPAN, INC.</t>
  </si>
  <si>
    <t>PO Box 500487</t>
  </si>
  <si>
    <t>3207 Brigida St., Beach Road Chalan Kanoa</t>
  </si>
  <si>
    <t>ADA</t>
  </si>
  <si>
    <t>FRANCISCO</t>
  </si>
  <si>
    <t>SEMAN</t>
  </si>
  <si>
    <t>DIRECTOR OF HUMAN RESOURCES</t>
  </si>
  <si>
    <t>3207 BRIGIDA ST.</t>
  </si>
  <si>
    <t>Cooks, Restaurant</t>
  </si>
  <si>
    <t>P-500-24205-214215</t>
  </si>
  <si>
    <t>COOK</t>
  </si>
  <si>
    <t>Must have at least 12 months' work experience in a reputable establishment as a Cook.  Must be able to perform food preparation and cooking activities of a dining restaurants. Can design menu and review food purchases. Should have the ability to forecast food preparation base from increase or decrease customer guest flow. Can create inventory method based on company or restaurant needs. Can comply with nutrition, sanitation regulation and safety standards as prescribed by USDA. Technically updated on latest industry practices.</t>
  </si>
  <si>
    <t>Canal Dr., Broadway Ave. San Jose Village</t>
  </si>
  <si>
    <t>P.O. Box 500487</t>
  </si>
  <si>
    <t xml:space="preserve">CNMI Tax and FICA Tax. Housing is optional; Employees who are single may live in the housing with a monthly charge of $30.00 for air condition use, free housing or no monthly charge for single employees who opted not to use the air conditioner. </t>
  </si>
  <si>
    <t>C-500-24235-285235</t>
  </si>
  <si>
    <t>K-TOWN LLC</t>
  </si>
  <si>
    <t>PO BOX 520482</t>
  </si>
  <si>
    <t>TINIAN</t>
  </si>
  <si>
    <t>NOT APPLICABLE</t>
  </si>
  <si>
    <t>66-0965075</t>
  </si>
  <si>
    <t>KWON</t>
  </si>
  <si>
    <t>KI PUNG</t>
  </si>
  <si>
    <t>MANAGER</t>
  </si>
  <si>
    <t>erickwon@ktowncoffee.com</t>
  </si>
  <si>
    <t>Fast Food and Counter Workers</t>
  </si>
  <si>
    <t>P-500-24192-188074</t>
  </si>
  <si>
    <t>FAST FOOD COUNTER WORKER</t>
  </si>
  <si>
    <t>K-TOWN COFFEE</t>
  </si>
  <si>
    <t>SAN JOSE VILLAGE</t>
  </si>
  <si>
    <t>STATE INCOME TAX, SOCIAL SECURITY (FICA), MEDICARE TAX</t>
  </si>
  <si>
    <t>https://labor.cnmi.gov/</t>
  </si>
  <si>
    <t>C-500-24186-176124</t>
  </si>
  <si>
    <t>BERNABE SANTOS</t>
  </si>
  <si>
    <t>JAN'S FISH MART</t>
  </si>
  <si>
    <t>PO BOX 503688</t>
  </si>
  <si>
    <t>58-6575444</t>
  </si>
  <si>
    <t>SANTOS</t>
  </si>
  <si>
    <t>BERNABE</t>
  </si>
  <si>
    <t>PROPRIETOR</t>
  </si>
  <si>
    <t>a_laguisma@yahoo.com</t>
  </si>
  <si>
    <t>Meat, Poultry, and Fish Cutters and Trimmers</t>
  </si>
  <si>
    <t>P-500-24122-943241</t>
  </si>
  <si>
    <t>SALES PERSON-FISH MART</t>
  </si>
  <si>
    <t>CHALAN PALE ARNOLD</t>
  </si>
  <si>
    <t>CHALAN LAULAU</t>
  </si>
  <si>
    <t>C-500-24163-094250</t>
  </si>
  <si>
    <t>LDK, LLC</t>
  </si>
  <si>
    <t>LDK SUGARKING APARTMENT</t>
  </si>
  <si>
    <t>SUGARKING ROAD CHINATOWN VILLAGE</t>
  </si>
  <si>
    <t>PO BOX 7487 SVRB</t>
  </si>
  <si>
    <t>66-0737116</t>
  </si>
  <si>
    <t>LEE</t>
  </si>
  <si>
    <t>DONG KYU</t>
  </si>
  <si>
    <t>saipanpage@hotmail.com</t>
  </si>
  <si>
    <t>P-500-24043-709920</t>
  </si>
  <si>
    <t>MAINTENANCE &amp; REPAIR WORKERS, GENERAL</t>
  </si>
  <si>
    <t>Knowledge of machine and tools including their designs, uses, repair and maintenance. Knowledge of materials, methods and the tools involved in the construction or repair of house, buildings or other structures and machinery.</t>
  </si>
  <si>
    <t>CNMI AND FEDERAL WITHHOLDING TAX</t>
  </si>
  <si>
    <t>saipanpage@gmail.com</t>
  </si>
  <si>
    <t>C-500-24208-224428</t>
  </si>
  <si>
    <t>C PACIFIC CORPORATION</t>
  </si>
  <si>
    <t>FIVE STAR BUILDERS</t>
  </si>
  <si>
    <t>BEACH RD SAN ANTONIO</t>
  </si>
  <si>
    <t>PO BOX 503984</t>
  </si>
  <si>
    <t>66-0761986</t>
  </si>
  <si>
    <t>CATALUNA</t>
  </si>
  <si>
    <t>FREDDIE</t>
  </si>
  <si>
    <t>ZAMORA</t>
  </si>
  <si>
    <t>hr@cpacificcorp.com</t>
  </si>
  <si>
    <t>P-500-24162-093370</t>
  </si>
  <si>
    <t>Maintenance Worker</t>
  </si>
  <si>
    <t xml:space="preserve">High School Graduate/GED. Must have 24 months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general carpentry and repair. Ability to use hand tools and power tools.
</t>
  </si>
  <si>
    <t>ALL APPLICABLE TAXES</t>
  </si>
  <si>
    <t>C-500-24276-378936</t>
  </si>
  <si>
    <t>Golden Corporation</t>
  </si>
  <si>
    <t>Saipan Handyman Construction</t>
  </si>
  <si>
    <t>PO Box 505339</t>
  </si>
  <si>
    <t>66-0859638</t>
  </si>
  <si>
    <t>Tolin</t>
  </si>
  <si>
    <t>Lorenzo</t>
  </si>
  <si>
    <t>Organista</t>
  </si>
  <si>
    <t>Vice President</t>
  </si>
  <si>
    <t>golderncorp216@gmail.com</t>
  </si>
  <si>
    <t>P-500-24146-037881</t>
  </si>
  <si>
    <t>Maintenance &amp; Repair Workers, General</t>
  </si>
  <si>
    <t>Ability to understand repairing building equipment, plumbing, electrical systems and experience in power or hand tools and routine equipment and vehicle maintenance. Able to work in a fast-paced environment and multi-task effectively. Must be able to work on flexible hours including weekends, holiday and night shifts.</t>
  </si>
  <si>
    <t>MMC 1 Building</t>
  </si>
  <si>
    <t>Chalan Piao Village</t>
  </si>
  <si>
    <t>Withholding Taxes, FICA &amp; Medicare Contribution</t>
  </si>
  <si>
    <t>goldencorp216@gmail.com</t>
  </si>
  <si>
    <t>www.labor.cnmi.gov</t>
  </si>
  <si>
    <t>C-500-24178-148296</t>
  </si>
  <si>
    <t>Gertrudes U. Rinon</t>
  </si>
  <si>
    <t>MDR Services</t>
  </si>
  <si>
    <t>PO BOX 500302</t>
  </si>
  <si>
    <t>99-3016853</t>
  </si>
  <si>
    <t>RINON</t>
  </si>
  <si>
    <t>GERTRUDES</t>
  </si>
  <si>
    <t>ULARTE</t>
  </si>
  <si>
    <t>OWNER</t>
  </si>
  <si>
    <t>rinongertrudes@gmail.com</t>
  </si>
  <si>
    <t>P-500-24074-798070</t>
  </si>
  <si>
    <t>none</t>
  </si>
  <si>
    <t>Lowerbase Drive</t>
  </si>
  <si>
    <t>CNMI and Federal Tax</t>
  </si>
  <si>
    <t>C-500-24211-227661</t>
  </si>
  <si>
    <t>JK INVESTMENT &amp; DEVELOPMENT, LLC</t>
  </si>
  <si>
    <t>MANAGEMENT SERVICES &amp; TRAVEL AGENCY</t>
  </si>
  <si>
    <t>P.O. BOX 506275, CHALAN KIYA DRIVE</t>
  </si>
  <si>
    <t>CHALAN KIYA</t>
  </si>
  <si>
    <t>MARIANAS PACIFIC</t>
  </si>
  <si>
    <t>66-0719652</t>
  </si>
  <si>
    <t>JANG</t>
  </si>
  <si>
    <t>DU YOUNG</t>
  </si>
  <si>
    <t>luxurysaipan@gmail.com</t>
  </si>
  <si>
    <t>Travel Guides</t>
  </si>
  <si>
    <t>P-500-24155-065717</t>
  </si>
  <si>
    <t>TOUR GUIDES</t>
  </si>
  <si>
    <t xml:space="preserve">1) MUST HAVE 3 MONTHS WORK EXPERIENCE AS TOUR GUIDE OR RELATED JOB. 
2) FAMILIAR WIITH SAIPAN ESPECIALLY ABOUT AREAS OF INTERESTS 
3) KNOWLEDGE IN KOREAN AND JAPANESE LANGUAGE TO COMMUNICATE WELL WITH THE GUESTS FROM TARGET MARKET. 
4) MUST HAVE CNMI VALID DRIVER'S LICENSE. 
5) RESPONSIBLE, HONEST AND RELIABLE
 6) CAN WORK ON FLEXIBLE SCHEDULE DURING WEEKDAYS AND HOLIDAYS. 
7) MUST KNOW HOW TO OPERATE PASSENGER VEHICLES TO TAKE GUEST TO DESIGNATED SITES.
 8) MUST PROVIDE EMPLYMENT CERTIFICATION FROM PREVIOUS EMPLOYER(S)
 9) POLICE CLEARANCE MAY BE ASKED DURING FINAL INTERVIEW 
10) PERFORM OTHER RELATED DUTIES AS ASSIGNED.
</t>
  </si>
  <si>
    <t>CHALAN KIYA DRIVE</t>
  </si>
  <si>
    <t>EMPLOYEE WITHHOLDING TAX</t>
  </si>
  <si>
    <t>luxuryspn@gmail.com</t>
  </si>
  <si>
    <t>C-500-24310-452974</t>
  </si>
  <si>
    <t>SCOTT BUILDERS CONSTRUCTION, INC.</t>
  </si>
  <si>
    <t>MANPOWER SERVICES/BLDG. ANDCLEANING SERVICES/GENERALCONSTRUCTION</t>
  </si>
  <si>
    <t>2452-YB9 2ND FLOOR, SUNSET GLOW COMMERCIAL BUILDING,</t>
  </si>
  <si>
    <t>66-0845978</t>
  </si>
  <si>
    <t>ERNI</t>
  </si>
  <si>
    <t>OSCAR</t>
  </si>
  <si>
    <t>RAMOS</t>
  </si>
  <si>
    <t>OPERATION MANAGER</t>
  </si>
  <si>
    <t>2452-YB9 2ND FLOOR, SUNSET GLOW COMMERCIAL BUILDING</t>
  </si>
  <si>
    <t>scottbuildersconstruction@gmail.com</t>
  </si>
  <si>
    <t>P-500-24199-201255</t>
  </si>
  <si>
    <t>SPECIAL REQUIREMENTS
1. HOLDER OF A B.S. ACCOUNTANCY DEGREE.
2. WITH A MINIMUM OF 48 MONTHS OF CONTINUOUS WORKING EXPERIENCE.
3. KNOWLEDGEABLE IN THE APPLICATION OF GENERALLY ACCEPTED ACCOUNTING PRINCIPLES AND ADVICE AND IMPLEMENTING A SYSTEM OF GENERAL
ACCOUNTING INCLUDING PREPARATION OF FINANCIAL STATEMENTS,
ACCOUNTS PAYABLE, RECEIVABLES, PAYROLL, BANK RECONCILIATION, CNMI LOCAL AND FEDERAL TAX INTERPRETATION.
4. ANALYSIS OF FINANCIAL REPORTS, REVIEW, AND AUDIT OF FINANCIAL RECORDS AND OTHER RELATED DUTIES.
5. PROFICIENCY IN MS OFFICE (WORD, EXCEL, PUBLISHER, ADOBE, POWERPOINT, ETC.
6. APPLICATIONS ARE A MUST FAMILIARITY AND KNOWLEDGE OF PEACHTREE AND QUICKBOOKS ACCOUNTING.
7. MUST BE TRUSTWORTHY AND ABLE TO WORK UNDER TIME PRESSURE.
8. MUST WORK FLEXIBLE HOURS AND CAN WORK INDEPENDENTLY WITHOUT SUPERVISION.</t>
  </si>
  <si>
    <t>2452-YB9 2ND FLOOR, SUNSET GLOW COMMERCIAL</t>
  </si>
  <si>
    <t>CNMI TAX - CHAP2 &amp; CHAP7
FICA - SS &amp; MED</t>
  </si>
  <si>
    <t>C-500-24274-372863</t>
  </si>
  <si>
    <t>NORTHERN MARIANA ISLANDS FOOTBALL ASSOCIATION</t>
  </si>
  <si>
    <t>4627 As Gonno Road</t>
  </si>
  <si>
    <t>PMB 338, P.O. Box 10001</t>
  </si>
  <si>
    <t>76-0797722</t>
  </si>
  <si>
    <t>TAN</t>
  </si>
  <si>
    <t>JERRY</t>
  </si>
  <si>
    <t>playsoccer@nmifa.com</t>
  </si>
  <si>
    <t>Recreation Workers</t>
  </si>
  <si>
    <t>P-500-24230-274879</t>
  </si>
  <si>
    <t>Soccer Program Assistant</t>
  </si>
  <si>
    <t>GENERAL KNOWLEDGE OF THE GAME OF SOCCER, SPECIALLY OF ITS RULES AND REGULATIONS. KNOWLEDGE OF MSWORDS, EXCEL, AND POWERPOINT PRESENTATION NECESSARY. KNOWLEDGE ON COMPUTERIZED LEAGUE MANAGEMENT SCHEDULING PROGRAMS. EXPERIENCE IN DOCUMENTING AND REPORTING OF PLAYERS AND OFFICIALS IN INTERNATIONAL SOCCER GAMES &amp; EVENTS, TOURNAMENTS, SUMMER TRAINING CAMPS, COURSES, ETC. HAS KNOWLEDGE AND EXPERIENCE IN THE AFC AND EAFF ELECTRONIC REGISTRATION SYSTEM FOR TOURNAMENTS AND OTHER EVENTS.
HIGHSCHOOL DIPLOMA/GED WITH AT LEAST 24 MONTHS OF WORK EXPERINCE IN RELATED FIELD.</t>
  </si>
  <si>
    <t>NMI SOCCER TRAINING CENTER, 4627 AS GONNO RD. KOBLERVILLE</t>
  </si>
  <si>
    <t>PMB 338, P.O. BOX 10001</t>
  </si>
  <si>
    <t>https://labor.cnmi.gov</t>
  </si>
  <si>
    <t>C-500-24320-476805</t>
  </si>
  <si>
    <t>1)MUST HAVE 12 MONTHS WORKING EXPERIENCE AS TOUR GUIDE OR RELATED JOB. 2) FAMILIAR WITH SAIPAN ESPECIALLY ABOUT AREAS OF INTERESTS 3) KNOWLEDGE IN KOREAN AND JAPANESE LANGUAGE TO COMMUNICATE WELL WITH THE GUESTS FROM TARGET MARKET. 4) CAN WORK ON FLEXIBLE SCHEDULE DURING WEEKDAYS AND HOLIDAYS. 5) MUST KNOW HOW TO OPERATE PASSENGER VEHICLES TO TAKE GUEST TO DESIGNATED SITES.  6) MUST HAVE VALID CNMI DRIVERS LICENSE. 7) MUST PROVIDE EMPLOYMENT CERTIFICATION FROM PREVIOUS EMPLOYER(S) 8) VALID PROOF OF IDENTITY AND EMPLOYMENT AUTHORIZATION MAY BE ASKED DURING FINAL INTERVIEW 9) WILLING TO WORK FLEXIBLE SCHEDULE 10) DO OTHER RELATED DUTIES AS ASSIGNED</t>
  </si>
  <si>
    <t>EMPLOYEE'S WITHHOLDING TAX</t>
  </si>
  <si>
    <t>C-500-24115-919647</t>
  </si>
  <si>
    <t>QUEEN ASEAN CORPORATION</t>
  </si>
  <si>
    <t>SMARTPRO ACCOUNTING SERVICES</t>
  </si>
  <si>
    <t>P.O. BOX 503373</t>
  </si>
  <si>
    <t>66-1033074</t>
  </si>
  <si>
    <t>JANDOC</t>
  </si>
  <si>
    <t>ESMERALDA</t>
  </si>
  <si>
    <t>CORPORATE SECRETARY</t>
  </si>
  <si>
    <t>QUEENASEAN08@GMAIL.COM</t>
  </si>
  <si>
    <t>Bookkeeping, Accounting, and Auditing Clerks</t>
  </si>
  <si>
    <t>P-500-23249-322621</t>
  </si>
  <si>
    <t>ACCOUNTING ASSOCIATE</t>
  </si>
  <si>
    <t>At least two (2) years of accounting experience. Working knowledge of basic accounting principles and practices. Working knowledge of relevant state, federal, and local regulations. Proficiency in MS office and popular accounting software. Ability to work under pressure.</t>
  </si>
  <si>
    <t>CHALAN TUN THOMAS P. SABLAN</t>
  </si>
  <si>
    <t>CNMI TAXES AND FEDERAL TAXES REQUIRED BY LAW</t>
  </si>
  <si>
    <t>queenasean08@gmail.com</t>
  </si>
  <si>
    <t>C-500-24206-217526</t>
  </si>
  <si>
    <t>N K SAIPAN CORPORATION</t>
  </si>
  <si>
    <t>KOBLERVILLE RD., KOBLERVILLE</t>
  </si>
  <si>
    <t>PMB 154 BOX 10003</t>
  </si>
  <si>
    <t>66-0818227</t>
  </si>
  <si>
    <t>KANKANAN PATHIRAGE</t>
  </si>
  <si>
    <t>ATHULA</t>
  </si>
  <si>
    <t>NKSAIPANCORP@GMAIL.COM</t>
  </si>
  <si>
    <t>Bus and Truck Mechanics and Diesel Engine Specialists</t>
  </si>
  <si>
    <t>P-500-24149-040027</t>
  </si>
  <si>
    <t>AUTO MECHANIC</t>
  </si>
  <si>
    <t>MUST HAVE THE ABILITY TO REPAIR AUTOMOBILES, TRUCKS, BUSES, AND OTHER VEHICLES. MUST BE KNOWLEDGEABLE IN REPAIRING VIRTUALLY ANY PART ON THE VEHICLE AND SPECIALIZE IN THE TRANSMISSION SYSTEM. APPLICANT MUST HAVE AT LEAST 2 YEARS OF EXPERIENCE IN THE SAME POSITION. ABLE TO MULTI TASK AND WORK EVEN UNDER PRESSURE. APPLICANT MUST BE WILLING TO WORK FLEXIBLE TIME. APPLICANT MUST KNOW HOW TO DRIVE, HAVE A VALID DRIVER'S LICENSE AND NO TRAFFIC VIOLATIONS OR CITATIONS. APPLICANT MUST SUBMIT A RESUME, DRIVER'S LICENSE COPY AND EMPLOYMENT CERTIFICATION SHOWING THE REQUIRED WORK EXPERIENCE WHEN APPLYING FOR THE JOB OPPORTUNITY. APPLICANT WILL BE ASKED TO DEMONSTRATE SKILL REQUIREMENTS OF THE JOB. COMPLETE APPLICATIONS WILL BE CONSIDERED IF SUBMITTED WITHIN THE RECRUITMENT PERIOD. ALL REQUIREMENTS WILL BE APPLIED EQUALLY TO ALL APPLICANTS.</t>
  </si>
  <si>
    <t>KOBLERVILLE RD.,</t>
  </si>
  <si>
    <t>KOBLERVILLE</t>
  </si>
  <si>
    <t>nksaipancorp@gmail.com</t>
  </si>
  <si>
    <t>C-500-24204-211133</t>
  </si>
  <si>
    <t>RJCL Corporation</t>
  </si>
  <si>
    <t>RNV Construction</t>
  </si>
  <si>
    <t>3688 Beachroad Garapan Village</t>
  </si>
  <si>
    <t>66-0570754</t>
  </si>
  <si>
    <t>Villacrusis</t>
  </si>
  <si>
    <t>Ruel</t>
  </si>
  <si>
    <t>Raro</t>
  </si>
  <si>
    <t>General Manager</t>
  </si>
  <si>
    <t>janebaes@rnvconstruction.com</t>
  </si>
  <si>
    <t>Human Resources Assistants, Except Payroll and Timekeeping</t>
  </si>
  <si>
    <t>P-500-24157-072182</t>
  </si>
  <si>
    <t>Human Resources Specialist</t>
  </si>
  <si>
    <t xml:space="preserve">APPLICANT MUST HAVE AT LEAST 6 MONTHS WORK EXPERIENCE IN HUMAN RESOURCES OR RELATED FIELD. APPLICANT MUST HAVE A HIGH SCHOOL DIPLOMA.
APPLICANT MUST HAVE THE SKILLS AND KNOWLEDGE IN UNDERSTANDING OF HUMAN RESOURCE PRINCIPLES, PRACTICES AND PROCEDURES. APPLICANT MUST HAVE
THE ABILITY IN CONDUCTING PERSONNEL RECRUITMENT, SELECTION, TRAINING, LABOR RELATIONS AND NEGOTIATION AND PERSONNEL INFORMATION SYSTEMS.
</t>
  </si>
  <si>
    <t>Weekly</t>
  </si>
  <si>
    <t>Taxes deduction applicable by Law.</t>
  </si>
  <si>
    <t>C-500-24292-415708</t>
  </si>
  <si>
    <t>SAINT TRADING COMPANY INC.</t>
  </si>
  <si>
    <t>SUITE 12 GROUND FLOOR 3290 BEACH ROAD PLAZA</t>
  </si>
  <si>
    <t>P.O. BOX 504330</t>
  </si>
  <si>
    <t>66-0673982</t>
  </si>
  <si>
    <t>OLARTE</t>
  </si>
  <si>
    <t>AILA</t>
  </si>
  <si>
    <t>DELOS SANTOS</t>
  </si>
  <si>
    <t>SUITE 12 GROUND FLOOR  3290 BEACH ROAD PLAZA</t>
  </si>
  <si>
    <t>saint_trading1986@yahoo.com</t>
  </si>
  <si>
    <t>P-500-24162-088877</t>
  </si>
  <si>
    <t>FACILITIES TECHNICIAN</t>
  </si>
  <si>
    <t>KNOWLEDGE OF MAINTENANCE ON EQUIPMENT AND DETERMINING WHEN AND WHAT KIND OF MAINTENANCE IS NEEDED. KNOWLEDGE OF MATERIALS, METHODS, AND THE TOOLS INVOLVED IN THE CONSTRUCTION OR REPAIR OF HOUSES, BUILDINGS, OR OTHER STRUCTURES.</t>
  </si>
  <si>
    <t>BEACH ROAD</t>
  </si>
  <si>
    <t>Overtime rate applies in excess of 40 hours work per week.</t>
  </si>
  <si>
    <t>CNMI Withholding Tax, Federal Withholding Tax, Social Security and Medicare Contributions</t>
  </si>
  <si>
    <t>C-500-24286-403153</t>
  </si>
  <si>
    <t>Joaquin M Manglona</t>
  </si>
  <si>
    <t>1840 Beach Rd, Susupe</t>
  </si>
  <si>
    <t>Unit I 2nd Floor Arizona Building</t>
  </si>
  <si>
    <t>98-0459196</t>
  </si>
  <si>
    <t>Vallido</t>
  </si>
  <si>
    <t>Nancy Lena</t>
  </si>
  <si>
    <t>Pineda</t>
  </si>
  <si>
    <t>Corporate Manager</t>
  </si>
  <si>
    <t>Not Applicable</t>
  </si>
  <si>
    <t>jackmmanglona@gmail.com</t>
  </si>
  <si>
    <t>P-500-24244-307816</t>
  </si>
  <si>
    <t>Maintenance and Repair Worker, General</t>
  </si>
  <si>
    <t xml:space="preserve">At least 1 year proven previous maintenance and repair work experience. Must be skilled in the use of hand or power tools. Able to read and check plans, Blueprints, repair manuals or Parts catalogs as necessary. Must know how to use common tools such as hammers, hoists, saws, drills and wrenches. Experience with precision measuring instruments or electronic testing devices. Must have experience in performing routine maintenance.
</t>
  </si>
  <si>
    <t>Sulo Street</t>
  </si>
  <si>
    <t>Susupe</t>
  </si>
  <si>
    <t>C-500-24187-176212</t>
  </si>
  <si>
    <t>Jessie Jojo Savellano</t>
  </si>
  <si>
    <t>JM Enterprises / Tech Auto Shop / Manpower</t>
  </si>
  <si>
    <t>Chalan Lau Lau, Middle Road</t>
  </si>
  <si>
    <t>P. O. Box 503589</t>
  </si>
  <si>
    <t>66-0984446</t>
  </si>
  <si>
    <t>Savellano</t>
  </si>
  <si>
    <t>Jessie Jojo</t>
  </si>
  <si>
    <t>Ramos</t>
  </si>
  <si>
    <t>Chalan Lau Lau Middle Road</t>
  </si>
  <si>
    <t>PO Box 503589</t>
  </si>
  <si>
    <t>jessiejojo@hotmail.com</t>
  </si>
  <si>
    <t>Maids and Housekeeping Cleaners</t>
  </si>
  <si>
    <t>P-500-24101-871143</t>
  </si>
  <si>
    <t>Must be able to perform physical activities that require considerable use of arms and legs and moving whole body, such as climbing, lifting, balancing, walking, stooping, and handling materials.  Can work in flexible time.</t>
  </si>
  <si>
    <t>Chalan Pale Arnold Road, Chalan Lau Lau</t>
  </si>
  <si>
    <t>None.</t>
  </si>
  <si>
    <t>Montemayor</t>
  </si>
  <si>
    <t>Lourdes</t>
  </si>
  <si>
    <t>I</t>
  </si>
  <si>
    <t>M.G.A. Business</t>
  </si>
  <si>
    <t>cnmicw12019@gmail.com</t>
  </si>
  <si>
    <t>C-500-24260-338903</t>
  </si>
  <si>
    <t>MOHAMMED SOHEL</t>
  </si>
  <si>
    <t>PO BOX 10003 PMB 373C</t>
  </si>
  <si>
    <t>66-1039874</t>
  </si>
  <si>
    <t>SOHEL</t>
  </si>
  <si>
    <t>MOHAMMED</t>
  </si>
  <si>
    <t>msblawncare.spn@gmail.com</t>
  </si>
  <si>
    <t>P-500-24157-072411</t>
  </si>
  <si>
    <t>GROUND MAINTENANCE WORKER</t>
  </si>
  <si>
    <t xml:space="preserve">3 months experience as ground maintenance worker or landscape
,m working hours is Tuesday to Saturday 7:00am to 4:00pm with one hour lunch break </t>
  </si>
  <si>
    <t>CHALAN KANOA</t>
  </si>
  <si>
    <t>All applicable CNMI (state) and federal tax deductions</t>
  </si>
  <si>
    <t>C-500-24275-376110</t>
  </si>
  <si>
    <t>Genesis Enterprises, LLC</t>
  </si>
  <si>
    <t>Bentana Drive San Vicente</t>
  </si>
  <si>
    <t>P.O. Box 506228 CK</t>
  </si>
  <si>
    <t>66-0951392</t>
  </si>
  <si>
    <t>Belo</t>
  </si>
  <si>
    <t>Reynhard</t>
  </si>
  <si>
    <t>Masapol</t>
  </si>
  <si>
    <t>Bentana Drive</t>
  </si>
  <si>
    <t>San Vicente</t>
  </si>
  <si>
    <t>genesisenterprises.llc2019@gmail.com</t>
  </si>
  <si>
    <t>P-500-24143-027284</t>
  </si>
  <si>
    <t>Maintenance Specialist</t>
  </si>
  <si>
    <t>24 MONTHS OF WORK EXPERIENCE IN RELATED FIELD. Must be knowledgeable on equipment maintenance, repair and troubleshooting. Can work on holidays and weekends on extended hours, independently, and with minimum supervision.</t>
  </si>
  <si>
    <t>All applicable taxes. The company offers housing at the cost of $150.00 a month including utilities. This offer is optional. Employees may look for their own housing facility or the employer may assist them in securing board and lodging.</t>
  </si>
  <si>
    <t>UNITED EQUIPMENT RENTAL COMPANY CORPORATION</t>
  </si>
  <si>
    <t>P.O. BOX 504029</t>
  </si>
  <si>
    <t>66-0913509</t>
  </si>
  <si>
    <t>BATALLONES</t>
  </si>
  <si>
    <t>RENATO</t>
  </si>
  <si>
    <t>PRADO</t>
  </si>
  <si>
    <t>With Workers Compensation insurance</t>
  </si>
  <si>
    <t>CNMI TAX, SS FICA &amp; MEDICARE</t>
  </si>
  <si>
    <t>uer.saipan@gmail.com</t>
  </si>
  <si>
    <t>C-500-24169-117634</t>
  </si>
  <si>
    <t>USA Fanter Corporation Ltd</t>
  </si>
  <si>
    <t>Bayogo Lane</t>
  </si>
  <si>
    <t>PMB 1372 Box 10003 Gualo Rai</t>
  </si>
  <si>
    <t>66-0544231</t>
  </si>
  <si>
    <t>Qian</t>
  </si>
  <si>
    <t>Guocao</t>
  </si>
  <si>
    <t>President</t>
  </si>
  <si>
    <t>usafanter.operations@gmail.com</t>
  </si>
  <si>
    <t>Agent</t>
  </si>
  <si>
    <t>Lizama</t>
  </si>
  <si>
    <t>Arlene</t>
  </si>
  <si>
    <t>4885 Dandan Rd</t>
  </si>
  <si>
    <t>PO Box 502882</t>
  </si>
  <si>
    <t>artigral670@gmail.com</t>
  </si>
  <si>
    <t>Artigral LLC</t>
  </si>
  <si>
    <t>P-500-24119-933077</t>
  </si>
  <si>
    <t>Landscaping and Groundskeeping Worker</t>
  </si>
  <si>
    <t>CNMI Required payroll deductions such as FICA, Medicare and payroll taxes</t>
  </si>
  <si>
    <t>C-500-24249-315373</t>
  </si>
  <si>
    <t>Commonwealth Healthcare Corporation</t>
  </si>
  <si>
    <t>1178 Hinemlu' St. Garapan</t>
  </si>
  <si>
    <t>PO Box 500409</t>
  </si>
  <si>
    <t>66-0774364</t>
  </si>
  <si>
    <t>Muna</t>
  </si>
  <si>
    <t>Esther</t>
  </si>
  <si>
    <t>Chief Executive Officer</t>
  </si>
  <si>
    <t>chcchr2011@gmail.com</t>
  </si>
  <si>
    <t>Medical and Clinical Laboratory Technologists</t>
  </si>
  <si>
    <t>P-500-24213-233595</t>
  </si>
  <si>
    <t>Clinical Laboratory Scientist</t>
  </si>
  <si>
    <t xml:space="preserve">U.S. BACHELOR'S DEGREE IN LABORATORY OR BIOLOGICAL SCIENCE WITH THE MINIMUM HOURS OF WORK AND TRAINING REQUIRED TO PERFORM LABORATORY TESTING, AS DEFINED BY CLIA REQUIREMENTS OR BACHELOR'S DEGREE GRADUATE OF A FOREIGN MEDICAL TECHNOLOGY PROGRAM THAT MEETS ALL EDUCATION AND TRAINING, AS DEFINED BY CLIA REQUIREMENTS. INDIVIDUALS WHO HAVE DEGREES FROM FOREIGN INSTITUTIONS MUST HAVE AN EVALUATION OF THIER CREDENTIALS TO DETERMINE THE EQUIVALENCY OF THEIR EDUCATION TO AN EDUCATION OBTAINED IN THE UNITED STATES. THE QUIVALENCY EVALUATIONS SHOULD BE ON A COURSE-BY-COURSE BASIS AND MAY BE PERFORMED BY A NATIONALLY RECOGNIZED ORGANIZATION. THESE MAY INCLUDE SUCH ORGANIZATIONS AS THE NATIONAL ASSOCIATION CREDENTIAL SERVICES, INC (NACES) AND THE INTERNATIONAL CREDENTIAL EVALUATORS, INC AND WORLD EDUCATION SERVICES. MUST HAVE TWO YEARS OR RECENT AND APPLICABLE CLINICAL EXPERIENCE. LICENSED BY THE CNMI HEALTHCARE PROFESSIONS LICENSING BOARD (HCLB) AS A CLINICAL LABORATORY TECHNOLOGISTS, MEETING ALL REQUIREMENTS WITH APPROPRIATE DOCUMENTS. POSSESS CURRENT LICENSE TO PRACTICE LABORATORY MEDICINE AMERICAN SOCIETY FOR CLINICAL PATHOLOGY (ASCP) OR EQUIVALENT SUCH AS AMERICAN MEDICAL TECHNOLOGISTS (AMT), HEALTH AND HUMAN SERVICES (HHS) AND HAVE AT LEAST ONE OF THE FOLLOWING: CLINICAL LABORATORY SCIENTIST LICENSED BY THE AMT OR HHS MAY BE EXEMPT FROM THE FOUR (4) YEAR DEGREE DUE TO LICENSING REQUIREMENT PRIOR TO 1998. 
CONDITIONAL REQUIREMENTS: EMPLOYMENT IS CONTINGENT UPON SUCCESSFUL CLEARING OF PRE-EMPLOYMENT HEALTH AND SCREENING IN ACCORDANCE WITH CHCC POLICY. </t>
  </si>
  <si>
    <t>Fringe benefits - paid time off &amp; holidays. Optional: Medical &amp; dental insurance, life insurance, 401a retirement plan.</t>
  </si>
  <si>
    <t>CNMI Tax, Federal Tax, Medicare and Social Security</t>
  </si>
  <si>
    <t>apply@chcc.health</t>
  </si>
  <si>
    <t>https://www.chcc.health/jobopportunities.php</t>
  </si>
  <si>
    <t>Javier</t>
  </si>
  <si>
    <t>Bernadette</t>
  </si>
  <si>
    <t>S.</t>
  </si>
  <si>
    <t>bernadette.javier@chcc.health</t>
  </si>
  <si>
    <t>C-500-24210-227260</t>
  </si>
  <si>
    <t>CHALLENGE TESTING, INC.</t>
  </si>
  <si>
    <t>P.O. BOX 10001 PMB 163</t>
  </si>
  <si>
    <t>1ST FLOOR ALEXANDER BLDG. BEACH ROAD, SAN JOSE</t>
  </si>
  <si>
    <t>63-1100804</t>
  </si>
  <si>
    <t>Watson</t>
  </si>
  <si>
    <t>Tobias</t>
  </si>
  <si>
    <t>1ST FLOOR ALEXANDER BLDG. BEACH ROAD , SAN JOSE</t>
  </si>
  <si>
    <t>saipan@challengetesting.com</t>
  </si>
  <si>
    <t>Helpers--Extraction Workers</t>
  </si>
  <si>
    <t>P-500-24166-110454</t>
  </si>
  <si>
    <t>Helper-- Extraction Workers</t>
  </si>
  <si>
    <t>Preferably have Highschool/GED diploma and have background experience in Water Well Drilling operation.</t>
  </si>
  <si>
    <t>1ST FLOOR ALEXANDER BLDG. BEACH ROAD,  SAN JOSE</t>
  </si>
  <si>
    <t>Withholding Tax, SS and Med Fica Tax</t>
  </si>
  <si>
    <t>www.challengetesting.com</t>
  </si>
  <si>
    <t>C-500-24247-311719</t>
  </si>
  <si>
    <t>7SEVEN A'S GROUP CORPORATION</t>
  </si>
  <si>
    <t>7AS BUILDING REPAIRS AND MAINTENANCE</t>
  </si>
  <si>
    <t>3228 TEXAS ROAD</t>
  </si>
  <si>
    <t>CHALAN KANOA, PMB 280 BOX 10005</t>
  </si>
  <si>
    <t>66-0959851</t>
  </si>
  <si>
    <t>ABUAN</t>
  </si>
  <si>
    <t>PAUL RICHARD</t>
  </si>
  <si>
    <t>VILLANUEVA</t>
  </si>
  <si>
    <t>VICE PRESIDENT</t>
  </si>
  <si>
    <t>polchard@gmail.com</t>
  </si>
  <si>
    <t>P-500-24142-017454</t>
  </si>
  <si>
    <t>MAINTENANCE AND REPAIR WORKER, GENERAL</t>
  </si>
  <si>
    <t>24 MONTHS OF EXPERIENCE IN THIS POSITION IS REQURIED. DEMONSTRATE SKILLS WITH ELECTRICAL WORK, PLUMBING, CONCRETE, CARPENTRY, MACHINE MAINTENANCE AND REPAIR. TROUBLESHOOTING AND DIAGNOSTIC SKILLS. TECHNICAL KNOWLEDGE OF ELECTRICAL REPAIR, PLUMBING, ALONG WITH KNOWLEDGE OF CARPENTRY AND GENERAL MAINTENANCE. KNOWS AND FOLLOWS SAFETY PROCEDURES AND MAINTAINS A SAFE WORK ENVIRONMENT. TRAINED IN HANDS-ON EQUIPMENT MAINTENANCE. USES TIME PRODUCTIVELY TO ACCOMPLISH WORK GOALS. UNDERSTANDS TECHNOLOGY AND CAN GRASP CHALLENGING TECHNICAL ISSUES. PAYS ATTENTION TO DETAIL. MUST BE FLEXIBLE WITH DUTIES AND WORK SCHEDULE. REQUIRES THE ABILITY TO STAND FOR LONG PERIODS OF TIME. REQUIRES THE ABILITY TO BEND, AND TWIST TO PERFORM NORMAL JOB FUNCTIONS. REQUIRES THE ABILITY TO LIFT AND MANEUVER ITEMS WEIGHING 80 LBS. REQUIRES THE ABILITY TO PERFORM TASKS WHILE ON A LADDER. REQUIRES THE ABILITY TO OPERATE EQUIPMENT THAT REQUIRES CONTINUAL AND REPETITIVE HAND AND ARM MOTIONS.  ABILITY TO PASS THE COMPANY'S PRE-HIRE BACKGROUND CHECK REQUIRED WHICH WILL BE APPLIED EQUALLY TO BOTH U.S. WORKERS AND CW-1 WORKERS.  ALL APPLYING U.S. CITIZENS AND CW-1 INDIVIDUALS MUST OBTAIN A POLICE CLEARANCE PRE-HIRE AND MUST AGREE TO A POST-OFFER, PREEMPLOYMENT DRUG SCREENING TEST.</t>
  </si>
  <si>
    <t>In excess of 40 hours per week the rate will be multiply by 1.5</t>
  </si>
  <si>
    <t>Taxes that include:
1. Withholding Taxes (Chapter 2,  Chapter 7)
2. FICA Taxes (Social Security and Medicare)</t>
  </si>
  <si>
    <t>C-500-24261-341868</t>
  </si>
  <si>
    <t>TRIPLE J MOTORS</t>
  </si>
  <si>
    <t>ADA JR.</t>
  </si>
  <si>
    <t>Tire Repairers and Changers</t>
  </si>
  <si>
    <t>P-500-24204-211092</t>
  </si>
  <si>
    <t>TIRE TECHNICIAN</t>
  </si>
  <si>
    <t xml:space="preserve">Must have a High School diploma or equivalent work experience in a reputable establishment as a Tire Technician. Must have at least 12 months work experience. Must be able to repair, mount and change passenger tires, industrial tires, Bus and truck tires as well as OTR (Off the Road) tires. Must be able to do section repairs as well as regrooving. Must be able to operate (Drive) tire truck and use tire changing tools and equipment. Preferred to have a drivers License.  </t>
  </si>
  <si>
    <t>BROADWAY AVE., CANAL ST.</t>
  </si>
  <si>
    <t xml:space="preserve">CNMI Tax AND FICA Tax. Housing is optional; Employees who are single may live in the housing with a monthly charge of $30.00 for air condition use, free housing or no monthly charge for single employees who opted not to use the air conditioner. </t>
  </si>
  <si>
    <t>C-500-24196-195004</t>
  </si>
  <si>
    <t>MALABORBOR'S CHILD CARE</t>
  </si>
  <si>
    <t>P.O. BOX 1491</t>
  </si>
  <si>
    <t>SINAPALO VILLAGE</t>
  </si>
  <si>
    <t>ROTA</t>
  </si>
  <si>
    <t>66-1046898</t>
  </si>
  <si>
    <t>MALABORBOR</t>
  </si>
  <si>
    <t>PAULINE BENETT</t>
  </si>
  <si>
    <t>LIZAMA</t>
  </si>
  <si>
    <t>EMPLOYER</t>
  </si>
  <si>
    <t>BATITANGGURL670@GMAIL.COM</t>
  </si>
  <si>
    <t>Childcare Workers</t>
  </si>
  <si>
    <t>P-500-24140-011986</t>
  </si>
  <si>
    <t>CHILD CARE WORKER</t>
  </si>
  <si>
    <t>HIGH SCHOOL DIPLOMA AND 12 MONTHS OF WORK EXPERIENCE AS A CHILD CARE WORKER.</t>
  </si>
  <si>
    <t>batitanggurl670@gmail.com</t>
  </si>
  <si>
    <t>C-500-25008-605616</t>
  </si>
  <si>
    <t>PACIFIC MARINE ENTERPRISES, INC.</t>
  </si>
  <si>
    <t>PMB 181, BOX 10001</t>
  </si>
  <si>
    <t>CHALAN PALE ARNOLD PAIPAI DR, AS MAHETOG, TANAPAG</t>
  </si>
  <si>
    <t>66-0786636</t>
  </si>
  <si>
    <t>VARELA</t>
  </si>
  <si>
    <t>DANILYN</t>
  </si>
  <si>
    <t xml:space="preserve">DAVID </t>
  </si>
  <si>
    <t>GENERAL MANAGER</t>
  </si>
  <si>
    <t>CHALAN PALE ARNOLD PAIPAI DR., AS MAHETOG, TANAPAG</t>
  </si>
  <si>
    <t>danilynvarela@outlook.com</t>
  </si>
  <si>
    <t>Welders, Cutters, Solderers, and Brazers</t>
  </si>
  <si>
    <t>P-500-24101-871593</t>
  </si>
  <si>
    <t>WELDER</t>
  </si>
  <si>
    <t xml:space="preserve">NONE
</t>
  </si>
  <si>
    <t>DANILYNVARELA@OUTLOOK.COM</t>
  </si>
  <si>
    <t>C-500-25008-602218</t>
  </si>
  <si>
    <t>P-500-24324-483905</t>
  </si>
  <si>
    <t>JANITORS AND CLEANER, EXCEPT MAID AND HOUSEKEEPING CLEANER</t>
  </si>
  <si>
    <t>NO EDUCATION EXPERIENCE IS REQUIRED; 3 MONTHS PROVEN COMMERCIAL CLEANER WORK EXPERIENCE</t>
  </si>
  <si>
    <t>C-500-24352-549363</t>
  </si>
  <si>
    <t xml:space="preserve">PO Box 502882 </t>
  </si>
  <si>
    <t>Carpenters</t>
  </si>
  <si>
    <t>P-500-24119-933078</t>
  </si>
  <si>
    <t>Carpenter</t>
  </si>
  <si>
    <t>Payroll deductions as required by law such as FICA, Medicare and other CNMI taxes withholding</t>
  </si>
  <si>
    <t>C-500-24339-515970</t>
  </si>
  <si>
    <t>True Blue Business Services</t>
  </si>
  <si>
    <t>PMB 955 PO BOX 10000</t>
  </si>
  <si>
    <t>MARIANAS BUSINESS PLAZA NAURU LOOP SUSUPE</t>
  </si>
  <si>
    <t>66-0995340</t>
  </si>
  <si>
    <t>FALLAR</t>
  </si>
  <si>
    <t>SONIA</t>
  </si>
  <si>
    <t>truebluebusinessservices2017@gmail.com</t>
  </si>
  <si>
    <t>P-500-24299-432023</t>
  </si>
  <si>
    <t>COMBINED FOOD PREPARATION AND SERVING WORKERS</t>
  </si>
  <si>
    <t>Can handle complaints and accepts suggestions. Can assess the value and quality of food to serve or give to the customers.</t>
  </si>
  <si>
    <t>CNMI WITHHOLDING TAX, FICA SS, FICA MEDICARE.</t>
  </si>
  <si>
    <t>C-500-25015-618945</t>
  </si>
  <si>
    <t>L&amp;T Group of Companies, Ltd.</t>
  </si>
  <si>
    <t>2nd Floor, JP Centre Building</t>
  </si>
  <si>
    <t>3612 BEACH ROAD GARAPAN</t>
  </si>
  <si>
    <t>98-6021183</t>
  </si>
  <si>
    <t>Tolentino</t>
  </si>
  <si>
    <t>Emerenciana</t>
  </si>
  <si>
    <t>Torres</t>
  </si>
  <si>
    <t>3612 Beach Road Garapan</t>
  </si>
  <si>
    <t>hrd@ltsaipan.com</t>
  </si>
  <si>
    <t>P-500-24283-394351</t>
  </si>
  <si>
    <t>Janitor and Cleaner, Except Maids and Housekeeping Cleaners</t>
  </si>
  <si>
    <t>12 months of previous work experience. Knowledge and experience in operating cleaning equipment such as vacuum cleaner, mops and squeezers. Knowledge of proper safety
procedures in doing the tasks. Must be able to work nights, weekends and holidays as needed and flexible as work will be performed in different locations. Must be able to lift, push, pull or
carry objects minimum of 30 lbs. and bend, stretch, twist or reach with body, arms and/or legs. Trade test and employment examination are required.</t>
  </si>
  <si>
    <t>JP Centre Building 3612</t>
  </si>
  <si>
    <t>Beach Road, Garapan</t>
  </si>
  <si>
    <t>Paid leave, Holiday pay, and 401 (k) retirement plan subject to company policy.</t>
  </si>
  <si>
    <t>All CNMI and Federal Income Taxes. Share in medical insurance and 401 (k) retirement plan is optional.</t>
  </si>
  <si>
    <t>https://jobs.labor.cnmi.gov</t>
  </si>
  <si>
    <t>2nd Floor, JP Centre Building 3612</t>
  </si>
  <si>
    <t>First-Line Supervisors of Office and Administrative Support Workers</t>
  </si>
  <si>
    <t>All CNMI and Federal Income Taxes. Share in medical insurance and 401(k) retirement plan is optional.</t>
  </si>
  <si>
    <t>C-500-24338-512307</t>
  </si>
  <si>
    <t>Quality Water Inc</t>
  </si>
  <si>
    <t>PO BOX 502148</t>
  </si>
  <si>
    <t>201-A SCS bldg. Beach Road Cor. Llat St Garapan</t>
  </si>
  <si>
    <t>66-0586216</t>
  </si>
  <si>
    <t>KAWABE-TIU</t>
  </si>
  <si>
    <t>KAZUKO</t>
  </si>
  <si>
    <t>VICE PRESIDENT AND SECRETARY</t>
  </si>
  <si>
    <t>qwinc.hr@gmail.com</t>
  </si>
  <si>
    <t>Environmental Science and Protection Technicians, Including Health</t>
  </si>
  <si>
    <t>P-500-24299-432085</t>
  </si>
  <si>
    <t>Water Quality Specialist</t>
  </si>
  <si>
    <t>Associate's</t>
  </si>
  <si>
    <t>ASSOCIATE'S DEGREE IN BIOLOGY OR CHEMISTRY. MIN. OF 4 YRS. EXPERIENCE AS ENVIRONMENTAL PROFESSION AND WATER TESTING LABORATORY. MUST HAVE
KNOWLEDGE OF SAFE DRINKING WATER ACT (SDWA) REQUIREMENTS AND REGULATIONS MUST KNOW HOW TO OPERATE ANALYTICAL INSTRUMENTS, SUCH AS
SPECTROPHOTOMETERS, CHLORIMETERS, FLAME PHOTOMETERS, OR COMPUTER-CONTROLLED ANALYZERS. MUST HAVE VALID CNMI DRIVERS LICENSE.
PRE-SCREENING TEST IS REQUIRED (LIKE TRADE TEST AND/OR EMPLOYMENT EXAM)</t>
  </si>
  <si>
    <t>201 - A SCS bldg. Beach Road Cor. Llat St Garapan</t>
  </si>
  <si>
    <t>Payroll related taxes as required by law.</t>
  </si>
  <si>
    <t>qualitywater.hr@gmail.com</t>
  </si>
  <si>
    <t>C-500-24353-552793</t>
  </si>
  <si>
    <t>HM Pacific LLC</t>
  </si>
  <si>
    <t>HM Pacific Systems LLC</t>
  </si>
  <si>
    <t>3589 Chalan Msgr Guerrero Road</t>
  </si>
  <si>
    <t>66-0932233</t>
  </si>
  <si>
    <t>Liban</t>
  </si>
  <si>
    <t>Marshall Jose</t>
  </si>
  <si>
    <t>Lumaban</t>
  </si>
  <si>
    <t>306D Finasisu Terraces</t>
  </si>
  <si>
    <t>manager@hmpacificllc.com</t>
  </si>
  <si>
    <t>P-500-24317-468139</t>
  </si>
  <si>
    <t xml:space="preserve">Must have knowledge in using power tools. </t>
  </si>
  <si>
    <t>3589 Chalan Msgr Guerrero</t>
  </si>
  <si>
    <t>CNMI Ch 2 Withholding and FICA/Medicare tax only</t>
  </si>
  <si>
    <t>C-500-24310-452928</t>
  </si>
  <si>
    <t>MANPOWER SERVICES, GENERAL BLDG. MAINTENANCE SERVICES/GENERAL CONSTRUCTION CONTRACTOR</t>
  </si>
  <si>
    <t>2452-YB9 SUNSET GLOW BLDG. COMMERCAIL BUILDING</t>
  </si>
  <si>
    <t>24-52 YB9 2ND FLOOR, SUNSET GLOW COMMERCIAL BUILDING</t>
  </si>
  <si>
    <t>P-500-24268-358907</t>
  </si>
  <si>
    <t>GENERAL MAINTENANCE</t>
  </si>
  <si>
    <t>Capable of Performing the job and being able to operate power tools and equipment. With 12 months work experience.</t>
  </si>
  <si>
    <t>2452-YB9 2nd floor Sunset Glow Commercial Building</t>
  </si>
  <si>
    <t>Bi-Weekly</t>
  </si>
  <si>
    <t>CNMI TAX - CHAP 2 &amp; CHAP 7
FICA - SS &amp; MED</t>
  </si>
  <si>
    <t>C-500-24345-529842</t>
  </si>
  <si>
    <t>Blue Spot Corporation</t>
  </si>
  <si>
    <t>Kylie's Bakeshop</t>
  </si>
  <si>
    <t>Chalan Pale Arnold, Middle Road</t>
  </si>
  <si>
    <t>P.O. Box 500529, Saipan</t>
  </si>
  <si>
    <t>Gualo Rai</t>
  </si>
  <si>
    <t>66-0805838</t>
  </si>
  <si>
    <t>Suguitan</t>
  </si>
  <si>
    <t>Rosalie</t>
  </si>
  <si>
    <t>Singson</t>
  </si>
  <si>
    <t>Bookkeeper</t>
  </si>
  <si>
    <t>bluespotspn@gmail.com</t>
  </si>
  <si>
    <t>Bakers</t>
  </si>
  <si>
    <t>P-500-24292-415732</t>
  </si>
  <si>
    <t>Baker</t>
  </si>
  <si>
    <t>Federal and CNMI Taxes</t>
  </si>
  <si>
    <t>C-500-24312-458855</t>
  </si>
  <si>
    <t>Registered Nurses</t>
  </si>
  <si>
    <t>P-500-24211-227385</t>
  </si>
  <si>
    <t>ASSOCIATES DEGREE IN NURSING FROM A RECOGNIZED/ACCREDITED SCHOOL OF NURSING OR FOREIGN EQUIVALENT. MUST PASS THE NCLEX-RN AND MUST BE LICENSED AS A REGISTERED NURSE BY THE COMMONWEALTH BOARD OF NURSE EXAMINERS (CBNE) TO PRACTICE NURSING IN THE COMMONWEALTH OF THE NORTHERN MARIANA ISLANDS (CNMI). MUST POSSESS BLS AND/OR ACLS CERTIFICATES. NRP AND/OR PALS CERTIFICATES, AS REQUIRED BY ASSIGNED UNIT.
COMPUTER LITERATE.
CONDITIONAL REQUIREMENT: EMPLOYMENT IS CONTINGENT UPON SUCCESSFUL CLEARING OF PRE-EMPLOYMENT HEALTH AND DRUG SCREENING IN ACCORDANCE WITH CHCC POLICY.</t>
  </si>
  <si>
    <t>Fringe benefits: Paid time off &amp; holidays.</t>
  </si>
  <si>
    <t>CNMI Tax, Federal Tax, Medicare and Social Security. Optional: Medical &amp; dental insurance, life insurance, 401a retirement plan.</t>
  </si>
  <si>
    <t>C-500-24304-441623</t>
  </si>
  <si>
    <t>Chong's Corporation</t>
  </si>
  <si>
    <t>6632 Chalan Pale Arnold</t>
  </si>
  <si>
    <t>P.O. Box 500800, Gualo Rai</t>
  </si>
  <si>
    <t>98-6020944</t>
  </si>
  <si>
    <t>Samonte</t>
  </si>
  <si>
    <t>Camille</t>
  </si>
  <si>
    <t>Alontaga</t>
  </si>
  <si>
    <t>Accountant</t>
  </si>
  <si>
    <t>chongs@pticom.com</t>
  </si>
  <si>
    <t>P-500-24212-230202</t>
  </si>
  <si>
    <t>Maintenance and Repair Worker</t>
  </si>
  <si>
    <t xml:space="preserve">Must be able to read, write and communicate in English. </t>
  </si>
  <si>
    <t>FEDERAL TAX, CNMI TAX, FICA</t>
  </si>
  <si>
    <t>CHALAN PALE ARNOLD GARAPAN</t>
  </si>
  <si>
    <t>Baristas</t>
  </si>
  <si>
    <t>https://jobs.labor.cnmi.gov/</t>
  </si>
  <si>
    <t>C-500-25003-591191</t>
  </si>
  <si>
    <t>ROSARIO JIMENEZ CLEMENTE</t>
  </si>
  <si>
    <t>ROSENCHRIST SERVICES</t>
  </si>
  <si>
    <t>P.O. BOX 506108</t>
  </si>
  <si>
    <t>3827 BATTU PI, SAN ANTONIO</t>
  </si>
  <si>
    <t>66-1077146</t>
  </si>
  <si>
    <t>CLEMENTE</t>
  </si>
  <si>
    <t>ROSARIO</t>
  </si>
  <si>
    <t>JIMENEZ</t>
  </si>
  <si>
    <t>rosenchristservices@gmail.com</t>
  </si>
  <si>
    <t>P-500-24323-483300</t>
  </si>
  <si>
    <t>COMMERCIAL CLEANER</t>
  </si>
  <si>
    <t>WITHHOLDING TAXES, MED AND SS FICA TAX</t>
  </si>
  <si>
    <t>J</t>
  </si>
  <si>
    <t>ROSENCRHIS SERVICES</t>
  </si>
  <si>
    <t>Hong Ye Rental &amp; Construction Ltd</t>
  </si>
  <si>
    <t>3786 AFETNAS RD SAN ANTONIO</t>
  </si>
  <si>
    <t>66-0799302</t>
  </si>
  <si>
    <t>Sheu</t>
  </si>
  <si>
    <t>Michael</t>
  </si>
  <si>
    <t>Unpingco</t>
  </si>
  <si>
    <t>3786 Afetnas Road San Antonio</t>
  </si>
  <si>
    <t>hongye-mei@hotmail.com</t>
  </si>
  <si>
    <t>Automotive Service Technicians and Mechanics</t>
  </si>
  <si>
    <t>Auto Mechanic</t>
  </si>
  <si>
    <t>C-500-25010-609384</t>
  </si>
  <si>
    <t>Candelaria F. Alubia</t>
  </si>
  <si>
    <t>Stop &amp; Shop Convience Store</t>
  </si>
  <si>
    <t>P. O box 511605</t>
  </si>
  <si>
    <t>Rota</t>
  </si>
  <si>
    <t>99-3019061</t>
  </si>
  <si>
    <t>Alubia</t>
  </si>
  <si>
    <t>Candelaria</t>
  </si>
  <si>
    <t>Proprietor</t>
  </si>
  <si>
    <t>P.O Box 511605</t>
  </si>
  <si>
    <t>laria88@gmail.com</t>
  </si>
  <si>
    <t>P-500-24330-499286</t>
  </si>
  <si>
    <t>Office Clerk</t>
  </si>
  <si>
    <t>Must have 6 month work experience. Computer Literate is a must. Knowledgeable of using computer software in inputting important data for recording purposes.</t>
  </si>
  <si>
    <t>Sinapalo Village</t>
  </si>
  <si>
    <t>rota</t>
  </si>
  <si>
    <t>CNMI Taxes and Fica Taxes</t>
  </si>
  <si>
    <t>Candelaria F. Alubia dba Stop &amp; Shop Convience Store</t>
  </si>
  <si>
    <t>C-500-25071-767501</t>
  </si>
  <si>
    <t>ALPEX SAIPAN INC.</t>
  </si>
  <si>
    <t>ALPEX SAIPAN WHOLESALE</t>
  </si>
  <si>
    <t>3644 San Antonio St. San Antonio Village</t>
  </si>
  <si>
    <t>SAIPAn</t>
  </si>
  <si>
    <t>66-0686552</t>
  </si>
  <si>
    <t>LIM</t>
  </si>
  <si>
    <t>ENOCH</t>
  </si>
  <si>
    <t>SUNG SOO</t>
  </si>
  <si>
    <t>CORPORATE PRESIDENT</t>
  </si>
  <si>
    <t>PO BOX 500440</t>
  </si>
  <si>
    <t>alpexsaipan@pticom.com</t>
  </si>
  <si>
    <t>Stockers and Order Fillers</t>
  </si>
  <si>
    <t>P-500-25025-642592</t>
  </si>
  <si>
    <t>STOCKERS AND ORDER FILLERS</t>
  </si>
  <si>
    <t>HIGH SCHOOL GRADUATE OR EQUIVALENT WITH AT LEAST 12 MONTHS CONTINUED EXPERIENCE.
KNOWLEDGE OF ADMINISTRATIVE AND CLERICAL PROCEDURES AND SYSTEMS SUCH AS WORD PROCESSING, MANAGING FILES AND RECORDS. THE ABILITY TO COMMUNICATE INFORMATION AND IDEAS IN SPEAKING SO OTHERS WILL UNDERSTAND.
THE ABILITY TO ARRANGE THINGS IN A CERTAIN ORDER. THE ABILITY TO LISTEN TO AND UNDERSTAND INFORMATION AND IDEAS PRESENTED THROUGH SPOKEN WORDS AND SENTENCES</t>
  </si>
  <si>
    <t>3644 SAN ANTONIO ST. SAN ANTONIO VILLAGE</t>
  </si>
  <si>
    <t>ALL CNMI AND FEDERAL INCOME TAXES REQUIRED BY LAW. EMPLOYEE'S SHARE ON MEDICAL INSURANCE.</t>
  </si>
  <si>
    <t>RIVERA</t>
  </si>
  <si>
    <t>CNMI SUPREME COURT</t>
  </si>
  <si>
    <t>MAINTENANCE AND REPAIR WORKERS</t>
  </si>
  <si>
    <t>C-500-25056-723873</t>
  </si>
  <si>
    <t>SAIPAN STEVEDORE COMPANY INC</t>
  </si>
  <si>
    <t>12436 COMMERCIAL PORT AVE, LOWER BASE , PUERTO RICO</t>
  </si>
  <si>
    <t>PO BOX 500208</t>
  </si>
  <si>
    <t>98-6018618</t>
  </si>
  <si>
    <t>CABRERA</t>
  </si>
  <si>
    <t>12436 COMMERCIAL PORT AVE, LOWER BASE PUERTO RICO</t>
  </si>
  <si>
    <t>saisteve@pticom.com</t>
  </si>
  <si>
    <t>P-500-24316-467708</t>
  </si>
  <si>
    <t xml:space="preserve">EMPLOYEES IN THESE OCCUPATIONS NEED 24 MONTHS OF ON-THE-JOB EXPERIENCE.  EXPERIENCE IN THE FIELD OF MAINTENANCE AND STRUCTURAL REPAIRS. ALL APPLYING U.S. CITIZENS AND CW INDIVIDUALS MUST OBTAIN A POLICE CLEARANCE PRE-HIRE. ALL APPLYING U.S. CITIZENS AND CW INDIVIDUALS MUST UNDERGO A DRUG SCREENING TEST POST HIRE </t>
  </si>
  <si>
    <t>12436 COMMERCIAL PORT AVE, LOWER BASE, PUERTO RICO</t>
  </si>
  <si>
    <t>Month</t>
  </si>
  <si>
    <t>C-500-24344-526448</t>
  </si>
  <si>
    <t>GRACE CHRISTIAN ACADEMY OF SAIPAN</t>
  </si>
  <si>
    <t>PO BOX 500643</t>
  </si>
  <si>
    <t>NAVY HILL</t>
  </si>
  <si>
    <t xml:space="preserve">SAIPAN </t>
  </si>
  <si>
    <t>98-6021168</t>
  </si>
  <si>
    <t>NUNEZ</t>
  </si>
  <si>
    <t>BETH</t>
  </si>
  <si>
    <t>A</t>
  </si>
  <si>
    <t>CHIEF EDUCATION OFFICER</t>
  </si>
  <si>
    <t>ccasabella.saipan@gca-nmi.com</t>
  </si>
  <si>
    <t>Middle School Teachers, Except Special and Career/Technical Education</t>
  </si>
  <si>
    <t>P-500-24008-623005</t>
  </si>
  <si>
    <t>TEACHER - MIDDLE SCHOOL</t>
  </si>
  <si>
    <t>EXPERIENCE IN CHRISTIAN SCHOOL SETTING.
-WILL BE IN FULL SUPPORT WITH THE SCHOOLS PHILOSOPHY OF EDUCATION AND BIBLICAL PRINCIPLES. BORN- AGAIN CHRISTIAN.
-MUST BE WILLING TO OBTAIN ACSI CERTIFICATION DURING THE INITIAL YEAR OF EMPLOYMENT.
- FAMILIARITY USING TECHNOLOGY (LAPTOP, IPAD, PROJECTOR) IN THE CLASSROOM.
- KNOWLEDGE IN MICROSOFT OFFICE, GOOGLE CLASSROOM, GOOGLE DOCS, FORMS, AND OTHER EDUCATIONAL SOFTWARE.
-KNOWLEDGE OF INSTRUCTIONAL METHODS APPROPRIATE FOR STUDENTS AT THE RESPECTIVE GRADE LEVELS.</t>
  </si>
  <si>
    <t>MAGAS LP., NAVY HILL</t>
  </si>
  <si>
    <t>C-500-25014-616025</t>
  </si>
  <si>
    <t>Star Marianas Air, Inc.</t>
  </si>
  <si>
    <t>Hangar One West Tinian International Airport</t>
  </si>
  <si>
    <t>P.O. Box 520461</t>
  </si>
  <si>
    <t>66-0715844</t>
  </si>
  <si>
    <t>Christian</t>
  </si>
  <si>
    <t>Shaun</t>
  </si>
  <si>
    <t>Robert</t>
  </si>
  <si>
    <t>hrdept@starmarianasair.com</t>
  </si>
  <si>
    <t>P-500-24274-372669</t>
  </si>
  <si>
    <t>Facilities and Ground Support Mechanic</t>
  </si>
  <si>
    <t>Must demonstrate ability to operate a variety of tools and equipment, including hand tools, power tools, and basic measuring instruments.
Must be able to lift and carry up to 50lbs.</t>
  </si>
  <si>
    <t>All applicable CNMI and Federal Taxes</t>
  </si>
  <si>
    <t>jobs@starmarianasair.com</t>
  </si>
  <si>
    <t>C-500-24344-526446</t>
  </si>
  <si>
    <t>Determination Issued - Partial Certification</t>
  </si>
  <si>
    <t>JNL CORPORATION</t>
  </si>
  <si>
    <t>SURE CLEENE SERVICES</t>
  </si>
  <si>
    <t>PO BOX 10001 PMB 1466</t>
  </si>
  <si>
    <t>66-0725439</t>
  </si>
  <si>
    <t>ELAYDA</t>
  </si>
  <si>
    <t>JENNIFER</t>
  </si>
  <si>
    <t>TAYAG</t>
  </si>
  <si>
    <t>jnlcorporation.spn@gmail.com</t>
  </si>
  <si>
    <t>P-500-24191-181777</t>
  </si>
  <si>
    <t>JANITORS AND CLEANERS EXCEPT MAIDS AND HOUSEKEEPING</t>
  </si>
  <si>
    <t>In addition to the list of cleaning skills, knowledge or experience with cleaning supplies is a plus factor.</t>
  </si>
  <si>
    <t>CHALAN PALE ARNOLD, GARAPAN VILLAGE</t>
  </si>
  <si>
    <t>C-500-24349-543786</t>
  </si>
  <si>
    <t>DEOLITO RAMIREZ JR</t>
  </si>
  <si>
    <t>JJ MANPOWER SERVICE</t>
  </si>
  <si>
    <t>OLEAI SAN JOSE</t>
  </si>
  <si>
    <t>66-1032610</t>
  </si>
  <si>
    <t>RAMIREZ</t>
  </si>
  <si>
    <t>DEOLITO JR</t>
  </si>
  <si>
    <t>jjcompany670@yahoo.com</t>
  </si>
  <si>
    <t>P-500-24311-455945</t>
  </si>
  <si>
    <t>NO SPECIAL SKILLS REQUIRED</t>
  </si>
  <si>
    <t>CNMI TAXES, SS AND MEDICARE TAXES</t>
  </si>
  <si>
    <t>jjcompany670@gmail.com</t>
  </si>
  <si>
    <t>DEOLITO RAMIRZ JR</t>
  </si>
  <si>
    <t>AMERICAN FEDERAL "ZJC" GROUP LTD. CO</t>
  </si>
  <si>
    <t>GREE AIR CONDITIONER</t>
  </si>
  <si>
    <t>BEACH ROAD, GARAPAN</t>
  </si>
  <si>
    <t>P.O. BOX 722 GRB</t>
  </si>
  <si>
    <t>66-0489222</t>
  </si>
  <si>
    <t>LIAO</t>
  </si>
  <si>
    <t>GUO HONG</t>
  </si>
  <si>
    <t>greesaipan@hotmail.com</t>
  </si>
  <si>
    <t>Heating, Air Conditioning, and Refrigeration Mechanics and Installers</t>
  </si>
  <si>
    <t>P-500-24143-023059</t>
  </si>
  <si>
    <t>AIRCON TECHNICIAN</t>
  </si>
  <si>
    <t>HIGH SCHOOL GRADUATE. MUST HAVE AT LEAST ONE YEAR OF EXPERIENCE AS AN AIRCON TECHNICIAN WITH AN EPA APPROVED CERTIFICATION. MUST BE ABLE TO
READ SCHEMATICS, GAUGES AND METERS. MUST HAVE KNOWLEDGE IN WELDING, ELECTRICAL AND CHARGING</t>
  </si>
  <si>
    <t>GREESAIPAN@HOTMAIL.COM</t>
  </si>
  <si>
    <t>MMR CONSULTANCY SERVICES INC</t>
  </si>
  <si>
    <t>PO BOX 5403 CHRB</t>
  </si>
  <si>
    <t>66-0958588</t>
  </si>
  <si>
    <t>SANCIANGCO</t>
  </si>
  <si>
    <t>MARY JANE</t>
  </si>
  <si>
    <t>SECRETARY</t>
  </si>
  <si>
    <t>mmrconsultancyservices.spn@gmail.com</t>
  </si>
  <si>
    <t>Hairdressers, Hairstylists, and Cosmetologists</t>
  </si>
  <si>
    <t>BEAUTICIAN</t>
  </si>
  <si>
    <t>FEDERAL AND WITHHOLDING TAXES</t>
  </si>
  <si>
    <t>EFG PACIFIC HOLDINGS, LLC</t>
  </si>
  <si>
    <t>ISLAND BEST CHOICE</t>
  </si>
  <si>
    <t>ROOM 104 MARIANAS BUSINESS PLAZA NAURU LOOP SUSUPE</t>
  </si>
  <si>
    <t>66-0847755</t>
  </si>
  <si>
    <t>GUILLO</t>
  </si>
  <si>
    <t>EDEN</t>
  </si>
  <si>
    <t>efg.pacific.holdings@gmail.com</t>
  </si>
  <si>
    <t>HAIRSTYLIST/BEAUTICIAN</t>
  </si>
  <si>
    <t>C-500-25041-678518</t>
  </si>
  <si>
    <t>SAN ANTONIO BEACH ROAD</t>
  </si>
  <si>
    <t>Architectural and Civil Drafters</t>
  </si>
  <si>
    <t>P-500-24275-378812</t>
  </si>
  <si>
    <t>Civil Designer</t>
  </si>
  <si>
    <t>ADDENDUM FOR SECTION E.B.5: SPECIAL REQUIREMENTS
MINIMUM ASSOCIATE'S DEGREE REQUIRED WITH 24 MONTHS WORK RELATED EXPERIENCE. KNOWLEDGE OF DESIGN TECHNIQUES, TOOLS, AND PRINCIPLES INVOLVED IN PRODUCTION OF PRECISION TECHNICAL PLANS, BLUEPRINTS, DRAWINGS, AND MODELS. KNOWLEDGE OF MATERIALS, METHODS, AND THE TOOLS INVOLVED IN THE CONSTRUCTION OR REPAIR OF HOUSES, BUILDINGS, OR OTHER STRUCTURES SUCH AS HIGHWAYS AND ROADS. 2 YEARS OF DIRECT WORK WITH AUTOCAD AND CONSTRUCTION DRAWING PREPARATION.</t>
  </si>
  <si>
    <t>BEACH ROAD SAN ANTONIO VILLAGE</t>
  </si>
  <si>
    <t>ALL APPLICABLE TAXES REQUIRED BY CNMI AND FEDERAL LAW</t>
  </si>
  <si>
    <t>C-500-25031-656165</t>
  </si>
  <si>
    <t>Must have at least 12 months' work experience in a reputable establishment as a Cook.  Must be able to perform food preparation and cooking activities of a dining restaurants. Can design menu and review food purchases. Should have the ability to forecast food preparation base from increase or decrease customer guest flow. Can create inventory method based on company or restaurant needs. Can comply with nutrition, sanitation regulation and safety standards as prescribed by USDA. Must be updated on latest industry practices.</t>
  </si>
  <si>
    <t>2997 San Isidro Ave., Beach Road, Chalan Kanoa</t>
  </si>
  <si>
    <t>C-500-25017-625054</t>
  </si>
  <si>
    <t>CHINESE BIBLE CHURCH INT'L., INC.</t>
  </si>
  <si>
    <t>EUCON INTERNATIONAL SCHOOL</t>
  </si>
  <si>
    <t>P.O. BOX 500087</t>
  </si>
  <si>
    <t>NORTHERN MARIANA ISL</t>
  </si>
  <si>
    <t>66-0561373</t>
  </si>
  <si>
    <t>WEI</t>
  </si>
  <si>
    <t>HSIEH-KAN</t>
  </si>
  <si>
    <t>CHRISTIAN</t>
  </si>
  <si>
    <t>hr@eucon.edu</t>
  </si>
  <si>
    <t>Bus Drivers, School</t>
  </si>
  <si>
    <t>P-500-24253-322361</t>
  </si>
  <si>
    <t>BUS DRIVER</t>
  </si>
  <si>
    <t>Can determine causes of operating errors and can decide what to do about the error.
Can perform routine maintenance on equipment and know what kind maintenance is needed.
Can control operations of equipment system
Must have latest police clearance and professional drivers license.
Must have at least 12 months experience as Bus Driver in a Christian School.</t>
  </si>
  <si>
    <t>6679 CHALAN PALI ARNOLD VILLAGE</t>
  </si>
  <si>
    <t>WORKER'S COMPENSATION</t>
  </si>
  <si>
    <t>CNMI Tax Withheld and FICA</t>
  </si>
  <si>
    <t>Prince Corporation</t>
  </si>
  <si>
    <t>9494 Speaker Lane Chinatown</t>
  </si>
  <si>
    <t>P.O Box 505068</t>
  </si>
  <si>
    <t>66-0974469</t>
  </si>
  <si>
    <t>Caras</t>
  </si>
  <si>
    <t>Edgar</t>
  </si>
  <si>
    <t>Areniego</t>
  </si>
  <si>
    <t>princecorporation23@gmail.com</t>
  </si>
  <si>
    <t>P-500-24358-566656</t>
  </si>
  <si>
    <t>CNMI taxes and federal taxes are required by law.</t>
  </si>
  <si>
    <t>C-500-25021-630719</t>
  </si>
  <si>
    <t>GRANDEUR COMPANY, LLC</t>
  </si>
  <si>
    <t>P.O. BOX 500860</t>
  </si>
  <si>
    <t>G/F JP BLDG. 2, CHALAN PALE ARNOLD RD., GARAPAN</t>
  </si>
  <si>
    <t>66-0986926</t>
  </si>
  <si>
    <t>AGUI</t>
  </si>
  <si>
    <t>CELSO JR</t>
  </si>
  <si>
    <t>GARBANZOS</t>
  </si>
  <si>
    <t>grandeurservices2021@gmail.com</t>
  </si>
  <si>
    <t>P-500-24182-163253</t>
  </si>
  <si>
    <t>HOSEKEEPING</t>
  </si>
  <si>
    <t xml:space="preserve">AT LEAST 3 MONTHS WORK EXPERIENCED FOR THE POSITION; ATTENTION TO DETAIL; ABILITY TO MANAGE TIME BECAUSE THEY MUST QUICKLY PREPARE ROOMS BEFORE OCCUPANTS CHECK IN; ABILITY TO MEET PERFORMANCE EXPECTATIONS WITHOUT SUPERVISION; CAN COMMUNICATE BOTH ORAL AND WRITTEN, INCLUDING THE ABILITY TO LISTEN AND ASK THE RIGHT QUESTIONS TO GAIN CLARIFICATIONS; KNOWLEDGE OF CLEANING AND SANITATION PRODUCTS, TECHNIQUES AND METHODS AND WITH WORKING KNOWLEDGE OF OPERATING MECHANIZED CLEANING EQUIPMENT; AND ABILITY TO LIFT, PUSH AND PULL REQUIRED LOAD. </t>
  </si>
  <si>
    <t>G/F JP BLDG. 2, CHALAN PALE ARNOLD ROAD</t>
  </si>
  <si>
    <t>GARAPAN</t>
  </si>
  <si>
    <t>CNMI TAXES (CHAPTER 2 AND CHAPTER 7)
FICA TAXES (SOCIAL SECURITY AND MEDICARE)</t>
  </si>
  <si>
    <t>C-500-25041-681587</t>
  </si>
  <si>
    <t>FPA Pacific Corp.</t>
  </si>
  <si>
    <t>10 Grand St. San Jose Village</t>
  </si>
  <si>
    <t>66-0465106</t>
  </si>
  <si>
    <t>POWER</t>
  </si>
  <si>
    <t>DONALD</t>
  </si>
  <si>
    <t>JAMES</t>
  </si>
  <si>
    <t>VICE-PRESIDENT</t>
  </si>
  <si>
    <t>jlibut@hawaiianrock.com</t>
  </si>
  <si>
    <t>Mobile Heavy Equipment Mechanics, Except Engines</t>
  </si>
  <si>
    <t>P-500-24201-207443</t>
  </si>
  <si>
    <t>Mobile Heavy Equipment Mechanic</t>
  </si>
  <si>
    <t>ABLE TO DIAGNOSE AND KNOWLEDGEABLE IN PARTS AS WELL AS RECORDS/LOGS OF VEHICLE/MACHINE SERVICES FOR TRUCKS AND QUARRY EQUIPMENT. MUST HAVE MINIMUM 24 MONTHS OF WORK EXPERIENCE.</t>
  </si>
  <si>
    <t>80 hours paid vacation leave and 40 hours paid sick leave</t>
  </si>
  <si>
    <t>Federal and local taxes, 50% health insurance premium is optional, IOU's</t>
  </si>
  <si>
    <t>C-500-25032-659321</t>
  </si>
  <si>
    <t>Hardt Eye Clinic, Inc.</t>
  </si>
  <si>
    <t>Hardt Eye Clinic</t>
  </si>
  <si>
    <t>Unit 1-6 Amparo Building Beach Road</t>
  </si>
  <si>
    <t>Chalan Laulau Village</t>
  </si>
  <si>
    <t>75-3142152</t>
  </si>
  <si>
    <t>Magboo</t>
  </si>
  <si>
    <t>Divina Marie</t>
  </si>
  <si>
    <t>Adan</t>
  </si>
  <si>
    <t>hardteye.acctg@gmail.com</t>
  </si>
  <si>
    <t>P-500-24311-456088</t>
  </si>
  <si>
    <t>Registered Nurse</t>
  </si>
  <si>
    <t xml:space="preserve">Must pass the NCLEX-RN, licensed as Registered Nurse by the Commonwealth Board of Nurse Examiners (CBNE) to practice nursing in the Commonwealth of the Northern Mariana Islands (CNMI). With At least 12 months prior professional nursing experience and an experience working in an optometry setting is preferred. </t>
  </si>
  <si>
    <t>C-500-25075-779587</t>
  </si>
  <si>
    <t>MR Corporation</t>
  </si>
  <si>
    <t>PO Box 7491 SVRB</t>
  </si>
  <si>
    <t>66-0926986</t>
  </si>
  <si>
    <t>Manzano</t>
  </si>
  <si>
    <t>Ranilo</t>
  </si>
  <si>
    <t>Paroginog</t>
  </si>
  <si>
    <t>ranniepmanzano@gmail.com</t>
  </si>
  <si>
    <t>P-500-25038-676149</t>
  </si>
  <si>
    <t>General Maintenance</t>
  </si>
  <si>
    <t>Certificate of Employment</t>
  </si>
  <si>
    <t>Unit 5, 2nd Floor, Pacific Quick Print Building, Chalan Pale</t>
  </si>
  <si>
    <t>CNMI TAX AND FEDERAL TAX</t>
  </si>
  <si>
    <t>C-500-25080-793313</t>
  </si>
  <si>
    <t>TJ ENTERPRISES, INC.</t>
  </si>
  <si>
    <t>P.O. BOX 1007</t>
  </si>
  <si>
    <t>66-1086902</t>
  </si>
  <si>
    <t>ATALIG</t>
  </si>
  <si>
    <t>M</t>
  </si>
  <si>
    <t>tjenterprises.inc25@gmail.com</t>
  </si>
  <si>
    <t>First-Line Supervisors of Retail Sales Workers</t>
  </si>
  <si>
    <t>P-500-25037-670009</t>
  </si>
  <si>
    <t>SALES CLERK SUPERVISOR</t>
  </si>
  <si>
    <t>Must be knowledgeable in handling QuickBooks point of sale software with 12 months' work experience.</t>
  </si>
  <si>
    <t>SINAPALO SAFEWAY BUILDING SINAPALO 1 VILLAGE</t>
  </si>
  <si>
    <t>CNMI Withholding Taxes and Federal Taxes(if applicable)</t>
  </si>
  <si>
    <t>RITA A. MANGLONA / JOAQUIN S. MANGLONA</t>
  </si>
  <si>
    <t>P.O. BOX 597</t>
  </si>
  <si>
    <t>SONGSONG VILLAGE</t>
  </si>
  <si>
    <t>66-0448533</t>
  </si>
  <si>
    <t>MANGLONA</t>
  </si>
  <si>
    <t>JACKIE</t>
  </si>
  <si>
    <t>jackie.manglona@kinrit.com</t>
  </si>
  <si>
    <t>Waiters and Waitresses</t>
  </si>
  <si>
    <t>C-500-25009-605687</t>
  </si>
  <si>
    <t>ALFREDO J. CABAEL</t>
  </si>
  <si>
    <t>FRITZ PACIFIC</t>
  </si>
  <si>
    <t>P.O. BOX 505053</t>
  </si>
  <si>
    <t>STE 201 LANGSE STREET</t>
  </si>
  <si>
    <t>66-0659429</t>
  </si>
  <si>
    <t>CABAEL</t>
  </si>
  <si>
    <t>ALFREDO</t>
  </si>
  <si>
    <t>JAVIER</t>
  </si>
  <si>
    <t>SOLE PROPRIETOR/ PRESIDENT</t>
  </si>
  <si>
    <t>aljcabaell@gmail.com</t>
  </si>
  <si>
    <t>P-500-24161-088474</t>
  </si>
  <si>
    <t>MAINTENANCE AND REPAIR WORKERS, GENERAL</t>
  </si>
  <si>
    <t>MUST BE AT LEAST HIGH SCHOOL GRADUATE AND MUST HAVE AT LEAST 1 YEAR GENERAL MAINTENANCE EXPERIENCE IN REPAIRING BUILDINGS, EQUIPMENT, PLUMBING, ELECTRICAL SYSTEMS AND EXPERIENCE IN POWER OR HAND TOOLS. SKILL IN GENERAL CUSTODIAL DUTIES AND FACILITY CLEANING DUTIES. SKILL IN ROUTINE EQUIPMENT AND VEHICLE MAINTENANCE. ABLE TO WORK IN A FAST-PACED ENVIRONMENT AND MULTI-TASK EFFECTIVELY. MUST AGREE TO A POST- OFFER, PRE-EMPLOYMENT DRUG SCREENING TEST THE PROSPECTIVE EMPLOYEE OR APPLICANT WILL BE REQUIRED AN EMPLOYMENT DRUG SCREENING TEST WHICH WILL APPLY EQUALLY TO U.S. WORKERS AND CW-1 WORKERS.</t>
  </si>
  <si>
    <t xml:space="preserve">CNMI LOCAL TAXES (STATE TAXES) &amp; SOCIAL SECURITY/MEDICARE TAXES
</t>
  </si>
  <si>
    <t>jobs.labor.cnmi.gov</t>
  </si>
  <si>
    <t>C-500-24318-473664</t>
  </si>
  <si>
    <t>C-500-24198-198404</t>
  </si>
  <si>
    <t>Yano Enterprises, Inc.</t>
  </si>
  <si>
    <t>Kinpachi Japanese Restaurant, Convenience Kinpachi</t>
  </si>
  <si>
    <t>PO Box 500089</t>
  </si>
  <si>
    <t>10192 Misa Bldg Coral Tree Avenue Garapan</t>
  </si>
  <si>
    <t>98-6020801</t>
  </si>
  <si>
    <t>Kamata</t>
  </si>
  <si>
    <t>Misako</t>
  </si>
  <si>
    <t>cnmikinpachi@gmail.com</t>
  </si>
  <si>
    <t>P-500-24147-038434</t>
  </si>
  <si>
    <t>Cook</t>
  </si>
  <si>
    <t>Skilled in preparing  Japanese cuisine, including but not limited to sushi, sashimi &amp; tempura. Skilled in cutting &amp; preparations technique for each type of fish used in sushi rolls, as well as how to prepare sushi rice, sauces &amp; seasoned ingredients.
With valid Food Handler Certificate (applied  equally both for US workers &amp; CW-1 workers)
With valid police clearance (applied equally both for US workers &amp; CW-1 workers)
Can work in flexible hours including weekends, holidays &amp; night time shift . With own means of transportation.
Work certification from previous employer. (applied equally both for US workers &amp; CW-1 workers)</t>
  </si>
  <si>
    <t>Withholding tax Chapter 2 &amp; 7, FICA
Social Security</t>
  </si>
  <si>
    <t>Siwa</t>
  </si>
  <si>
    <t>Sonia</t>
  </si>
  <si>
    <t>G</t>
  </si>
  <si>
    <t>YANO Enterprises, Inc.</t>
  </si>
  <si>
    <t>ELENA M YUMUL</t>
  </si>
  <si>
    <t>PO BOX 7117 SVRB</t>
  </si>
  <si>
    <t>SAN VICENTE</t>
  </si>
  <si>
    <t>66-0783265</t>
  </si>
  <si>
    <t>YUMUL</t>
  </si>
  <si>
    <t>ELENA</t>
  </si>
  <si>
    <t>MANANSALA</t>
  </si>
  <si>
    <t>SAN VICENTE ROAD</t>
  </si>
  <si>
    <t>yumanconstructioncompany@gmail.com</t>
  </si>
  <si>
    <t>ACCOUNTING TECHNICIAN</t>
  </si>
  <si>
    <t>in excess of 40 hours 1.50 x base hourly wage</t>
  </si>
  <si>
    <t>C-500-24179-152583</t>
  </si>
  <si>
    <t>Art Man Environment Corporation</t>
  </si>
  <si>
    <t>Art Man Trash and Recycling</t>
  </si>
  <si>
    <t>PMB 999 Box 10001</t>
  </si>
  <si>
    <t>66-0892514</t>
  </si>
  <si>
    <t>Park</t>
  </si>
  <si>
    <t>Seung Jun</t>
  </si>
  <si>
    <t>Operation Manager</t>
  </si>
  <si>
    <t>artmantandr@gmail.com</t>
  </si>
  <si>
    <t>P-500-23153-072085</t>
  </si>
  <si>
    <t xml:space="preserve">Must have 24-months of related experience as automotive service technician and mechanics. Must be skilled in Mechanical, Auto body and electrical in repairs of all types of vehicles and other equipment. Specialized on hose/pipes, hydraulic hose, steering hose , oil hose, and pressure hose fabrication. Knowledge in all auto shop and fabrication jobs including painting jobs, tire replaced/installation. Specialized in car air conditioning for all kinds of vehicles. Must have the ability to perform the job without any supervision, flexible and willing to work weekend and holidays.
</t>
  </si>
  <si>
    <t>NONE.</t>
  </si>
  <si>
    <t>MONTEMAYOR</t>
  </si>
  <si>
    <t>LOURDES</t>
  </si>
  <si>
    <t>C-500-24249-315424</t>
  </si>
  <si>
    <t xml:space="preserve">CNMI Tax, Federal Tax, Medicare and Social Security, Fringe benefits - paid time off &amp; holidays. Optional: Medical &amp; dental insurance, life insurance, 401a retirement plan.
</t>
  </si>
  <si>
    <t>S</t>
  </si>
  <si>
    <t>C-500-24277-381767</t>
  </si>
  <si>
    <t>Ken Aqua Hotel &amp; Resort, Inc.</t>
  </si>
  <si>
    <t>Aqua Resort Club, Saipan</t>
  </si>
  <si>
    <t>9543 Chalan Pale Arnold Road</t>
  </si>
  <si>
    <t>66-0645436</t>
  </si>
  <si>
    <t>Gerrard</t>
  </si>
  <si>
    <t>Sachiko</t>
  </si>
  <si>
    <t>N.</t>
  </si>
  <si>
    <t>Acting General Manager</t>
  </si>
  <si>
    <t>hradmin@aquaresortsaipan.com</t>
  </si>
  <si>
    <t>Reservation and Transportation Ticket Agents and Travel Clerks</t>
  </si>
  <si>
    <t>P-500-24200-204376</t>
  </si>
  <si>
    <t>Reservation Supervisor</t>
  </si>
  <si>
    <t>Previous experience working with a hotel reservation system like Opera.</t>
  </si>
  <si>
    <t>Paid Leave, Duty Meals, and optional Health Insurance</t>
  </si>
  <si>
    <t>Applicable Federal and CNMI tax deductions.</t>
  </si>
  <si>
    <t>C-500-24172-131888</t>
  </si>
  <si>
    <t>P-500-23194-185608</t>
  </si>
  <si>
    <t>MAINTENANCE &amp; REPAIR WORKERS</t>
  </si>
  <si>
    <t>Knowledge of machines and tools, including their designs, uses, repair, and maintenance. Knowledge of materials, methods, and the tools involved in the construction or repair of houses and buildings. Ability to use hand tools and power tools.</t>
  </si>
  <si>
    <t>CNMI TAX AND FICA TAX.</t>
  </si>
  <si>
    <t>C-500-24172-131609</t>
  </si>
  <si>
    <t>Barbers</t>
  </si>
  <si>
    <t>P-500-23206-212208</t>
  </si>
  <si>
    <t>BARBERS</t>
  </si>
  <si>
    <t>JOB REQUIRES BEING CAREFUL ABOUT DETAIL AND THOROUGH IN COMPLETING WORK TASKS. JOB REQUIRES BEING PLEASANT WITH OTHERS ON THE JOB AND DISPLAYING A GOOD-NATURED, COOPERATIVE ATTITUDE.</t>
  </si>
  <si>
    <t>CNMI WITHHOLDING TAX, FICA SS, FICA MEDICARE</t>
  </si>
  <si>
    <t>C-500-24270-365875</t>
  </si>
  <si>
    <t>Jaguar Limited</t>
  </si>
  <si>
    <t>P.O. Box 10003 pmb 589</t>
  </si>
  <si>
    <t>66-0525328</t>
  </si>
  <si>
    <t>ZHANG</t>
  </si>
  <si>
    <t>HUAYING</t>
  </si>
  <si>
    <t>PASEO DE MARIANAS, GARAPAN</t>
  </si>
  <si>
    <t>JAGUARLLC7119@gmail.com</t>
  </si>
  <si>
    <t>Massage Therapists</t>
  </si>
  <si>
    <t>P-500-24234-281826</t>
  </si>
  <si>
    <t>AROMA THERAPIST</t>
  </si>
  <si>
    <t xml:space="preserve">MUST PERFORM PHYSICAL ACTIVITIES THAT REQUIRE CONSIDERABLE USE OF YOUR ARMS AND LEGS AND MOVING YOUR WHOLE BODY, SUCH AS CLIMBING, LIFTING, BALANCING, WALKING, STOOPING, AND HANDLING OF MATERIALS.
THE ABILITY TO EXERT MUSCLE FORCE REPEATEDLY OR CONTINOUSLY OVER TIME.
THE ABILITY TO COMMUNICATE INFORMATION AND IDEAS IN SPEAKING AS OTHERS WILL UNDERSTAND.
THE ABILITY TO USE YOUR ABDOMINAL AND LOWER BACK MUSCLES IN SUPPORT PART OF THE BODY OR CONTINOUSLY OVERTIME WITHOUT GIVING UP OR GETTING TIRED.
In order for applicants to be considered for this occupation, the applicant must be able to distinguish between different types of essential oils and know how they affect the body. </t>
  </si>
  <si>
    <t>Paseo De Marianas, Garapan</t>
  </si>
  <si>
    <t>local tax 4% and federal tax 7.65%</t>
  </si>
  <si>
    <t>C-500-24237-291485</t>
  </si>
  <si>
    <t>Big Bell Inc</t>
  </si>
  <si>
    <t>PO Box 5423 CHRB</t>
  </si>
  <si>
    <t>90-0042956</t>
  </si>
  <si>
    <t>KIM</t>
  </si>
  <si>
    <t>GAPSOO</t>
  </si>
  <si>
    <t>PO BOX 5423 CHRB</t>
  </si>
  <si>
    <t>accounting@bigbellsaipan.com</t>
  </si>
  <si>
    <t>P-500-24200-204489</t>
  </si>
  <si>
    <t>BUILDING MAINTENANCE</t>
  </si>
  <si>
    <t>MUST HAVE KNOWLEDGE HOW TO USE POWER AND HAND TOOLS .</t>
  </si>
  <si>
    <t>LISSIF LANE TANAPAG VILLAGE</t>
  </si>
  <si>
    <t xml:space="preserve">Only CNMI  (Ch2) Withholding and Federal (Fica/Medicare) Taxes will be deducted from the Workers Paycheck as required by law will be made.
</t>
  </si>
  <si>
    <t>GAP SOO</t>
  </si>
  <si>
    <t>BIG BELL INC</t>
  </si>
  <si>
    <t>C-500-24256-331912</t>
  </si>
  <si>
    <t>Saipan Housing Corporation</t>
  </si>
  <si>
    <t>P.O.  Box 506313</t>
  </si>
  <si>
    <t>66-0851048</t>
  </si>
  <si>
    <t>Kim</t>
  </si>
  <si>
    <t>Sook Ok</t>
  </si>
  <si>
    <t>P.O. Box 506313</t>
  </si>
  <si>
    <t>cho_jinjoocorp@yahoo.com</t>
  </si>
  <si>
    <t>Cho</t>
  </si>
  <si>
    <t>Jin Koo</t>
  </si>
  <si>
    <t>P.O. Box 502564</t>
  </si>
  <si>
    <t>sinclair9665@hotmail.com</t>
  </si>
  <si>
    <t>Jin Joo Corporation</t>
  </si>
  <si>
    <t>P-500-24178-148276</t>
  </si>
  <si>
    <t>Financial Clerk</t>
  </si>
  <si>
    <t>1 year of work-related experience. Knowledge of MS Office and accounting software such as Quickbooks, Xero, and Sage. Knowledge of financial and mathematical skills. Ability to understand financial and bookkeeping processes and practices.  Knowledge of verbal and written communication skills. Ability to provide excellent customer service.</t>
  </si>
  <si>
    <t>Isa Drive, San Vicente</t>
  </si>
  <si>
    <t>CNMI and Federal Tax (FICA), Medicare</t>
  </si>
  <si>
    <t>C-500-24318-471063</t>
  </si>
  <si>
    <t>SAIPAN LAULAU DEVELOPMENT, INC.</t>
  </si>
  <si>
    <t>P-500-24281-388356</t>
  </si>
  <si>
    <t xml:space="preserve">	Bachelors degree in accounting or related discipline required.
	Three (3) years of previous accounting experience required. 
	Knowledge in software applications, specifically in Hotel Opera, Micros POS, e-golf system and MAS2000 accounting system is preferred,
	Ability to read, analyze and interpret work documents and other related documents. 
	Ability to identify and resolve problems in a timely manner and develop alternative solutions.
	Ability to present and express ideas and information clearly and concisely in a manner appropriate to all audiences in both oral and written.
	Ability to meet the demands of the work schedule.</t>
  </si>
  <si>
    <t>ROUTE 34 KAGMAN ROAD, KAGMAN III</t>
  </si>
  <si>
    <t>APPLICABLE FEDERAL &amp; LOCAL TAXES, AS REQUIRED BY LAW.
OPTIONAL: HOUSING AT $100/MONTH.
OPTIONAL: HEALTH INSURANCE.</t>
  </si>
  <si>
    <t>C-500-24265-355250</t>
  </si>
  <si>
    <t>KI Manpower Services</t>
  </si>
  <si>
    <t>PO Box 505656</t>
  </si>
  <si>
    <t>535 Agingan Lane, San Antonio Village</t>
  </si>
  <si>
    <t>66-0884390</t>
  </si>
  <si>
    <t>Loste</t>
  </si>
  <si>
    <t>Andrea Elouise</t>
  </si>
  <si>
    <t>Alinas</t>
  </si>
  <si>
    <t>kimanpower.spn670@gmail.com</t>
  </si>
  <si>
    <t>P-500-24177-144419</t>
  </si>
  <si>
    <t>Cleaners</t>
  </si>
  <si>
    <t xml:space="preserve">MUST HAVE AT 3 MONTHS PREVIOUS WORK RELATED SKILLS, KNOWLEDGE &amp; EXPERIENCE. APPLICANTS MUST BE ABLE TO LIFT 50 LBS. AND CAN WORK ON FLEXIBLE HOURS ON WEEKENDS AND HOLIDAYS OR EARLY MORNING SHIFT APPLICABLE TO BOTH U.S.
AND FOREIGN WORKERS. MUST SUBMIT DETAILED RESUME EQUALLY APPLICABLE TO BOTH U.S. AND FOREIGN WORKERS. </t>
  </si>
  <si>
    <t>Mafute Street</t>
  </si>
  <si>
    <t>San Antonio Village</t>
  </si>
  <si>
    <t>Ch. 2 and Ch. 7 Taxes(State and Federal Tax), Social Security and Medicare Tax</t>
  </si>
  <si>
    <t>C-500-24250-318960</t>
  </si>
  <si>
    <t>CLEAN WORLD CORPORATION</t>
  </si>
  <si>
    <t>2N CLEANING SPECIALIST</t>
  </si>
  <si>
    <t>UNIT 305A MARIANAS BUSINESS PLAZA NAURU LOOP SUSUPE</t>
  </si>
  <si>
    <t>P.O. BOX 10000 PMB222</t>
  </si>
  <si>
    <t>66-0742738</t>
  </si>
  <si>
    <t>FLORENDO</t>
  </si>
  <si>
    <t>NUMIDO</t>
  </si>
  <si>
    <t>RIMANDO</t>
  </si>
  <si>
    <t>P.O. BOX 10000 PMB 222</t>
  </si>
  <si>
    <t>cwcsaipan09@gmail.com</t>
  </si>
  <si>
    <t>P-500-24208-223840</t>
  </si>
  <si>
    <t>JANITOR AND CLEANER</t>
  </si>
  <si>
    <t>12 months of previous work experience and previous work-related skill, knowledge, or experience is required. Must be able to lift at least 25 pounds. Knowledge and experience of using a variety of cleaning tools and equipment such as vacuum cleaner, mops, and brooms.  Knowledge of safety guidelines when working with chemical cleaners.  Must be able to work on flexible work schedules (nights, weekends, and holidays) as needed as work will be performed on different worksites/locations. Employment exam/trade test required.</t>
  </si>
  <si>
    <t>UNIT 305A MARIANAS BUSINESS PLAZA NAURU LOOP</t>
  </si>
  <si>
    <t>ALL CNMI AND FEDERAL TAXES.</t>
  </si>
  <si>
    <t>https://www.marianaslabor.net</t>
  </si>
  <si>
    <t>C-500-24320-476966</t>
  </si>
  <si>
    <t>Citi Development &amp; Construction, Inc.</t>
  </si>
  <si>
    <t>Citi Development &amp; Construction Inc. (CDCI) Tinian</t>
  </si>
  <si>
    <t>Unit 103 Paradise Complex</t>
  </si>
  <si>
    <t>Grand Street, San Jose Village</t>
  </si>
  <si>
    <t>98-0414649</t>
  </si>
  <si>
    <t>Sachdej</t>
  </si>
  <si>
    <t>Rong</t>
  </si>
  <si>
    <t>545 Chalan San Antonio</t>
  </si>
  <si>
    <t>Suite 310</t>
  </si>
  <si>
    <t>Tamuning</t>
  </si>
  <si>
    <t>GU</t>
  </si>
  <si>
    <t>bobby@cdciguam.com</t>
  </si>
  <si>
    <t>Mailman</t>
  </si>
  <si>
    <t>Bruce</t>
  </si>
  <si>
    <t>Lee</t>
  </si>
  <si>
    <t>PMB 238 Box 10000</t>
  </si>
  <si>
    <t>2nd Fl. Sasha Bldg., Beach Rd., Chalan Laulau</t>
  </si>
  <si>
    <t>bmailman@lexmarianas.com</t>
  </si>
  <si>
    <t>Mailman &amp; Kara, LLC</t>
  </si>
  <si>
    <t>P-500-24275-375789</t>
  </si>
  <si>
    <t>Heavy Equipment Mechanic</t>
  </si>
  <si>
    <t>Experienced in mechanical, hydraulic, and electrical systems; skilled in using diagnostic tools and equipment; capable of interpreting technical manuals and schematics.</t>
  </si>
  <si>
    <t>North Field, Tinian Island</t>
  </si>
  <si>
    <t>DOD PROJECT FA8051-24-F-0024; EMPLOYER WILL PAY THE HIGHEST OF THE PWD, FEDERAL, STATE OR LOCAL MINIMUM WAGE</t>
  </si>
  <si>
    <t xml:space="preserve">ALL FEDERAL, STATE AND LOCAL EMPLOYMENT TAXES. </t>
  </si>
  <si>
    <t>C-500-24240-298358</t>
  </si>
  <si>
    <t>P.O. BOX 10001 PMB163</t>
  </si>
  <si>
    <t>WATSON</t>
  </si>
  <si>
    <t>TOBIAS</t>
  </si>
  <si>
    <t>P.O. BOX 10001 , PMB163</t>
  </si>
  <si>
    <t>P-500-24205-216883</t>
  </si>
  <si>
    <t>BOOKKEEPER</t>
  </si>
  <si>
    <t xml:space="preserve">Must be at least High School  Graduate and must have at least 2 years of working experience in Bookkeeping, Accounting and/or Auditing in a corporate environment.  Knowledgeable in operating Quickbooks Accounting Software. Must know how to prepare and complete CNMI Local and Federal Tax returns. Ability to work independently with less supervision. Knowledgeable in costings and preparing project quotations for clients. Knowledgeable in doing inventory. Must have organizational skills and attention to details. Knowledge in water well drilling  field of business is a plus. </t>
  </si>
  <si>
    <t>1ST FLOOR ALEXANDER BLDG. BEACH ROAD SAN JOSE</t>
  </si>
  <si>
    <t>CNMI Local Withholding Tax (State Tax), SS and Med FICA Tax</t>
  </si>
  <si>
    <t>www.jobs.labor.cnmi.gov</t>
  </si>
  <si>
    <t>C-500-24256-331906</t>
  </si>
  <si>
    <t>C-500-24302-435279</t>
  </si>
  <si>
    <t>P-500-24219-246601</t>
  </si>
  <si>
    <t>Repair and Maintenance worker</t>
  </si>
  <si>
    <t>Employees income taxes as required by CNMI and Federal laws</t>
  </si>
  <si>
    <t>C-500-24234-282226</t>
  </si>
  <si>
    <t>Asia  Pacific Hotels Inc.</t>
  </si>
  <si>
    <t>Crowne Plaza Resort Saipan</t>
  </si>
  <si>
    <t>Crowne Plaza Resort Saipan, Coral Tree Avenue, Garapan</t>
  </si>
  <si>
    <t>P.O. Box 501029</t>
  </si>
  <si>
    <t>98-0366922</t>
  </si>
  <si>
    <t>Orallo</t>
  </si>
  <si>
    <t>Human Resources Manager</t>
  </si>
  <si>
    <t>camille.orallo@saipan.travel</t>
  </si>
  <si>
    <t>P-500-24198-198295</t>
  </si>
  <si>
    <t>General Maintenance Worker</t>
  </si>
  <si>
    <t>Must have at least 12 months prior work experience as a Maintenance/General Maintenance Worker. Must be able and willing to work nights, weekends, holidays, and during inclement weather.</t>
  </si>
  <si>
    <t>Paid leave, Holiday pay, and 401(k) Retirement Plan subject to company policy.</t>
  </si>
  <si>
    <t>hr.cprsaipan@ihg.com</t>
  </si>
  <si>
    <t>Asia Pacific Hotels Inc. D/B/A Crowne Plaza Resort Saipan</t>
  </si>
  <si>
    <t>C-500-24215-239989</t>
  </si>
  <si>
    <t>JRB CORPORATION</t>
  </si>
  <si>
    <t>P.O. BOX 504818 CK</t>
  </si>
  <si>
    <t xml:space="preserve">RTE 37 ACROSS &amp; NEAR TANU ROAD, ASLITO </t>
  </si>
  <si>
    <t>66-0943696</t>
  </si>
  <si>
    <t>BHUIYAN</t>
  </si>
  <si>
    <t>MD. NURUL</t>
  </si>
  <si>
    <t>RTE 37 ACROSS &amp; NEAR TANU ROAD, ASLITO</t>
  </si>
  <si>
    <t>corporationjrb@gmail.com</t>
  </si>
  <si>
    <t>P-500-24115-919221</t>
  </si>
  <si>
    <t xml:space="preserve">MUST BE AT LEAST HIGH SCHOOL GRADUATE, MINIMUM OF TWO (2) YEARS OF EXPERIENCE AS MAINTENANCE PERSONNEL. MUST HAVE A GENERAL KNOWLEDGE OF CARPENTRY, ELECTRICAL, PLUMBING, BUILDING &amp; MAINTENANCE SKILLS. MUST HAVE SKILLS IN PAINTING AND REPAIRING ROOFS, WINDOWS DOORS, FLOORS, AND WOODWORK. ABILITY TO UNDERSTANDS AND FOLLOW SAFETY PROCEDURES. MUST BE ABLE TO READ BLUEPRINTS AND ENGINEERING PLUMBING STRUCTURAL AND ELECTRICAL LAYOUTS. CAN WORK WORK WITHOUT ANY SUPERVISION. EMPLOYMENT CERTIFICATE RELEVANT TO THIS JOB OPPORTUNITY. THIS MAY APPLY TO BOTH
US WORKERS AND FOREIGN WORKERS. NO TRAINING REQUIRED.
</t>
  </si>
  <si>
    <t>CNMI Withholding Taxes and SS and Medicaid</t>
  </si>
  <si>
    <t>MD NURUL</t>
  </si>
  <si>
    <t>C-500-24278-385058</t>
  </si>
  <si>
    <t>C-500-24249-315425</t>
  </si>
  <si>
    <t>C-500-24227-265658</t>
  </si>
  <si>
    <t>HORIZONS INC.</t>
  </si>
  <si>
    <t>P.O. BOX 502399 CK, SAIPAN</t>
  </si>
  <si>
    <t>TANAPAG VILLAGE</t>
  </si>
  <si>
    <t>98-0097400</t>
  </si>
  <si>
    <t>TIU</t>
  </si>
  <si>
    <t>ALBERT</t>
  </si>
  <si>
    <t>ONG</t>
  </si>
  <si>
    <t>P.O. BOX 502399 CK SAIPAN</t>
  </si>
  <si>
    <t>horizonsincspn@gmail.com</t>
  </si>
  <si>
    <t>P-500-24086-829114</t>
  </si>
  <si>
    <t>AUTOMOTIVE MECHANIC</t>
  </si>
  <si>
    <t>Automotive and engine repair experience and  auto mechanic training required. Ability to use the diagnostic equipment. Ability to read and comprehend operating manuals, blueprints, technical drawings, instructions and information. Knowledge of machines and tools including their designs, uses and repair and maintenance. CNMI driver's license is required.</t>
  </si>
  <si>
    <t>All Federal and State Taxes</t>
  </si>
  <si>
    <t>horizons-inc-saipan.com</t>
  </si>
  <si>
    <t>Tiu</t>
  </si>
  <si>
    <t>Albert</t>
  </si>
  <si>
    <t>O</t>
  </si>
  <si>
    <t>Horizons Inc.</t>
  </si>
  <si>
    <t>C-500-24187-176313</t>
  </si>
  <si>
    <t>ARMATECH CORPORATION</t>
  </si>
  <si>
    <t>P.O. BOX 504388</t>
  </si>
  <si>
    <t>2983 KNIGHT ST., SUSUPE</t>
  </si>
  <si>
    <t>66-0665720</t>
  </si>
  <si>
    <t>MALASARTE</t>
  </si>
  <si>
    <t>ROMEO</t>
  </si>
  <si>
    <t>DIESTA</t>
  </si>
  <si>
    <t>ARMATECH12345@GMAIL.COM</t>
  </si>
  <si>
    <t>Helpers--Production Workers</t>
  </si>
  <si>
    <t>P-500-24116-923531</t>
  </si>
  <si>
    <t>HELPER-PRODUCTION WORKERS</t>
  </si>
  <si>
    <t>C-500-24217-243278</t>
  </si>
  <si>
    <t>MIN WAN INTERNATIONAL INVESTMENT CORPORATION</t>
  </si>
  <si>
    <t>HAN NAM SUPERMARKET</t>
  </si>
  <si>
    <t>KOBLERVILLE MAIN ROAD, KOBLERVILLE VILLAGE</t>
  </si>
  <si>
    <t>CNMI</t>
  </si>
  <si>
    <t>66-0868967</t>
  </si>
  <si>
    <t>SABLAN</t>
  </si>
  <si>
    <t>HERMAN</t>
  </si>
  <si>
    <t>P.</t>
  </si>
  <si>
    <t>MINWANCORP2010@GMAIL.COM</t>
  </si>
  <si>
    <t>P-500-24156-068217</t>
  </si>
  <si>
    <t>BUILDING MAINTENANCE AND REPAIR WORKER</t>
  </si>
  <si>
    <t>WORK SCHEDULE AS FOLLOW:
8:00AM TO 12:00PM,
2:00PM TO 5:00PM, 
7 HOURS A DAY, MONDAY THROUGH FRIDAY, 35 HOURS PER WEEK.</t>
  </si>
  <si>
    <t>Per week exceeds 40 hours, overtime rate $9.75 x 1.5=$14.625 per hour</t>
  </si>
  <si>
    <t>Deduct all local and federal taxes (e.g. FICA)</t>
  </si>
  <si>
    <t>minwancorp2010@gmail.com</t>
  </si>
  <si>
    <t>C-500-24246-308354</t>
  </si>
  <si>
    <t>AVELINA LYN ROMEY REYES</t>
  </si>
  <si>
    <t>SAPPHIRE ENTERPISES, INC.</t>
  </si>
  <si>
    <t>P.O. BOX 502869</t>
  </si>
  <si>
    <t>CHAR'S BUILDING, BEACH ROAD, CHALAN KANOA</t>
  </si>
  <si>
    <t>66-0542957</t>
  </si>
  <si>
    <t>REYES</t>
  </si>
  <si>
    <t>AVELINA LYN</t>
  </si>
  <si>
    <t>ROMEY</t>
  </si>
  <si>
    <t>PRESIDENT/GENERAL MANAGER</t>
  </si>
  <si>
    <t>alanie0923@yahoo.com</t>
  </si>
  <si>
    <t>Security Guards</t>
  </si>
  <si>
    <t>P-500-24210-227254</t>
  </si>
  <si>
    <t>SECURITY GUARD</t>
  </si>
  <si>
    <t>Preferably with six (6) months work experience and most recent police clearance.</t>
  </si>
  <si>
    <t>FICA TAXES AND CNMI WITHHOLDING TAXES</t>
  </si>
  <si>
    <t>C-500-24196-195006</t>
  </si>
  <si>
    <t>D &amp; G FARM</t>
  </si>
  <si>
    <t>P.O. BOX 1261</t>
  </si>
  <si>
    <t>66-1055450</t>
  </si>
  <si>
    <t>CATUBAY</t>
  </si>
  <si>
    <t>DAMASO</t>
  </si>
  <si>
    <t>TMRIPLEY1127@GMAIL.COM</t>
  </si>
  <si>
    <t>Farmworkers and Laborers, Crop, Nursery, and Greenhouse</t>
  </si>
  <si>
    <t>P-500-24134-986150</t>
  </si>
  <si>
    <t>FARMER</t>
  </si>
  <si>
    <t>MINIMUM WORK EXPERIENCE OF THREE (3) MONTHS IS REQUIRED.</t>
  </si>
  <si>
    <t>P.O.BOX 1261</t>
  </si>
  <si>
    <t>tmripley1127@gmail.com</t>
  </si>
  <si>
    <t>C-500-24256-331894</t>
  </si>
  <si>
    <t>Cost Estimators</t>
  </si>
  <si>
    <t>P-500-24219-246589</t>
  </si>
  <si>
    <t>Estimator</t>
  </si>
  <si>
    <t>Bachelors Degree in Civil Engineering/related fields with 24 months of work related experience in a Construction Company.</t>
  </si>
  <si>
    <t>C-500-24245-308125</t>
  </si>
  <si>
    <t>MOTION AUTOMOTIVE REPAIR CENTER, INC.</t>
  </si>
  <si>
    <t>MOTION AUTO SHOP:R&amp;D CONSTRUCTION;R&amp;D MANPOWER SVCS</t>
  </si>
  <si>
    <t>PUMPKIN ST., CHALAN LAU LAU</t>
  </si>
  <si>
    <t>PO BOX 504029</t>
  </si>
  <si>
    <t>66-0504723</t>
  </si>
  <si>
    <t>motionrepairshop@gmail.com</t>
  </si>
  <si>
    <t>P-500-24209-226931</t>
  </si>
  <si>
    <t>MUST HAVE AT LEAST ONE (1) YEAR WORKING EXPERIENCE. ABLE TO UNDERSTAND AND FOLLOW SAFETY RULES AND PROCEDURES. ABLE TO WORK WITH MINIMAL SUPERVISION. MUST HAVE KNOWLEDGE ON USING VARIOUS TOOLS AND EQUIPMENT THAT ARE COMMONLY USED BY GENERAL MAINTENANCE</t>
  </si>
  <si>
    <t>ALL APPLICABLE CNMI AND FEDERAL TAXES</t>
  </si>
  <si>
    <t>LEILANIE</t>
  </si>
  <si>
    <t>Q</t>
  </si>
  <si>
    <t>C-500-24177-144450</t>
  </si>
  <si>
    <t>P.O. Box 505656</t>
  </si>
  <si>
    <t>San Antonio, Saipan</t>
  </si>
  <si>
    <t>P-500-23238-298443</t>
  </si>
  <si>
    <t>Outside Maintenance Workers</t>
  </si>
  <si>
    <t xml:space="preserve">Must have at least 3 months experience as Outside Maintenance Workers. Applicants must be able to lift 50 lbs. and can work on flexible hours on weekends and holidays or early morning shift.  Must submit detailed resume equally applicable to both U.S. and Foreign Workers. </t>
  </si>
  <si>
    <t>Mafute St., San Antonio Village</t>
  </si>
  <si>
    <t xml:space="preserve">Ch. 2 and Ch. 7 Taxes (State and Federal Tax), Social Security and Medicare Taxes </t>
  </si>
  <si>
    <t>C-500-24166-110469</t>
  </si>
  <si>
    <t>Driver/Sales Workers</t>
  </si>
  <si>
    <t>P-500-23205-208961</t>
  </si>
  <si>
    <t>DRIVER SALES WORKER</t>
  </si>
  <si>
    <t>Knowledge of principles and processes for providing customer and personal services. Know how to drive. A valid CNMI driver's license will be required to both U.S. workers and foreign workers to perform this job.</t>
  </si>
  <si>
    <t>CNMI TAX AND FICA TAX</t>
  </si>
  <si>
    <t>C-500-25031-656298</t>
  </si>
  <si>
    <t xml:space="preserve">Associate's degree required with 24 months work related experience. Knowledge of design techniques, tools, and principles involved in production of precision technical plans, blueprints, drawings, and models. Knowledge of materials, methods, and the tools involved in the construction or repair of houses, buildings, or other structures such as highways and roads. 2 years of direct work with autocad and construction drawing preparation. Produces clear, accurate technical drawings, plans, and documentation for civil engineering projects. Able to effectively interpret and translate engineering specifications and technical data into precise technical drawings and models.
</t>
  </si>
  <si>
    <t>All applicable taxes required by CNMI and Federal Law.</t>
  </si>
  <si>
    <t>C-500-24339-515949</t>
  </si>
  <si>
    <t>Computer User Support Specialists</t>
  </si>
  <si>
    <t>P-500-24289-406364</t>
  </si>
  <si>
    <t>Must be able to demonstrate ability to operate computer systems, both hardware and software; Ability to read manuals for computer diagnostics and troubleshooting.</t>
  </si>
  <si>
    <t>C-500-24299-434693</t>
  </si>
  <si>
    <t>SAPPHIRE ENTERPRISES, INC.</t>
  </si>
  <si>
    <t>P-500-24259-338699</t>
  </si>
  <si>
    <t>Preferably with twelve (12) months of work experience as a Beautician to perform haircuts, apply make-up, shampoo, and shape nails.</t>
  </si>
  <si>
    <t>C-500-24301-435090</t>
  </si>
  <si>
    <t>PACIFIC BLENDS CORPORATION</t>
  </si>
  <si>
    <t>P.O. BOX 10001, PMB 8</t>
  </si>
  <si>
    <t>66-0991705</t>
  </si>
  <si>
    <t>QUINTO</t>
  </si>
  <si>
    <t>MARIA LOURDES</t>
  </si>
  <si>
    <t>BIGORNIA</t>
  </si>
  <si>
    <t>pacific_blends21@yahoo.com</t>
  </si>
  <si>
    <t>P-500-24211-227770</t>
  </si>
  <si>
    <t>SAN JOSE</t>
  </si>
  <si>
    <t>CNMI Withholding Tax and FICA Tax (SS and Medicare)</t>
  </si>
  <si>
    <t>C-500-24236-288429</t>
  </si>
  <si>
    <t>Phillip's Corporation, Inc</t>
  </si>
  <si>
    <t>Sky Tour</t>
  </si>
  <si>
    <t>2nd Floor Golden Plaza Building</t>
  </si>
  <si>
    <t>PMB 375 P.O. Box 10000 Susupe</t>
  </si>
  <si>
    <t>66-0725491</t>
  </si>
  <si>
    <t>Eun Joo</t>
  </si>
  <si>
    <t>Secretary</t>
  </si>
  <si>
    <t>phillipscorporation_i@yahoo.com</t>
  </si>
  <si>
    <t>Tour Guides and Escorts</t>
  </si>
  <si>
    <t>P-500-24179-152776</t>
  </si>
  <si>
    <t>Tour Guide</t>
  </si>
  <si>
    <t>MUST HAVE A VALID DRIVERS LICENSE AND BE ABLE TO DRIVE MOTOR VEHICLES TO TRANSPORT CLIENTS TO ESTABLISHMENTS AND TOUR SITE LOCATIONS. ABLE TO
HANDLE LARGE GROUP OF PEOPLE. ABLE TO ADHERE TO A TIME SCHEDULE. MUST BE ABLE TO SPEAK, READ AND WRITE KOREAN LANGUAGE TO BE ABLE TO
INTERACT WITH CLIENTS AS MOST OF OUR CLIENTS ARE FROM KOREA</t>
  </si>
  <si>
    <t>chapter 2, fica sss and fica medical</t>
  </si>
  <si>
    <t>C-500-24148-039173</t>
  </si>
  <si>
    <t>QUEEN MANPOWER SERVICES</t>
  </si>
  <si>
    <t>P-500-23249-322629</t>
  </si>
  <si>
    <t>12 months of experience in related food and beverage service and food preparation positions. Ability to use slicers, mixers, grinders, food processors, etc.  Knowledge of various cooking procedures and methods (grilling, baking, boiling etc.) Ability to work in flexible work schedules. Ability to perform large volume cooking. Able to handle work in a fast-paced environment.</t>
  </si>
  <si>
    <t>CNMI Taxes and Federal Taxes required by Law.</t>
  </si>
  <si>
    <t>C-500-24352-548605</t>
  </si>
  <si>
    <t>IRONWOOD CONSTRUCTION LTD</t>
  </si>
  <si>
    <t>P.O. BOX 502997</t>
  </si>
  <si>
    <t>66-1038863</t>
  </si>
  <si>
    <t>XU</t>
  </si>
  <si>
    <t>XUE MEI</t>
  </si>
  <si>
    <t>admin@ironconstr.com</t>
  </si>
  <si>
    <t>P-500-24273-372487</t>
  </si>
  <si>
    <t>REPAIR AND MAINTENANCE WORKER</t>
  </si>
  <si>
    <t>Employees' Income taxes as required by federal and CNMI laws</t>
  </si>
  <si>
    <t>C-500-24310-452947</t>
  </si>
  <si>
    <t>Gualo Rai Court Apartment Inc.</t>
  </si>
  <si>
    <t>Unit 203 Gualo Rai Center Bldg. 6725 Chalan Pale Arnold Rd.</t>
  </si>
  <si>
    <t>P.O. Box 500621</t>
  </si>
  <si>
    <t>66-0491697</t>
  </si>
  <si>
    <t>Pangelinan</t>
  </si>
  <si>
    <t>Cecilia</t>
  </si>
  <si>
    <t>Palacios</t>
  </si>
  <si>
    <t>President and General Manager</t>
  </si>
  <si>
    <t>Unit 203, Gualo Rai Center Bldg. 6725 Chalan Pale Arnold Rd.</t>
  </si>
  <si>
    <t>grcapartment2015@gmail.com</t>
  </si>
  <si>
    <t>P-500-24261-345073</t>
  </si>
  <si>
    <t xml:space="preserve">1. Must have at least Technical Certificate in Electrical and plumbing.
2. Must have knowledge in basic electrical system such as using electrical tester.
3. Must know how to trouble shoot small water pumps ( 1/4 &amp; 3/4 HP)
4. Must know how to operate generator during power outage.
5. Must know minor plumbing,  masonry and carpentry works.
6. Must know how to clean air-conditioners.
</t>
  </si>
  <si>
    <t>Unit 203 Gualo Rai Center Bldg. , 6725 Chalan Pale Arnold Rd</t>
  </si>
  <si>
    <t>Withholding tax &amp; SS/Medicare taxes</t>
  </si>
  <si>
    <t>C-500-24323-483405</t>
  </si>
  <si>
    <t>JESUS A. PANTALEON</t>
  </si>
  <si>
    <t>PO BOX 503707</t>
  </si>
  <si>
    <t>66-1010611</t>
  </si>
  <si>
    <t>PANTALEON</t>
  </si>
  <si>
    <t>JESUS</t>
  </si>
  <si>
    <t>AGAPITO</t>
  </si>
  <si>
    <t>jessp96950@yahoo.com</t>
  </si>
  <si>
    <t>P-500-24219-246382</t>
  </si>
  <si>
    <t>HAIRSTYLIST</t>
  </si>
  <si>
    <t>C-500-24344-529382</t>
  </si>
  <si>
    <t>Josie's Unique Hair</t>
  </si>
  <si>
    <t>P-500-24146-037877</t>
  </si>
  <si>
    <t>Hairdressers, Hairstylists and Cosmetologists</t>
  </si>
  <si>
    <t>Have the ability to stand for extended periods.
 Have the ability to work under pressure.
 Have the ability to follow instructions.</t>
  </si>
  <si>
    <t xml:space="preserve">Withholding Taxes, FICA &amp; Medicare Contributions
</t>
  </si>
  <si>
    <t>C-500-25015-618699</t>
  </si>
  <si>
    <t>Pacific Basin Insurance Company</t>
  </si>
  <si>
    <t>P.O. Box 500710</t>
  </si>
  <si>
    <t>Marianas Pacific</t>
  </si>
  <si>
    <t>66-0566807</t>
  </si>
  <si>
    <t>Reyes</t>
  </si>
  <si>
    <t>Joseph</t>
  </si>
  <si>
    <t>Castro</t>
  </si>
  <si>
    <t>pacificbasininsurance@gmail.com</t>
  </si>
  <si>
    <t>P-500-24345-529831</t>
  </si>
  <si>
    <t>Computer User Support Specialist</t>
  </si>
  <si>
    <t xml:space="preserve">Skills on web platform development software, operating systems software, data base management software and development environment software.  Ability to make decisions and solving problems-analyzing information and evaluating results to choose the best solution and solve problems related to the job.  Possessing some work experience in an insurance company is a plus.
</t>
  </si>
  <si>
    <t>Ladera Building</t>
  </si>
  <si>
    <t>Beach Road Chalan Laulau</t>
  </si>
  <si>
    <t>labor.cnmi.gov</t>
  </si>
  <si>
    <t>C-500-24320-477103</t>
  </si>
  <si>
    <t>C-500-25003-591270</t>
  </si>
  <si>
    <t>PHILIPPINE GOODS CONSTRUCTION, INC.</t>
  </si>
  <si>
    <t>GENERAL CONSTRUCTION CONTRACTOR, HELP SUPPLY SRVS.,LAWN CARE SRVS.,EQUIPMENT RENTAL</t>
  </si>
  <si>
    <t>P.O. BOX 500165</t>
  </si>
  <si>
    <t>SAN JOSE BEACH ROAD</t>
  </si>
  <si>
    <t>98-0093534</t>
  </si>
  <si>
    <t>VILLACRUSIS</t>
  </si>
  <si>
    <t>DANILO</t>
  </si>
  <si>
    <t>CAPACIA</t>
  </si>
  <si>
    <t>vphilippinegoods@yahoo.com</t>
  </si>
  <si>
    <t>P-500-24281-388432</t>
  </si>
  <si>
    <t>EMPLOYMENT CERTIFICATION (12)  MONTHS WORK EXPERIENCE AS GENERAL MAINTENANCE.</t>
  </si>
  <si>
    <t>BEACH ROAD SAN JOSE VILLAGE</t>
  </si>
  <si>
    <t>ALL APPLICABLE CNMI &amp; FEDERAL TAXES (WTAX &amp; FICA)</t>
  </si>
  <si>
    <t>http://www.labor.cnmi.gov</t>
  </si>
  <si>
    <t>C-500-24215-239973</t>
  </si>
  <si>
    <t>J.R.B. CORPORATION</t>
  </si>
  <si>
    <t xml:space="preserve">SOUTH PACIFIC SECURITY SERVICES </t>
  </si>
  <si>
    <t xml:space="preserve">P.O. BOX 504818 CK </t>
  </si>
  <si>
    <t>P-500-24115-919165</t>
  </si>
  <si>
    <t>SECURITY GUARD (S)</t>
  </si>
  <si>
    <t>TWELVE (12) MONTHS OF EXPERIENCE. PROOF OF ELIGIBILITY TO WORK IN THE UNITED STATES. HIGH SCHOOL DIPLOMA/GED (OR AGREEMENT TO COMPLETE A GED PROGRAM WITHIN SIX MONTHS OF HIRE). KNOWLEDGE OF RELEVANT EQUIPMENT, POLICIES, PROCEDURES, AND STRATEGIES TO PROMOTE EFFECTIVE LOCAL, STATE, OR NATIONAL SECURITY OPERATIONS FOR THE PROTECTION OF PEOPLE, DATA, PROPERTY, AND INSTITUTIONS. MONITORING/ASSESSING PERFORMANCE OF YOURSELF, OTHER INDIVIDUALS, OR ORGANIZATIONS TO MAKE IMPROVEMENTS OR TAKE CORRECTIVE ACTION. AND PERFORM ALL OTHER JOB RELATED DUTIES.</t>
  </si>
  <si>
    <t>C-500-25020-628853</t>
  </si>
  <si>
    <t>World Corporation</t>
  </si>
  <si>
    <t>Saipan World Resort</t>
  </si>
  <si>
    <t>P.O. Box 500066</t>
  </si>
  <si>
    <t>66-0482329</t>
  </si>
  <si>
    <t>Crisostomo</t>
  </si>
  <si>
    <t>Evelyn</t>
  </si>
  <si>
    <t>Human Resources Assistant Manager</t>
  </si>
  <si>
    <t>evelync@saipanworldresort.com</t>
  </si>
  <si>
    <t>P-500-24288-403538</t>
  </si>
  <si>
    <t>Maintenance</t>
  </si>
  <si>
    <t>1985 Beach Road Susupe</t>
  </si>
  <si>
    <t>FICA, Chapter 2, and Chapter 7</t>
  </si>
  <si>
    <t>hr@saipanworldresort.com</t>
  </si>
  <si>
    <t>Alba Prime Pacific LLC</t>
  </si>
  <si>
    <t>Pedro Lane Chalan Kanoa Village</t>
  </si>
  <si>
    <t>66-0803280</t>
  </si>
  <si>
    <t>Leong</t>
  </si>
  <si>
    <t>Richard</t>
  </si>
  <si>
    <t>PMB 138 PO Box 10000</t>
  </si>
  <si>
    <t>rleong1969@gmail.com</t>
  </si>
  <si>
    <t>Civil Engineering Technologists and Technicians</t>
  </si>
  <si>
    <t>C-500-25023-636107</t>
  </si>
  <si>
    <t>P-500-24281-388474</t>
  </si>
  <si>
    <t>MAINTENANCE WORKER</t>
  </si>
  <si>
    <t xml:space="preserve">High School Graduate/GED. Must have 24 months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carpentry and repair. Ability to use hand tools and power tools.
</t>
  </si>
  <si>
    <t>C-500-24339-516000</t>
  </si>
  <si>
    <t>TRUE BLUE BUSINESS SERVICES</t>
  </si>
  <si>
    <t>P-500-24299-431981</t>
  </si>
  <si>
    <t>Knowledge of machines and tools, including their designs, uses, repair, and maintenance. Knowledge of materials, methods, and the tools involved in the construction or repair of houses
and buildings. Ability to use hand tools and power tools.</t>
  </si>
  <si>
    <t>Tudela</t>
  </si>
  <si>
    <t>Vanessa</t>
  </si>
  <si>
    <t>DLG</t>
  </si>
  <si>
    <t>vanessa.tudela@chcc.health</t>
  </si>
  <si>
    <t>Magas Corporation</t>
  </si>
  <si>
    <t>670 Rocksteady Shop</t>
  </si>
  <si>
    <t>P.O. Box 505728</t>
  </si>
  <si>
    <t>66-0789383</t>
  </si>
  <si>
    <t>Cabrera</t>
  </si>
  <si>
    <t>May Ann</t>
  </si>
  <si>
    <t>stressfree670@yahoo.com</t>
  </si>
  <si>
    <t>Middle Road, Gualo Rai</t>
  </si>
  <si>
    <t>PAYROLL TAXES</t>
  </si>
  <si>
    <t>C-500-25023-636101</t>
  </si>
  <si>
    <t>3207 BRIGIDA ST., BEACH ROAD CHALAN KANOA</t>
  </si>
  <si>
    <t>P.O. BOX 500487</t>
  </si>
  <si>
    <t>P-500-24220-249872</t>
  </si>
  <si>
    <t>HOUSEKEEPING</t>
  </si>
  <si>
    <t>Must have at least 3 months work experience as a Housekeeper. Must be able to understand and follow instructions and put tasks in order. With knowledge of customer service on how to better serve and deal with guests. No education credential required.</t>
  </si>
  <si>
    <t>BROADWAY AVE., CANAL ST., SAN JOSE VILLAGE</t>
  </si>
  <si>
    <t>P.O. BOX 520397</t>
  </si>
  <si>
    <t>C-500-25070-764093</t>
  </si>
  <si>
    <t>PACIFIC ORIENTAL INC</t>
  </si>
  <si>
    <t>POI AVIATION</t>
  </si>
  <si>
    <t>POI Building, 2288 Northwest Lp, I Fadang</t>
  </si>
  <si>
    <t>Saipan International Airport</t>
  </si>
  <si>
    <t>66-0478273</t>
  </si>
  <si>
    <t>Jardinero</t>
  </si>
  <si>
    <t>Maria Luisa</t>
  </si>
  <si>
    <t>Human Resources Officer</t>
  </si>
  <si>
    <t>malou_jardinero@tanholdings.com</t>
  </si>
  <si>
    <t>P-500-24341-522652</t>
  </si>
  <si>
    <t>GSE MECHANIC</t>
  </si>
  <si>
    <t>Education: High School or GED Diploma. Work Experience: one (1) year of experience as a GSE mechanic or general repair mechanic or maintenance mechanic, with a preference for experience working with GSE or similar equipment. Proficiency in mechanical, hydraulic, and electrical systems repair. Familiarity with diagnostic tools and repair software. Ability to read and interpret technical documents accurately. A valid driver's license is mandatory; certification in forklift operation or similar equipment are advantageous. Keen awareness of small details during inspections and repairs is crucial, as malfunctions often stem from misalignments or subtle issues. A steady hand and good hand-eye coordination are essential for tasks, such as  connecting or attaching components, and using hand tools. Must be able to lift and carry heavy objects (up to 70 lbs. or more), work with greasy or dirty equipment, and adopt uncomfortable positions. Must tolerate hot or cold environments and stand, bend, kneel, and crouch for extended periods. Must possess the ability to perform effectively under pressure and be adaptable to flexible working hours. Additionally, must be available and prepared to work nights, weekends, holidays, and under inclement weather conditions.</t>
  </si>
  <si>
    <t>Paid leave, Holiday pay, and 401(k) retirement plan subject to company policy</t>
  </si>
  <si>
    <t>All CNMI and Federal income Taxes. The employee has the option to join the medical insurance plan and 401(k) employer sponsored plan and the share in medical insurance plan and 401(k) employer sponsored retirement savings plan will be optional.</t>
  </si>
  <si>
    <t>hr@poiaviation.com</t>
  </si>
  <si>
    <t>https://www.jobs.labor.cnmi.gov</t>
  </si>
  <si>
    <t>C-500-25038-673799</t>
  </si>
  <si>
    <t>Library Technicians</t>
  </si>
  <si>
    <t>P-500-24340-519500</t>
  </si>
  <si>
    <t>Educational Instruction and Library Workers</t>
  </si>
  <si>
    <t>C-500-25050-708609</t>
  </si>
  <si>
    <t>CNMI UNITY LLC</t>
  </si>
  <si>
    <t>SAN ROQUE VILLAGE</t>
  </si>
  <si>
    <t>98-1202355</t>
  </si>
  <si>
    <t>Jung Jin</t>
  </si>
  <si>
    <t>Yang</t>
  </si>
  <si>
    <t>San Roque Village</t>
  </si>
  <si>
    <t>cnmiunity987@gmail.com</t>
  </si>
  <si>
    <t>P-500-25016-621654</t>
  </si>
  <si>
    <t>MAINTENANCE AND REPAIR WORKERS GENERAL</t>
  </si>
  <si>
    <t>JOB OPENING IS AVAILABLE FOR BOTH U.S. APPLICANTS AND U.S. WORKERS.
APPLICANT/S MUST HAVE 12 MONTHS OF RELATED WORKING EXPERIENCE AS A MAINTENANCE WORKER
APPLICANT/S MUST BE WILLING TO WORK FLEXIBLE TIME, DURING WEEKENDS AND HOLIDAYS</t>
  </si>
  <si>
    <t xml:space="preserve">Will deduct all mandatory Federal and State taxes. (Chapter 2, Chapter 7, Social Security, Medicare)
</t>
  </si>
  <si>
    <t>98-6024545</t>
  </si>
  <si>
    <t>Lam</t>
  </si>
  <si>
    <t>Maxine</t>
  </si>
  <si>
    <t>HR Manager</t>
  </si>
  <si>
    <t>Insatto Street</t>
  </si>
  <si>
    <t>hrd@joeten.com</t>
  </si>
  <si>
    <t>Counter and Rental Clerks</t>
  </si>
  <si>
    <t>(Opt) Med, dental, vision, life ins, holiday pay, 401(K), personal time, employee discounts subject to the terms &amp; condi</t>
  </si>
  <si>
    <t>MAINTENANCE</t>
  </si>
  <si>
    <t>CNMI AND FICA TAXES</t>
  </si>
  <si>
    <t>LUVI F. BAYLON</t>
  </si>
  <si>
    <t>ISLAS BUILDERS</t>
  </si>
  <si>
    <t>GUALO RAI</t>
  </si>
  <si>
    <t>PO BOX 501831</t>
  </si>
  <si>
    <t>66-1035031</t>
  </si>
  <si>
    <t>BAYLON</t>
  </si>
  <si>
    <t>LUVI</t>
  </si>
  <si>
    <t>F.</t>
  </si>
  <si>
    <t>islasbuilders@gmail.com</t>
  </si>
  <si>
    <t>P-500-24205-214288</t>
  </si>
  <si>
    <t>According to approved working schedules</t>
  </si>
  <si>
    <t>E&amp;T Quality Management, LLC</t>
  </si>
  <si>
    <t>The Place Eatery &amp; Bar</t>
  </si>
  <si>
    <t>Puntan Muchot, Garapan</t>
  </si>
  <si>
    <t>66-1054251</t>
  </si>
  <si>
    <t>Elizabeth</t>
  </si>
  <si>
    <t>Bartolome</t>
  </si>
  <si>
    <t>contact@etqualitymanagement.com</t>
  </si>
  <si>
    <t>Food Preparation Workers</t>
  </si>
  <si>
    <t>P-500-24255-328726</t>
  </si>
  <si>
    <t>Food preparation and Serving Related Workers, All other</t>
  </si>
  <si>
    <t>Preparation and Serving Foods and Drinks</t>
  </si>
  <si>
    <t>et_qualitymanagementllc@yahoo.com</t>
  </si>
  <si>
    <t>FICA and Withholding Tax</t>
  </si>
  <si>
    <t>Guerrero</t>
  </si>
  <si>
    <t>C-500-24198-198157</t>
  </si>
  <si>
    <t>KAUTZ GLASS COMPANY INC</t>
  </si>
  <si>
    <t>UFA ST</t>
  </si>
  <si>
    <t>LOWER BASE</t>
  </si>
  <si>
    <t>66-0775194</t>
  </si>
  <si>
    <t>KAUTZ</t>
  </si>
  <si>
    <t>RICHARD JR</t>
  </si>
  <si>
    <t>PETER</t>
  </si>
  <si>
    <t>kautzglasscompany@yahoo.com</t>
  </si>
  <si>
    <t>Sales Representatives, Wholesale and Manufacturing, Except Technical and Scientific Products</t>
  </si>
  <si>
    <t>P-500-24074-798118</t>
  </si>
  <si>
    <t>SALES REPRESENTATIVE</t>
  </si>
  <si>
    <t>Able to determine and suggest which type of manufacturing product will apply to customer needs according to customers' requirements, like glass thickness, color, and type, as well as aluminum thickness and type.</t>
  </si>
  <si>
    <t>C-500-24201-207583</t>
  </si>
  <si>
    <t>SAIPAN CITY TAXI ASSOCIATION INC.</t>
  </si>
  <si>
    <t>P.O. BOX 505846</t>
  </si>
  <si>
    <t>GUALORAI</t>
  </si>
  <si>
    <t>66-0755153</t>
  </si>
  <si>
    <t>RAHAMAN</t>
  </si>
  <si>
    <t>ZIAUR</t>
  </si>
  <si>
    <t>811ziaurrahaman@gmail.com</t>
  </si>
  <si>
    <t>Taxi Drivers</t>
  </si>
  <si>
    <t>P-500-24086-829136</t>
  </si>
  <si>
    <t>TAXI DRIVERS</t>
  </si>
  <si>
    <t>Must be a holder of a valid CNMI Driver's Licenses and CNMI Taxi Operators Identification Card (aka Taxi Operators License) and must met all the legal requirements for issuance if such licenses.</t>
  </si>
  <si>
    <t>C-500-24209-226967</t>
  </si>
  <si>
    <t>Jonas M. Barcinas</t>
  </si>
  <si>
    <t>RJ;s Manpower Agency</t>
  </si>
  <si>
    <t>PO Box 503496 Buenas Dias Dandan</t>
  </si>
  <si>
    <t>66-1012901</t>
  </si>
  <si>
    <t>Barcinas</t>
  </si>
  <si>
    <t>Jonas</t>
  </si>
  <si>
    <t>Manibusan</t>
  </si>
  <si>
    <t>Owner</t>
  </si>
  <si>
    <t>NORTHERN MARIANA ISLAND</t>
  </si>
  <si>
    <t>rjsmanpower2021@gmail.com</t>
  </si>
  <si>
    <t>P-500-24169-117095</t>
  </si>
  <si>
    <t>Commercial Cleaner</t>
  </si>
  <si>
    <t>At least 12 months of experience as commercial Cleaner.</t>
  </si>
  <si>
    <t>CNMI PAYROLL TAXES</t>
  </si>
  <si>
    <t>BARCINAS</t>
  </si>
  <si>
    <t>JONAS</t>
  </si>
  <si>
    <t>M.</t>
  </si>
  <si>
    <t>JONAS M. BARCINAS DBA RJ'S MANPOWER AGENCY</t>
  </si>
  <si>
    <t>C-500-24276-378984</t>
  </si>
  <si>
    <t>7Seven A'S Group Corporation</t>
  </si>
  <si>
    <t>PMB 280 Box 10005</t>
  </si>
  <si>
    <t>P-500-24233-278554</t>
  </si>
  <si>
    <t>Hairdresser</t>
  </si>
  <si>
    <t>Skills to perform different kind of hair styling.</t>
  </si>
  <si>
    <t>In excess of 40 hrs per week, the rate will be multiply by 1.5</t>
  </si>
  <si>
    <t>CNMI Taxes (Chapter 2)
FICA Taxes ( SSS, Medicare)</t>
  </si>
  <si>
    <t>C-500-24245-308098</t>
  </si>
  <si>
    <t>Lot TR 22890-R2, Chalan Pale Arnold Road, Gualo Rai Village</t>
  </si>
  <si>
    <t>saipan city</t>
  </si>
  <si>
    <t>WITH MINIMUM 6 MONTHS WORK EXPERIENCE. WITH KNOWLEDGE IN MACHINES, MATERIALS, METHODS AND TOOLS, INCLUDING THEIR DESIGNS, USES, REPAIR, AND MAINTENANCE OF HOUSES, BUILDINGS OR OTHER STRUCTURES. CAN WORK ON WEEKENDS OR HOLIDAYS. APPLICANTS EITHER US CITIZEN OR CW-1 MUST SUBMIT EMPLOYMENT CERTIFICATE</t>
  </si>
  <si>
    <t>SAIPAN CITY</t>
  </si>
  <si>
    <t>FEDERAL AND CNMI TAXES</t>
  </si>
  <si>
    <t>C-500-24204-211107</t>
  </si>
  <si>
    <t>DJ3D LLC</t>
  </si>
  <si>
    <t>COOL CARE AUTOMOTIVE AIRCONDITIONING &amp; REFRIGERATION</t>
  </si>
  <si>
    <t>PMB 598 P.O. BOX 10001</t>
  </si>
  <si>
    <t>CHALAN TUN JOAQUIN DOI, CHALAN KANOA</t>
  </si>
  <si>
    <t>66-0949062</t>
  </si>
  <si>
    <t>MARATITA</t>
  </si>
  <si>
    <t>CLAIRE ANN</t>
  </si>
  <si>
    <t>LUNA</t>
  </si>
  <si>
    <t>MEMBER</t>
  </si>
  <si>
    <t>CHALAN TUN JOAQUIN DOI CHALAN KANOA</t>
  </si>
  <si>
    <t>PMB 598 BOX 10001</t>
  </si>
  <si>
    <t>dj3d.llc@gmail.com</t>
  </si>
  <si>
    <t>P-500-24156-066226</t>
  </si>
  <si>
    <t>AUTO AIRCON TECHNICIAN</t>
  </si>
  <si>
    <t>cnmicw12019@gmial.com</t>
  </si>
  <si>
    <t>C-500-24198-198091</t>
  </si>
  <si>
    <t>NAURU LP. SUSUPE</t>
  </si>
  <si>
    <t>P-500-24131-979889</t>
  </si>
  <si>
    <t>GENERAL MAINTENANCE WORKER</t>
  </si>
  <si>
    <t>MUST HAVE 2 YEARS OF EXPERIENCE IN THE SAME POSITION MAINTAINING AN EXISTING BUILDING TO PREVENT DETERIORATION. CUSTOMER SERVICE, COMMUNICATION AND INTERPERSONAL SKILLS ARE A MUST WHEN DEALING WITH CLIENTS. APPLICANT MUST BE ABLE TO MULTI TASK AND WORK EVEN UNDER PRESSURE. APPLICANT MUST BE WILLING TO WORK FLEXIBLE TIME, HOLIDAYS AND  WEEKENDS WHEN NECESSARY. MUST HAVE TIME MANAGEMENT SKILLS. KNOWLEDGE OF BUILDING SKILLS INCLUDING AIR-CONDITIONING, ELECTRICAL, PLUMBING, PAINTING, AND GENERAL BUILDING REPAIR, MUST BE ADEPT AT USING A VARIETY OF HAND AND ELECTRICAL TOOLS. MUST HAVE THE ABILITY TO CLIMB HEIGHTS, LIFT UP TO 50 LBS. AND CLIMB ONTO LADDERS. WORK HOURS WILL BE BETWEEN 6AM AND 8PM FOR AT LEAST 7 HOURS PER DAY. APPLICANT MUST CLEARLY INDICATE THE JVA # AND POSITION BEING APPLIED FOR. APPLICANT MUST SUBMIT A RESUME WITH CHARACTER REFERENCES, AND EMPLOYMENT CERTIFICATES SHOWING THE REQUIRED WORK EXPERIENCE. COMPLETE APPLICATIONS WILL BE CONSIDERED IF SUBMITTED WITHIN THE RECRUITMENT PERIOD. WE WILL CONTACT PREVIOUS EMPLOYERS FOR VERIFICATION AND PERSONAL REFERENCE. APPLICANTS WILL BE ASKED TO DEMONSTRATE SKILL REQUIREMENTS OF THE JOB. ALL REQUIREMENTS WILL BE APPLIED EQUALLY TO ALL APPLICANTS.</t>
  </si>
  <si>
    <t>C-500-24177-144426</t>
  </si>
  <si>
    <t>QUINCY CORP</t>
  </si>
  <si>
    <t>MICRONESIAN MARINE</t>
  </si>
  <si>
    <t>8581 Chalan Pali Arnold</t>
  </si>
  <si>
    <t>Industrial Park, Lower Base</t>
  </si>
  <si>
    <t>66-0514646</t>
  </si>
  <si>
    <t>JOHNSON</t>
  </si>
  <si>
    <t>ROLAND</t>
  </si>
  <si>
    <t>PRESIDENT AND GENERAL MANAGER</t>
  </si>
  <si>
    <t>thewatercompanysaipan@gmail.com</t>
  </si>
  <si>
    <t>P-500-23205-208683</t>
  </si>
  <si>
    <t>GENERAL MAINTENANCE AND REPAIR WORKER</t>
  </si>
  <si>
    <t>Knowledge in multi craft skills in carpentry, plumbing, electrical and painting. Knowledge of materials and supplies needed for the repair and maintenance work. Knowledge on the methods needed to perform the task. Knowledge of the usage of tools and tools needed.   Must be able to climb ladders and stairs and to lift/carry, push and/or  pull  up to 50 lbs at a time. A minimum of 12 months experience is required.</t>
  </si>
  <si>
    <t>8581 CHALAN PALI ARNOLD, INDUSTRIAL PARK, LOWER BASE</t>
  </si>
  <si>
    <t>Applicable CNMI and Federal Tax</t>
  </si>
  <si>
    <t>C-500-24213-233695</t>
  </si>
  <si>
    <t>YOUNIS ART STUDIO, INC.</t>
  </si>
  <si>
    <t>MARIANAS VARIETY NEWS &amp; VIEWS</t>
  </si>
  <si>
    <t>P.O. BOX 500231</t>
  </si>
  <si>
    <t>8823 ALAIHAI AVENUE, GARAPAN, SAIPAN</t>
  </si>
  <si>
    <t>98-6018658</t>
  </si>
  <si>
    <t>CRUZ</t>
  </si>
  <si>
    <t>LUISA</t>
  </si>
  <si>
    <t>VIDAL</t>
  </si>
  <si>
    <t>HR SPECIALIST</t>
  </si>
  <si>
    <t>liza.cruz@mvariety.com</t>
  </si>
  <si>
    <t>P-500-24120-933372</t>
  </si>
  <si>
    <t>Well-developed knowledge in accounting functions; Operate computers using updated technology and knowledgeable with Accounting software, Tax Preparation software, and Word processing software; Communicate in English language, both written and oral;  With knowledge in economics and accounting, mathematics, administration and management, customer and personal service; and Updated with tax laws.</t>
  </si>
  <si>
    <t>8823 ALAIHAI AVENUE, GARAPAN</t>
  </si>
  <si>
    <t>FICA Tax, CNMI Tax</t>
  </si>
  <si>
    <t>hr@mvariety.com</t>
  </si>
  <si>
    <t>www@mvariety.com</t>
  </si>
  <si>
    <t>V</t>
  </si>
  <si>
    <t>C-500-24218-243529</t>
  </si>
  <si>
    <t>Irie Inc</t>
  </si>
  <si>
    <t>PO Box 1184 Teneto Street</t>
  </si>
  <si>
    <t>66-0531057</t>
  </si>
  <si>
    <t>HUYNH</t>
  </si>
  <si>
    <t>TRAC</t>
  </si>
  <si>
    <t>PO BOX 511578</t>
  </si>
  <si>
    <t>irieinc.hr@gmail.com</t>
  </si>
  <si>
    <t>Self-Enrichment Teachers</t>
  </si>
  <si>
    <t>P-500-24155-061338</t>
  </si>
  <si>
    <t>Scuba Diving Instructor</t>
  </si>
  <si>
    <t>Must have a Padi Certification and Scuba Diving Instructor License
Must possess the following qualities and knowledge in:
	Customer and Personal Service
	English and Japanese Language
 Knowledge of principles and methods in scuba diving
	Communications and Media
	Speech Clarity/Oral Expression and hand signals under the water/Attention to detail. 
Must have 12months of working experience as Scuba Diving Instructor.</t>
  </si>
  <si>
    <t>1184 Teneto Street</t>
  </si>
  <si>
    <t>C-500-24148-039169</t>
  </si>
  <si>
    <t>P-500-23249-322612</t>
  </si>
  <si>
    <t xml:space="preserve">24 months of experience is required. Skilled in the use of hand and power tools. Agility to take apart machines, equipment or devices to remove and  replace defective parts. Ability to use common tools such as hammers, hoists, saws, drills and wrenches. Experience with precision measuring instruments or electronic testing testing devices. Experience performing routine maintenance. Follow up skills. Ability to maintain focus while working individually. </t>
  </si>
  <si>
    <t>C-500-24298-428564</t>
  </si>
  <si>
    <t>Butchers and Meat Cutters</t>
  </si>
  <si>
    <t>P-500-24260-341693</t>
  </si>
  <si>
    <t>MEAT CUTTER/BUTCHER</t>
  </si>
  <si>
    <t xml:space="preserve">With at least 3 months working experience in wholesale food industry. 
Must have knowledge and experience of meat department operations and skills. Ability to work independently.
</t>
  </si>
  <si>
    <t>Canal Drive, Broadway St.</t>
  </si>
  <si>
    <t>C-500-24185-170869</t>
  </si>
  <si>
    <t>TAMARAW LLC</t>
  </si>
  <si>
    <t>PO BOX 503105</t>
  </si>
  <si>
    <t>66-1000423</t>
  </si>
  <si>
    <t>GALANG</t>
  </si>
  <si>
    <t>ANGELITO</t>
  </si>
  <si>
    <t>tamarawllc.saipan@gmail.com</t>
  </si>
  <si>
    <t>P-500-24115-919771</t>
  </si>
  <si>
    <t>12 MONTHS EXPERIENCE AS GENERAL MAINTENANCE, KNOWLEDGEABLE IN ALL MAINTENANCE WORK, INCLUDING ELECTRICAL AND OTHER DRAFTING
WORKS, MUST HAVE NO CRIMINAL RECORDS - BACKGROUND CHECKING WILL BE APPLICABLE TO ALL REGARDLESS OF STATUS, CITIZENSHIP, GENDER, RACE, AGE,
NATIONALITY, ETC</t>
  </si>
  <si>
    <t>SAN ANTONIO VILLAGE</t>
  </si>
  <si>
    <t>all applicable cnmi and federal tax deductions</t>
  </si>
  <si>
    <t>C-500-24303-441197</t>
  </si>
  <si>
    <t>Calvo Enterprises, Incorporated</t>
  </si>
  <si>
    <t>Sasanhaya Service Station</t>
  </si>
  <si>
    <t>Carlos Songsong Calvo Highway</t>
  </si>
  <si>
    <t>66-0499340</t>
  </si>
  <si>
    <t>Calvo</t>
  </si>
  <si>
    <t>Dana</t>
  </si>
  <si>
    <t>Manager</t>
  </si>
  <si>
    <t>dana@ceirota.com</t>
  </si>
  <si>
    <t>Cashiers</t>
  </si>
  <si>
    <t>P-500-24260-338740</t>
  </si>
  <si>
    <t>Cashier</t>
  </si>
  <si>
    <t xml:space="preserve">1. Must have knowledge with point-of-sale systems, such as QuickBooks 
2. The employee is anticipated to work split shifts with flexible hours. </t>
  </si>
  <si>
    <t>FICA Tax and CNMI Withholding Tax</t>
  </si>
  <si>
    <t>finance@ceirota.com</t>
  </si>
  <si>
    <t>C-500-24192-185214</t>
  </si>
  <si>
    <t>Lucy Corporation</t>
  </si>
  <si>
    <t>Zoom Cafe</t>
  </si>
  <si>
    <t>P.O. Box 506163</t>
  </si>
  <si>
    <t>66-0680910</t>
  </si>
  <si>
    <t>Yoo</t>
  </si>
  <si>
    <t>Soon Ja</t>
  </si>
  <si>
    <t>P-500-24134-985995</t>
  </si>
  <si>
    <t>Cook Helper</t>
  </si>
  <si>
    <t>3 months work related experienced in food service. Ability to cope with time pressure. Ability to communicate information and ideas in speaking so others will understand. Able to handle work in fast-paced environment. Know how to use kitchen equipment and utensils. Available to work shifts, on public holidays, and over weekends. Required food handler certificate for US and CW workers.</t>
  </si>
  <si>
    <t>Beach Road, Susupe Village</t>
  </si>
  <si>
    <t>C-500-24181-163091</t>
  </si>
  <si>
    <t>COR. ENRIQUE ST., TEXAS ROAD, DIST. 2, CHALAN KANOA</t>
  </si>
  <si>
    <t>PO BOX 10000 PMB 222</t>
  </si>
  <si>
    <t>COR. ENRIQUE ST., TEXAS ROAD</t>
  </si>
  <si>
    <t>DIST. 2, CHALAN KANOA</t>
  </si>
  <si>
    <t>cleanworldcorp2009@gmail.com</t>
  </si>
  <si>
    <t>P-500-24025-665165</t>
  </si>
  <si>
    <t>3 MONTHS EXPERIENCE IS REQUIRED AND PREFERABLY WITH KNOWLEDGE OR EXPERIENCE WITH CLEANING SUPPLIES SUCH AS CLEANING CHEMICALS AND SOLVENTS AND THE ABILITY TO OPERATE THE CLEANING EQUIPMENT/MACHINES, TIME MANAGEMENT, ATTENTION TO DETAIL, ABILITY TO WORK INDEPEND ENTLY, AND SUPPLY MANAGEMENT. JANITORIAL AND WORK IS NOT ONLY ABOUT CLEANING, SOMEONE H AS THE ABILITY TO ORGANIZE WHAT WORK NEEDS TO BE DONE AND WHEN AND WHERE TO DO IT. CLEANING SUPPLIES MUST BE TRACKED, SCHEDULES SET, AND RECORDS KEPT, INCLUDING INVENTORY, ORDERING SUPPLIES, RECORD KEEPING, AND PROPER WORK SCHEDULING. MUST BE WORKING AS PART OF  A TEAM AND FOLLOWING INSTRUCTIONS.</t>
  </si>
  <si>
    <t>NORTHERN MARIANAS COLLEGE</t>
  </si>
  <si>
    <t>TUN ANTONIO APA ROAD, FINASISU LANE, DANDAN</t>
  </si>
  <si>
    <t>ALL FEDERAL AND CNMI TAXES</t>
  </si>
  <si>
    <t>C-500-24212-230551</t>
  </si>
  <si>
    <t>M &amp; R CORPORATION</t>
  </si>
  <si>
    <t>ALIFBABA TOUR</t>
  </si>
  <si>
    <t>NO. 800, KOBLERVILLE ROAD</t>
  </si>
  <si>
    <t>POBOX 504187</t>
  </si>
  <si>
    <t>66-1038171</t>
  </si>
  <si>
    <t>RARI</t>
  </si>
  <si>
    <t>SUMAN</t>
  </si>
  <si>
    <t>mrcorp8888@gmail.com</t>
  </si>
  <si>
    <t>P-500-24127-960006</t>
  </si>
  <si>
    <t>TOUR GUIDE</t>
  </si>
  <si>
    <t xml:space="preserve">ABLE TO WORK IN THE EVENING, ON HOLIDAYS, AND ON WEEKENDS. 24 MONTHS OF WORK EXPERIENCE REQUIRED AS A TOUR GUIDE. </t>
  </si>
  <si>
    <t>Applicable Federal &amp; Local Taxes.</t>
  </si>
  <si>
    <t>C-500-24248-313445</t>
  </si>
  <si>
    <t>NEAL B EISGROU</t>
  </si>
  <si>
    <t>JC CAFE RESTAURANT AND KARAOKE LOUNGE</t>
  </si>
  <si>
    <t>LOT 003T57</t>
  </si>
  <si>
    <t>66-0695853</t>
  </si>
  <si>
    <t>EISGROU</t>
  </si>
  <si>
    <t>NEAL</t>
  </si>
  <si>
    <t>808 SW 17TH ST</t>
  </si>
  <si>
    <t>FORT LAUDERDALE</t>
  </si>
  <si>
    <t>FL</t>
  </si>
  <si>
    <t>jccafe@ymail.com</t>
  </si>
  <si>
    <t>P-500-24152-054963</t>
  </si>
  <si>
    <t>CNMI Tax, FICA Tax</t>
  </si>
  <si>
    <t>C-500-24249-315427</t>
  </si>
  <si>
    <t>C-500-24222-256137</t>
  </si>
  <si>
    <t>City Trust Bank, Inc.</t>
  </si>
  <si>
    <t>Chalan Pale Arnold</t>
  </si>
  <si>
    <t>G/F J.E.T. Bldg., P.O. Box 501867</t>
  </si>
  <si>
    <t>66-0487628</t>
  </si>
  <si>
    <t>Ta</t>
  </si>
  <si>
    <t>Bun Kuy</t>
  </si>
  <si>
    <t>Northern Mariana Islands</t>
  </si>
  <si>
    <t>citytrustbank@ctbsaipan.com</t>
  </si>
  <si>
    <t>Financial Examiners</t>
  </si>
  <si>
    <t>P-500-24105-884870</t>
  </si>
  <si>
    <t>Compliance Officer</t>
  </si>
  <si>
    <t>* Minimum 4 years banking experience demonstrating a strong foundation of knowledge on bank compliance
* Accredited ACH Professional (AAP) certification
* National Check Professional (NCP) certification
* Knowledgeable in CNMI and Federal Banking laws, rules and regulation such as Bank Secrecy Act (BSA), Anti-Money Laundering (AML) Rules, and Fair Credit Act
* Proficient in Microsoft Office applications (Excel, Word, PowerPoint)</t>
  </si>
  <si>
    <t>CNMI Chapter 2 and Chapter 7 Taxes and FICA Tax</t>
  </si>
  <si>
    <t>C-500-24365-575463</t>
  </si>
  <si>
    <t>7AS Building Repairs and Maintenance</t>
  </si>
  <si>
    <t>3228 Texas Road, Chalan Kanoa, Saipan MP 96950</t>
  </si>
  <si>
    <t>Villanueva</t>
  </si>
  <si>
    <t>P-500-24344-526441</t>
  </si>
  <si>
    <t xml:space="preserve">Can possess to troubleshoot. Can operate Maintenance &amp; Repair Equipment. Must have High School Diploma or GED and have at least 24 months working experience as a Maintenance &amp; Repair Workers, General with Employment Certificate. Must have a Police Clearance. Willing to work in a flexible working schedule. 
Note: This pre-requisite applies to BOTH CW-1 Workers and US Workers Applicant
</t>
  </si>
  <si>
    <t>In excess of 40 hours the rate will be multiply by 1.5</t>
  </si>
  <si>
    <t>CNMI Withholding Tax (Chapter 2, Chapter 7)
FICA (Social Security, Medicare)</t>
  </si>
  <si>
    <t>C-500-24345-529897</t>
  </si>
  <si>
    <t>SAIPAN A VENTURE, LLC</t>
  </si>
  <si>
    <t>SAIPAN ADVENTURE DIVE</t>
  </si>
  <si>
    <t>GARAPAN VILLAGE</t>
  </si>
  <si>
    <t>PMB 711 PO BOX 10000</t>
  </si>
  <si>
    <t>66-0852990</t>
  </si>
  <si>
    <t>MIN KI</t>
  </si>
  <si>
    <t>spnaventure@gmail.com</t>
  </si>
  <si>
    <t>P-500-24310-452999</t>
  </si>
  <si>
    <t>SCUBA DIVINGS INSTRUCTOR</t>
  </si>
  <si>
    <t>Must be certified as an open water (for at least 6 months) with PADI, advanced open water diver, rescue diver, divemaster and emergency first response instructor (CPR) and First Aid. Have lodged  100 open water dives and successfully complete the instruction development.</t>
  </si>
  <si>
    <t>CNMI and FEDERAL WITHHOLDING TAX</t>
  </si>
  <si>
    <t>C-500-24298-429237</t>
  </si>
  <si>
    <t>HYACINTH CORPORATION</t>
  </si>
  <si>
    <t>PO BOX 502951</t>
  </si>
  <si>
    <t>66-0891096</t>
  </si>
  <si>
    <t>PALMA</t>
  </si>
  <si>
    <t>MARGARITA</t>
  </si>
  <si>
    <t>SUGASTE</t>
  </si>
  <si>
    <t>VICE  PRESIDENT</t>
  </si>
  <si>
    <t>PO B OX 502951</t>
  </si>
  <si>
    <t>hyacinthcorp.saipan@gmail.com</t>
  </si>
  <si>
    <t>Set and Exhibit Designers</t>
  </si>
  <si>
    <t>P-500-24213-234628</t>
  </si>
  <si>
    <t>SET EVENTS DESIGNER</t>
  </si>
  <si>
    <t>Certificate in basic events design, planning or coordination, 6 MONTHS EXPERIENCE</t>
  </si>
  <si>
    <t>All applicable CNMI and federal tax deductions</t>
  </si>
  <si>
    <t>C-500-24235-285261</t>
  </si>
  <si>
    <t>Mary Ann F. Sablan</t>
  </si>
  <si>
    <t>Creative Hair and Body Care</t>
  </si>
  <si>
    <t>1st Flr., M2M Building, Jesus T. Attao St.</t>
  </si>
  <si>
    <t>Garapan Village</t>
  </si>
  <si>
    <t>66-0848528</t>
  </si>
  <si>
    <t>Sablan</t>
  </si>
  <si>
    <t>Mary Ann</t>
  </si>
  <si>
    <t>Florendo</t>
  </si>
  <si>
    <t>12776 Coastal Drive</t>
  </si>
  <si>
    <t>Capitol Hill P. O. BOX 503776</t>
  </si>
  <si>
    <t>cnmigl@pticom.com</t>
  </si>
  <si>
    <t>P-500-24197-195184</t>
  </si>
  <si>
    <t>Beautician/Hair Stylist</t>
  </si>
  <si>
    <t>Required certificate of employment from previous employer as Beautician/Hair Stylist.  Preferred training certificates or achievement certificate but not required.
All qualifications and special requirements will be applied equally and consistently to both U. S. and foreign workers.</t>
  </si>
  <si>
    <t>C-500-24240-295587</t>
  </si>
  <si>
    <t>C-500-24250-319007</t>
  </si>
  <si>
    <t>AILA DELOS SANTOS OLARTE</t>
  </si>
  <si>
    <t>PROPHET CNMI</t>
  </si>
  <si>
    <t>SUITE 12 G/F 3290 BEACH ROAD PLAZA GARAPAN</t>
  </si>
  <si>
    <t>P.O BOX 504330</t>
  </si>
  <si>
    <t>66-1075735</t>
  </si>
  <si>
    <t>prophetmanpower2017@yahoo.com</t>
  </si>
  <si>
    <t>P-500-24205-214483</t>
  </si>
  <si>
    <t>BUILDING SERVICES TECHNICIAN</t>
  </si>
  <si>
    <t>Must have at least 12 months of work experience in a related field, able to work with little or no
supervision</t>
  </si>
  <si>
    <t>OVERTIME RATE APPLIES IN EXCESS OF 40 HOURS PER WEEK</t>
  </si>
  <si>
    <t>ALL APPLICABLE DEDUCTIONS</t>
  </si>
  <si>
    <t>C-500-24263-348802</t>
  </si>
  <si>
    <t>Tropex Garden Co., Ltd.</t>
  </si>
  <si>
    <t>Feddos Lane Corner Tun Joaquin Doi Road</t>
  </si>
  <si>
    <t>P. O. Box 502473 Finasisu</t>
  </si>
  <si>
    <t>66-0491358</t>
  </si>
  <si>
    <t>Mendoza</t>
  </si>
  <si>
    <t>Pablo</t>
  </si>
  <si>
    <t>Bautista</t>
  </si>
  <si>
    <t>elimoico@tropexgarden.com</t>
  </si>
  <si>
    <t>P-500-24165-105313</t>
  </si>
  <si>
    <t>CNMI Withholding Tax &amp; FICA Tax</t>
  </si>
  <si>
    <t>C-500-24276-381700</t>
  </si>
  <si>
    <t>P-500-24219-249780</t>
  </si>
  <si>
    <t>BUS AND TRUCK MECHANICS AND DIESEL ENGINE SPECIALISTS</t>
  </si>
  <si>
    <t>High school graduate/GED diploma is required. Must have at least 24 months on-the job work experience. Knowledge of machines and tools, including their designs, uses, repair, and maintenance. Knowledgeable on commercial duty automatic transmissions and hybrid propulsion systems both mechanics and technology of diesel engines, understanding fault codes for engines and fueling systems. Comfortable using various tools, ranging from wrenches to computers that help them adjust engine functions. Must have in-dept knowledge of technical programs to work on the electrical systems in diesel equipment. Troubleshooting electrical system diesel engines and with computer diagnostic skills. Must have a valid drivers license and be able to operate manual transmission vehicles.</t>
  </si>
  <si>
    <t>Canal Drive, Broadway Ave.,</t>
  </si>
  <si>
    <t>C-500-24181-162631</t>
  </si>
  <si>
    <t>P-500-23184-162870</t>
  </si>
  <si>
    <t>MAINTENANCE AND REPAIR WORKER</t>
  </si>
  <si>
    <t>1 YEAR EXPERIENCE AS BUILDING MAINTENANCE IS REQUIRED AND PREFERABLY WITH CARPENTRY RELATED SKILLS SUCH AS REPAIR AND INSTALLATION.
CAN OPERATE EQUIPMENT AND HAND POWER TOOLS.
CAN WORK WITH LESS SUPERVISION</t>
  </si>
  <si>
    <t>G/F JP BLDG. 2, CHALAN PALE ARNOLD RD.</t>
  </si>
  <si>
    <t>FEDERAL TAXES (SOCIAL SECURITY AND MEDICARE)
CNMI TAXES (CHAPTER 2 AND CHAPTER 7)</t>
  </si>
  <si>
    <t>C-500-24155-061604</t>
  </si>
  <si>
    <t>P-500-23194-185641</t>
  </si>
  <si>
    <t>C-500-24337-508780</t>
  </si>
  <si>
    <t xml:space="preserve">High School Graduate/GED. Must have 24 months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general carpentry and repair. Ability to use hand tools and power tools.
</t>
  </si>
  <si>
    <t>C-500-25035-662693</t>
  </si>
  <si>
    <t>P-500-24152-055058</t>
  </si>
  <si>
    <t>GENERAL MAINTENANCE &amp; REPAIR WORKER</t>
  </si>
  <si>
    <t>MUST KNOW HOW TO USE HAND AND POWER TOOLS .</t>
  </si>
  <si>
    <t>Only CNMI Withholding (Ch2) and Federal (Fica/Medicare) Taxes will be deducted from Workers Paycheck as required by law will be made.</t>
  </si>
  <si>
    <t>C-500-24198-198141</t>
  </si>
  <si>
    <t>P-500-24074-798105</t>
  </si>
  <si>
    <t>YARD MAINTENANCE</t>
  </si>
  <si>
    <t>KNOWLEDGE IN USING EQUIPMENT SUCH AS MOWER AND CHAINSAW</t>
  </si>
  <si>
    <t>C-500-24181-162476</t>
  </si>
  <si>
    <t>PACIFIC ECO LAUNDRY INC</t>
  </si>
  <si>
    <t>PACIFIC ECO LAUNDRY</t>
  </si>
  <si>
    <t>WINNERS RESIDENCE, AFETNA ROAD</t>
  </si>
  <si>
    <t>PO BOX 506003 SAN ANTONIO</t>
  </si>
  <si>
    <t>66-0868938</t>
  </si>
  <si>
    <t>DOYI</t>
  </si>
  <si>
    <t>pacificecolaundry@gmail.com</t>
  </si>
  <si>
    <t>P-500-23219-242065</t>
  </si>
  <si>
    <t>EQUIPMENT MAINTENANCE &amp; REPAIR WORKS</t>
  </si>
  <si>
    <t>IDEALLY WITH KNOWLEDGE OF COMMERCIAL LAUNDRY EQUIPMENT AND BUILDING MAINTENANCE WORKS. MUST BE KNOWLEDGEABLE IN BASIC ELECTRICAL, CARPENTRY, AND HAND TOOLS. MUST HAVE AT LEAST 2 YEARS OF WORK EXPERIENCE IN A RELATED POSITION. A HIGH SCHOOL DIPLOMA OR EQUIVALENT IS REQUIRED. CERTIFICATE EMPLOYMENT IS REQUIRED. WILLING TO WORK ON POSSIBLE SPLIT SHIFTS AND WEEKEND SHIFTS INCLUDING HOLIDAYS.</t>
  </si>
  <si>
    <t>WINNERS RESIDENCE, AFTENA ROAD</t>
  </si>
  <si>
    <t>TRINANEZ</t>
  </si>
  <si>
    <t>CECILE</t>
  </si>
  <si>
    <t>C-500-24199-201115</t>
  </si>
  <si>
    <t>P.O. BOX 10001</t>
  </si>
  <si>
    <t>P-500-24143-022530</t>
  </si>
  <si>
    <t>Helper -- Extraction Workers</t>
  </si>
  <si>
    <t>C-500-24344-526561</t>
  </si>
  <si>
    <t>P-500-24201-207430</t>
  </si>
  <si>
    <t>Maintenance and Repair Worker General</t>
  </si>
  <si>
    <t>Previous work-related skill, knowledge or experience required. Must have at least 12 months of work experience.</t>
  </si>
  <si>
    <t>Federal and Local Taxes, 50% Health Insurance Premium is optional, IOU's</t>
  </si>
  <si>
    <t>C-500-25021-630263</t>
  </si>
  <si>
    <t>J.A.J. CORPORATION</t>
  </si>
  <si>
    <t>AJ BUILDING MAINTENANCE; AJ LAWN CARE SERVICE</t>
  </si>
  <si>
    <t>P.O. Box 504060</t>
  </si>
  <si>
    <t>66-1015759</t>
  </si>
  <si>
    <t>Jayrina</t>
  </si>
  <si>
    <t>P.O. Box 504060 CK</t>
  </si>
  <si>
    <t>jajcorporation01@gmail.com</t>
  </si>
  <si>
    <t>P-500-24334-507049</t>
  </si>
  <si>
    <t>Office Cleaner</t>
  </si>
  <si>
    <t xml:space="preserve">MUST HAVE ATLEAST 3 MONTHS WORKING EXPERIENCE AS OFFICE CLEANER. CERTIFICATE OF EMPLOYMENT AS OFFICE CLEANER IS REQUIRED. HE/ SHE MUST BE ABLE TO SPEND THE DAY ON THEIR FEET WITHOUT GETTING OVERLY TIRED. CAN WORK FLEXIBLE TIME, TIME INCLUDING WEEKENDS AND HOLIDAYS. 
PASS THE PRE-SCREENING TEST IS REQUIRED (LIKE TRADE TEST AND/OR EMPLOYMENT EXAM)
</t>
  </si>
  <si>
    <t>PAYROLL RELATED TAXES AS REQUIRED BY LAW</t>
  </si>
  <si>
    <t>C-500-25013-613170</t>
  </si>
  <si>
    <t>CARGO EXPRESS (SAIPAN) INC.</t>
  </si>
  <si>
    <t>PO BOX 506391</t>
  </si>
  <si>
    <t>LOWER BASE DRIVE</t>
  </si>
  <si>
    <t>66-0503394</t>
  </si>
  <si>
    <t>Legaspi</t>
  </si>
  <si>
    <t>Liberato</t>
  </si>
  <si>
    <t>Cruz</t>
  </si>
  <si>
    <t>ceispn@cargoexpressi.com</t>
  </si>
  <si>
    <t>P-500-24150-044984</t>
  </si>
  <si>
    <t>HE/SHE MUST BE ABLE TO SPEND THE DAY ON THEIR FEET AND UNDER THE SUN WITHOUT GETTING OVERLY TIRED. CAN WORK FLEXIBLE TIME, TIME INCLUDING WEEKENDS AND HOLIDAYS. MUST HAVE ATLEAST 12MONTHS OF WORKING EXPERIENCE AS MAINTENANCE AND REPAIR WORKER. PRE-SCREENING TEST IS REQUIRED (LIKE TRADE TEST AND/OR EMPLOYMENT EXAM)</t>
  </si>
  <si>
    <t>nome</t>
  </si>
  <si>
    <t>C-500-25080-793317</t>
  </si>
  <si>
    <t>Food Batchmakers</t>
  </si>
  <si>
    <t>P-500-25037-670038</t>
  </si>
  <si>
    <t>FOOD BATCHMAKER</t>
  </si>
  <si>
    <t>Knowledge in processing hot pepper paste, sauce and pickled fruits with 12 months' work experience.</t>
  </si>
  <si>
    <t>C-500-24309-452370</t>
  </si>
  <si>
    <t>Carlos &amp; Sabina Fruit Farm</t>
  </si>
  <si>
    <t>P-500-24260-338741</t>
  </si>
  <si>
    <t>Farmer</t>
  </si>
  <si>
    <t xml:space="preserve">The employee is anticipated to work split shifts with flexible hours. </t>
  </si>
  <si>
    <t>C-500-24358-566643</t>
  </si>
  <si>
    <t>Milagros Parchamento Pellegrino</t>
  </si>
  <si>
    <t>Saipan Ice and Water Company</t>
  </si>
  <si>
    <t>Lot # 005-E-01</t>
  </si>
  <si>
    <t>98-6021455</t>
  </si>
  <si>
    <t>Lisua</t>
  </si>
  <si>
    <t>Maxima</t>
  </si>
  <si>
    <t>Litulumar</t>
  </si>
  <si>
    <t>Human Resources</t>
  </si>
  <si>
    <t>maxiel@saipanice.com</t>
  </si>
  <si>
    <t>P-500-24270-365640</t>
  </si>
  <si>
    <t>Driver/ Sales Worker</t>
  </si>
  <si>
    <t xml:space="preserve">Must have a valid driver's license. Physically able to lift and deliver about 200 to 300 bottles of 5-gallon water daily. </t>
  </si>
  <si>
    <t>Social Security, CNMI taxes, medicare</t>
  </si>
  <si>
    <t>C-500-25066-754367</t>
  </si>
  <si>
    <t>D &amp; W SAIPAN INC.</t>
  </si>
  <si>
    <t>HIGHWAY EXPRESS</t>
  </si>
  <si>
    <t>MIDDLE ROAD GUALO RAI</t>
  </si>
  <si>
    <t>66-0619640</t>
  </si>
  <si>
    <t>PO BOX 500440 MIDDLE ROAD GUALO RAI</t>
  </si>
  <si>
    <t>dwsaipan@pticom.com</t>
  </si>
  <si>
    <t>P-500-25013-613084</t>
  </si>
  <si>
    <t>AUTOMOTIVE SERVICE TECHNICIANS AND MECHANICS</t>
  </si>
  <si>
    <t xml:space="preserve">HIGH SCHOOL GRADUATE OR EQUIVALENT. 24 MONTHS CONTINUED EXPERIENCE IN AUTOMOTIVE SERVICE AND MECHANICS. KNOWLEDGEABLE IN GENERAL REPAIR AND REPLACEMENT SERVICES TO INCLUDE: TRUING ROTORS AND DRUMS, DISC DRUMS AND BRAKES, WHEEL ALIGNMENT, STRUTS AND SUSPENSION, ENGINE PERFORMANCE (TUNE-UP), FUEL SYSTEMS, CRUISE CONTROL, SOUND SYSTEMS, EXHAUST SYSTEMS, FLUID AND FILTER SERVICE, HEATING AND COOLING SYSTEMS, AIR CONDITIONINGSYSTEMS, DRIVE TRAIN/U-JOINT SERVICE, FRONT WHEEL DRIVE/CONSTANT VELOCITY JOINTS AND SPECIALTY INSTALLATIONS.
MUST PASSED REQUIRED TRADE TEST TO VERIFY SKILLS AND QUALIFICATIONS.
</t>
  </si>
  <si>
    <t>All CNMI and Federal Income Taxes Required by Law. Employee's share on medical Insurance</t>
  </si>
  <si>
    <t>C-500-25056-720878</t>
  </si>
  <si>
    <t>MB Tech. Micronesia, LLC</t>
  </si>
  <si>
    <t>Unit Annex 103 Pangelinan Bldg. Chalan Pale Arnold</t>
  </si>
  <si>
    <t>66-0867203</t>
  </si>
  <si>
    <t>Balakrishnan</t>
  </si>
  <si>
    <t>Beverly</t>
  </si>
  <si>
    <t>Casaclang</t>
  </si>
  <si>
    <t>Member/Owner</t>
  </si>
  <si>
    <t>PO Box 504850</t>
  </si>
  <si>
    <t>Unit Annex 103 Pangelinan Bldg., Chalan Pale Arnold Rd.</t>
  </si>
  <si>
    <t>yvenne15@yahoo.co.uk</t>
  </si>
  <si>
    <t>P-500-25020-630120</t>
  </si>
  <si>
    <t>CERTIFICATION IN CARPENTRY OR CERTIFICATION IN PLUMBING WORKS OR CERTIFICATION IN ELECTRICAL WORKS OR CERTIFICATION IN GENERAL MAINTENANCE</t>
  </si>
  <si>
    <t>Dandan</t>
  </si>
  <si>
    <t>FICA Tax (SS and Medicare), Ch2 tax and Ch7 tax</t>
  </si>
  <si>
    <t>C-500-25045-692936</t>
  </si>
  <si>
    <t>Sanciangco</t>
  </si>
  <si>
    <t>Mary Jane</t>
  </si>
  <si>
    <t>PO Box 5403 CHRB</t>
  </si>
  <si>
    <t>Pest Control Workers</t>
  </si>
  <si>
    <t>P-500-25007-599213</t>
  </si>
  <si>
    <t>PEST CONTROL TECHNICIAN</t>
  </si>
  <si>
    <t>MUST HAVE PEST CONTROL CERTIFICATION.
MUST HAVE AT LEAST ONE YEAR OF WORKING EXPERIENCE AS PEST CONTROL TECHNICIAN.
MUST POSSESS THE FOLLOWING QUALITIES:
NEAR AND CLEAR VISION TO INSPECT PEST ISSUES.
ORAL COMPREHENSION THE ABILITY TO LISTEN
TO AND UNDERSTAND INFORMATION AND IDEAS PRESENTED THROUGH SPOKEN WORDS AND SENTENCES.
ORAL EXPRESSION THE ABILITY TO COMMUNICATE INFORMATION AND IDEAS IN SPEAKING SO OTHERS WILL UNDERSTAND. 
SPEECH CLARITY THE ABILITY TO SPEAK CLEARLY SO OTHERS CAN UNDERSTAND YOU. 
DEDUCTIVE REASONING THE ABILITY TO
APPLY GENERAL RULES TO SPECIFIC PROBLEMS TO PRODUCE ANSWERS THAT MAKE SENSE.
GETTING INFORMATION OBSERVING, RECEIVING, AND OTHERWISE OBTAINING INFORMATION FROM ALL RELEVANT SOURCES. 
IDENTIFYING OBJECTS, ACTIONS, AND EVENTS IDENTIFYING INFORMATION BY CATEGORIZING, ESTIMATING, RECOGNIZING DIFFERENCES OR SIMILARITIES, AND DETECTING CHANGES IN CIRCUMSTANCES OR EVENTS. 
INSPECTING EQUIPMENT, STRUCTURES, OR MATERIALS TO IDENTIFY THE CAUSE OF ERRORS OR OTHER PROBLEMS OR DEFECTS.
MAKING DECISIONS AND SOLVING PROBLEMS ANALYZING INFORMATION AND EVALUATING RESULTS TO CHOOSE THE BEST SOLUTION AND SOLVE PROBLEMS.</t>
  </si>
  <si>
    <t>Withholding and Federal Tax</t>
  </si>
  <si>
    <t>C-500-24347-537109</t>
  </si>
  <si>
    <t>Success International Corporation</t>
  </si>
  <si>
    <t>Unit 4 of Quick Print Building</t>
  </si>
  <si>
    <t>PMB 778 P.O Box 10003</t>
  </si>
  <si>
    <t>98-0665056</t>
  </si>
  <si>
    <t>Miao</t>
  </si>
  <si>
    <t>Guojun</t>
  </si>
  <si>
    <t>successfulmgj2010@gmail.com</t>
  </si>
  <si>
    <t>Quality Control Analysts</t>
  </si>
  <si>
    <t>P-500-24310-453137</t>
  </si>
  <si>
    <t>Quality Control Analyst</t>
  </si>
  <si>
    <t>Certificate as a Quality Manager or consultant training course</t>
  </si>
  <si>
    <t>Unit 4 Quick Print Building Middle Road Garapan Village</t>
  </si>
  <si>
    <t>PO Box 10003 PMB 778</t>
  </si>
  <si>
    <t>P.O. BOX 50860</t>
  </si>
  <si>
    <t>7309 JP BLDG., CHALAN PALE ARNOLD ROAD, GARAPAN</t>
  </si>
  <si>
    <t>P-500-24182-163251</t>
  </si>
  <si>
    <t>1 YEAR EXPERIENCE AS BUILDING MAINTENANCE IS REQUIRED AND PREFERABLY WITH CARPENTRY RELATED SKILLS SUCH AS REPAIR/INSTALLATION;
CAN OPERATE EQUIPMENT AND HAND POWER TOOLS. 
MUST HAVE PROBLEM SOLVING SKILLS, BE SELF MOTIVATED AND ORGANIZED. MUST BE ABLE TO DELIVER WORK INDEPENDENTLY AND WITH URGENCY.</t>
  </si>
  <si>
    <t>HUANG SHUN CORPORATION</t>
  </si>
  <si>
    <t>TEXAS ROAD</t>
  </si>
  <si>
    <t>SUSUPE VILLAGE</t>
  </si>
  <si>
    <t>98-0458958</t>
  </si>
  <si>
    <t>HUANG</t>
  </si>
  <si>
    <t>YUREN</t>
  </si>
  <si>
    <t>PO BOX 520335</t>
  </si>
  <si>
    <t>tinianpopz@hotmail.com</t>
  </si>
  <si>
    <t>P-500-24248-311799</t>
  </si>
  <si>
    <t>MAINTENANCE - A/C TECHNICIAN</t>
  </si>
  <si>
    <t>SUNSHINE GARDEN BUILDING TEXAS ROAD</t>
  </si>
  <si>
    <t>C-500-24300-434830</t>
  </si>
  <si>
    <t>Marianas Repairs Company, Inc.</t>
  </si>
  <si>
    <t>PO Box 502690</t>
  </si>
  <si>
    <t>98-3021449</t>
  </si>
  <si>
    <t>Gvan</t>
  </si>
  <si>
    <t>Natalia</t>
  </si>
  <si>
    <t>Mankhoevna</t>
  </si>
  <si>
    <t>hochalo13@hotmail.com</t>
  </si>
  <si>
    <t>P-500-24160-087697</t>
  </si>
  <si>
    <t>Heavy Equipment Mechanics</t>
  </si>
  <si>
    <t>Understanding of computer testing technologies
Ability to lift heavy machinery
Ability to work after-hours, if requested.</t>
  </si>
  <si>
    <t>Chalan Laulau</t>
  </si>
  <si>
    <t>Withholding Taxes, FICA &amp; Medicare Contributions</t>
  </si>
  <si>
    <t>C-500-24330-496702</t>
  </si>
  <si>
    <t>LILY'S CARE</t>
  </si>
  <si>
    <t>P.O. BOX 1520</t>
  </si>
  <si>
    <t>99-3018906</t>
  </si>
  <si>
    <t>LILYLECH</t>
  </si>
  <si>
    <t>Secretaries and Administrative Assistants, Except Legal, Medical, and Executive</t>
  </si>
  <si>
    <t>P-500-24283-397304</t>
  </si>
  <si>
    <t>ADMINISTRATIVE ASSISTANT</t>
  </si>
  <si>
    <t>HIGH SCHOOL DIPLOMA AAND 6 MONTHS OF WORK EXPERIENCE AS AN ADMINISTRATIVE ASSISTANT.</t>
  </si>
  <si>
    <t>C-500-24304-441910</t>
  </si>
  <si>
    <t>Snow Lily LLC</t>
  </si>
  <si>
    <t>Lily Beauty Salon</t>
  </si>
  <si>
    <t>PMB 215 BOX 10003</t>
  </si>
  <si>
    <t>UNTI 5 G/F CLEAR WATER HOTEL KADENA DI AMOR ST GARAPAN</t>
  </si>
  <si>
    <t>66-0933719</t>
  </si>
  <si>
    <t>WAN</t>
  </si>
  <si>
    <t>KIN YEE EDICK</t>
  </si>
  <si>
    <t>snowsutfin@gmail.com</t>
  </si>
  <si>
    <t>P-500-24226-263415</t>
  </si>
  <si>
    <t>COSMETOLOGIST, HAIRDRESSERS, HAIRSTYLISTS</t>
  </si>
  <si>
    <t>AT LEAST 12 MONTHS PREVIOUS RELATED WORK EXPERIENCE AS COSMETOLOGIST, HAIRDRESSERS, HAIRSTYLISTS.</t>
  </si>
  <si>
    <t>LOCAL &amp; FEDERAL TAX DEDUCTABLE.</t>
  </si>
  <si>
    <t>BE TO CORPORATION</t>
  </si>
  <si>
    <t>BETTER TOGETHER/BLACKWOOD</t>
  </si>
  <si>
    <t>P O BOX 7670 SVRB</t>
  </si>
  <si>
    <t>MONSIGNOR MARTINEZ KOBLERVILLE</t>
  </si>
  <si>
    <t>66-0883725</t>
  </si>
  <si>
    <t>NORTHERN MARIANA ISLANDS</t>
  </si>
  <si>
    <t>betocorp6708@gmail.com</t>
  </si>
  <si>
    <t>P-500-24261-341848</t>
  </si>
  <si>
    <t>MAINTENANCE &amp; REPAIR WORKERS GENERAL</t>
  </si>
  <si>
    <t>With one year work experience as MAintenance &amp; Repair Workers General and able to use tools for maintaining work areas in support of  manpower services</t>
  </si>
  <si>
    <t>CNMI TAXES AND FICA TAXES</t>
  </si>
  <si>
    <t>BACANI</t>
  </si>
  <si>
    <t>GINA</t>
  </si>
  <si>
    <t>SUWASO CORPORATION</t>
  </si>
  <si>
    <t>CORAL OCEAN RESORT</t>
  </si>
  <si>
    <t>P.O BOX 501160</t>
  </si>
  <si>
    <t>98-6021841</t>
  </si>
  <si>
    <t>PARK</t>
  </si>
  <si>
    <t>EUN PYUNG</t>
  </si>
  <si>
    <t>hr@coraloceansaipan.com</t>
  </si>
  <si>
    <t>4940 AS GONNO ROAD, KOBLERVILLE</t>
  </si>
  <si>
    <t>C-500-25038-674002</t>
  </si>
  <si>
    <t>United Coop Cleaning Services LLC</t>
  </si>
  <si>
    <t>Royal Palm Avenue, Beach Road, Garapan</t>
  </si>
  <si>
    <t>Second Floor Macaranas Building, PMB 738 P.O. Box 10,000</t>
  </si>
  <si>
    <t>66-0692168</t>
  </si>
  <si>
    <t>Hanson</t>
  </si>
  <si>
    <t>Mark</t>
  </si>
  <si>
    <t>Bradley</t>
  </si>
  <si>
    <t>Managing Member</t>
  </si>
  <si>
    <t>uccsllc@gmail.com</t>
  </si>
  <si>
    <t>P-500-25002-587094</t>
  </si>
  <si>
    <t>Building and Grounds Cleaning and Maintenance Worker</t>
  </si>
  <si>
    <t xml:space="preserve">The position requires 24 months of prior work experience in basic plumbing, electrical, carpentry, masonry and landscaping skills for landscaping, maintenance and repairs as client needs arise.
Because the job will require daily movement in and about Saipan, travelling to and from client building and residence locations and to materials vendors to acquire items necessary for repairs and maintenance, the job requires that the employee obtain a CNMI driver's license and secure the daily use of an operational, registered and insured vehicle prior to the employee's first day of work and to maintain a valid CNMI driver's license, and operational registered and insured vehicle at all times during the full term of employment.  Company employees are reimbursed at the IRS mileage rate for their fuel and maintenance costs for all miles travelled in their vehicles for the company business.  
These requirements and all of the other requirements for this job apply to all company employees regardless of citizenship, nationality and/or place of hire.  The Company is an equal opportunity employer.
</t>
  </si>
  <si>
    <t>Catubay</t>
  </si>
  <si>
    <t>Damaso</t>
  </si>
  <si>
    <t>catubaygloria@yahoo.com</t>
  </si>
  <si>
    <t>cnmi taxes and fica taxes</t>
  </si>
  <si>
    <t>C-500-25080-793300</t>
  </si>
  <si>
    <t>P-500-25037-670020</t>
  </si>
  <si>
    <t>DRIVER/SALES WORKER</t>
  </si>
  <si>
    <t>Must have a valid CNMI Driver's License with 12 months' work experience</t>
  </si>
  <si>
    <t>CNMI Withholding Taxes and Federal Taxes (if applicable)</t>
  </si>
  <si>
    <t>CHEN</t>
  </si>
  <si>
    <t>CASHIER</t>
  </si>
  <si>
    <t>C-500-24211-229990</t>
  </si>
  <si>
    <t>RadioCom Saipan Inc</t>
  </si>
  <si>
    <t>UNIT 2A, 2nd Flr Marianas Printing Services Bldg.</t>
  </si>
  <si>
    <t>PO Box 504651</t>
  </si>
  <si>
    <t>66-0474120</t>
  </si>
  <si>
    <t>Ganacias</t>
  </si>
  <si>
    <t>Leo Jun</t>
  </si>
  <si>
    <t>Operations Manager</t>
  </si>
  <si>
    <t>PO BOX 504651</t>
  </si>
  <si>
    <t>administration@radiocomusa.com</t>
  </si>
  <si>
    <t>P-500-24166-110687</t>
  </si>
  <si>
    <t>MUST BE HIGHSCHOOL GRADUATE, MUST HAVE 12 MONTHS OF WORK RELATED EXPERIENCE. MUST KNOW HOW TO PERFORM ROUTINE MAINTENANCE ON EQUIPMENT AND DETERMINE WHEN AND WHAT KIND OF MAINTENANCE IS NEEDED. ABLE TO DETERMINE THE KIND OF TOOLS AND EQUIPMENT NEEDED TO DO A JOB.</t>
  </si>
  <si>
    <t>2ND FLOOR ROOM 2-A MARIANAS PRINTING SERVICE BLDG., SAN JOSE</t>
  </si>
  <si>
    <t>SS FICA and other applicable CNMI Withholding Tax</t>
  </si>
  <si>
    <t>C-500-24240-298256</t>
  </si>
  <si>
    <t>Saipan City</t>
  </si>
  <si>
    <t>C-500-24261-341769</t>
  </si>
  <si>
    <t>Guangdong Development Co., Ltd.</t>
  </si>
  <si>
    <t>Guangdong Hardware</t>
  </si>
  <si>
    <t>Guangdong Building, Msgr. Martinez Road</t>
  </si>
  <si>
    <t>P.O. BOX 501640, As Lito Village</t>
  </si>
  <si>
    <t>66-0500561</t>
  </si>
  <si>
    <t>HE</t>
  </si>
  <si>
    <t>JIANCHU</t>
  </si>
  <si>
    <t>Acting Office Representative</t>
  </si>
  <si>
    <t>guangdong_hardware@163.com</t>
  </si>
  <si>
    <t>P-500-24217-243473</t>
  </si>
  <si>
    <t>Material Coordinator</t>
  </si>
  <si>
    <t>AT LEAST A HIGH SCHOOL DIPLOMA OR EQUIVALENT. AT LEAST 12 MONTHS WORKING EXPERIENCE ON RELATED FIELD. FAMILIAR WITH MICROSOFT OFFICE.
PROFICIENT USING OF OFFICE SOFTWARE FOR SPREADING ANALYTICAL REPORTS AND PRESENTATION. ABILITY TO VERIFY ACCURACY OF TRANSACTIONAL DATA OF
THE INVENTORY, MATERIALS AND DOCUMENTS. KNOWLEDGE OF LISTENING AND SPEAKING ENGLISH AND CHINESE, BEING ABLE TO COMMUNICATE WITH LOCAL
PEOPLE AND DIFFERENT VENDORS (SUCH AS U.S., SINGAPORE, CHINA, AND SO ON) FOR THE RECEIVING VARIANCE AND PRODUCTS ISSUE, AND ABILITY TO PREPARE INVENTORY REPORT AND MATERIALS MONTHLY SALES REPORTS TO THE MANAGEMENT AND HEAD OFFICE (IN CHINA) FOR PROPER CONTROL. WORK EVEN ON WEEKEND OR HOLIDAY. KNOWLEDGE OF PRINCIPLES AND PROCESSES FOR PROVIDING CUSTOMER AND BUSINESS SERVICES. OTHER SKILLS SUCH AS
COORDINATION AND TIME MANAGEMENT.</t>
  </si>
  <si>
    <t>All CNMI and Federal Income Taxes.</t>
  </si>
  <si>
    <t>C-500-24225-262450</t>
  </si>
  <si>
    <t>Beatriz Q. Fejeran</t>
  </si>
  <si>
    <t>WJC Mart / WJC Pacific Fishing</t>
  </si>
  <si>
    <t>P.O Box 503742</t>
  </si>
  <si>
    <t>66-0694967</t>
  </si>
  <si>
    <t>Fejeran</t>
  </si>
  <si>
    <t>Beatriz</t>
  </si>
  <si>
    <t>bettyfejeran1964@gmail.com</t>
  </si>
  <si>
    <t>Motorboat Mechanics and Service Technicians</t>
  </si>
  <si>
    <t>P-500-24171-127395</t>
  </si>
  <si>
    <t>Motor Boat Mechanic</t>
  </si>
  <si>
    <t>Must have 24 months work experience. Knowledgeable in using power tools and hands in repairing Diesel Boat Engine like wrenches, fliers,magnetic tools, tester, hammers etc..</t>
  </si>
  <si>
    <t xml:space="preserve">Dandan Road </t>
  </si>
  <si>
    <t xml:space="preserve">San Vicente Village </t>
  </si>
  <si>
    <t>Beatriz Q fejeran dba WJC mart</t>
  </si>
  <si>
    <t>C-500-24215-242849</t>
  </si>
  <si>
    <t>FAMEX INC</t>
  </si>
  <si>
    <t>CITRINE CATERING</t>
  </si>
  <si>
    <t>KOBLERVILLE ROAD</t>
  </si>
  <si>
    <t>HOUSE NO. 555 KOBLERVILLE VILLAGE</t>
  </si>
  <si>
    <t>66-1036892</t>
  </si>
  <si>
    <t>SUCH</t>
  </si>
  <si>
    <t>JOHN</t>
  </si>
  <si>
    <t>HOMAN</t>
  </si>
  <si>
    <t>famexinc670@gmail.com</t>
  </si>
  <si>
    <t>P-500-24179-152244</t>
  </si>
  <si>
    <t>BUILDING SERVICE TECHNICIAN</t>
  </si>
  <si>
    <t>Capable of operating cleaning equipment such as vacuum cleaner, mops and squeezers. Can
work in flexible hours.</t>
  </si>
  <si>
    <t>HOUSE NO 555 KOBLERVILLE VILLAGE</t>
  </si>
  <si>
    <t>All applicable taxes.</t>
  </si>
  <si>
    <t>C-500-24335-507770</t>
  </si>
  <si>
    <t>Let's Go Tour Company</t>
  </si>
  <si>
    <t>Beach/pool side, Crowne Plaza Resort Saipan</t>
  </si>
  <si>
    <t>Coral Tree Avenue, Garapan Village</t>
  </si>
  <si>
    <t>66-0830787</t>
  </si>
  <si>
    <t>First-Line Supervisors of Entertainment and Recreation Workers, Except Gambling Services</t>
  </si>
  <si>
    <t>P-500-24192-185213</t>
  </si>
  <si>
    <t>Customer Service Supervisor</t>
  </si>
  <si>
    <t xml:space="preserve">Must have a Bachelor of Science in Animal Husbandry. Must have three (3) months prior training in Animal Husbandry. Must have at least twelve (12) months prior work experience as an Animal Attendant/Trainer. Must be able and willing to work shifts, evenings, holidays, and weekends. Must be able and willing to work during inclement weather. Must have or be able and willing to obtain a valid Lifeguard and First-aid &amp; CPR Certifications that will be applied equally to U.S. and foreign workers. </t>
  </si>
  <si>
    <t>Exempt Status, Paid Leave, Holiday Pay, and 401(k) Retirement Plan subject to company policy.</t>
  </si>
  <si>
    <t>ceti.hr@saipan.travel</t>
  </si>
  <si>
    <t>C-500-24192-185041</t>
  </si>
  <si>
    <t>WEDNESDAY LLC</t>
  </si>
  <si>
    <t>P.O. BOX 10001 PMB 1222</t>
  </si>
  <si>
    <t>T7 G/F.,  PALM BLDG., PASEO DE MARIANAS STREET, GARAPAN</t>
  </si>
  <si>
    <t>66-1069231</t>
  </si>
  <si>
    <t>T7 G/F., PALM BUILDING PASEO DE MARIANAS STREET GARAPAN</t>
  </si>
  <si>
    <t>tiffaniexie2019@gmail.com</t>
  </si>
  <si>
    <t>P-500-24135-991792</t>
  </si>
  <si>
    <t>TOUR GUIDE &amp; ESCORTS</t>
  </si>
  <si>
    <t>APPLICANT HAVE TO PASS THE TOUR GUIDE EXAMINATION IF WORK AT CNMI, AT LEAST 12 MONTHS PREVIOUS RELATED WORK EXPERIENCE AS TOUR GUIDE &amp; ESCORTS.</t>
  </si>
  <si>
    <t>T7 G/F., PALM BLDG., PASEO DE MARIANAS STRRET, GARAPAN</t>
  </si>
  <si>
    <t>local &amp; federal tax.</t>
  </si>
  <si>
    <t>C-500-24265-355288</t>
  </si>
  <si>
    <t>P-500-24177-144410</t>
  </si>
  <si>
    <t xml:space="preserve">MUST HAVE AT LEAST 3 MONTHS PREVIOUS WORK RELATED SKILLS, KNOWLEDGE &amp; EXPERIENCE. APPLICANTS MUST BE ABLE TO LIFT 50 LBS. AND CAN WORK ON FLEXIBLE HOURS ON WEEKENDS AND HOLIDAYS OR EARLY MORNING SHIFT. MUST SUBMIT DETAILED RESUME EQUALLY APPLICABLE TO BOTH U.S. AND FOREIGN WORKERS. </t>
  </si>
  <si>
    <t>Agingan Lane, San Antonio Village</t>
  </si>
  <si>
    <t>Ch. 2 and Ch. 7 Tax ( State and Federal Tax), Social Security and Medicare Tax</t>
  </si>
  <si>
    <t>C-500-24297-428439</t>
  </si>
  <si>
    <t>ELIZABETH B. TORRES</t>
  </si>
  <si>
    <t>E SUPPLY ENTERPRISE</t>
  </si>
  <si>
    <t>P.O. BOX 506557</t>
  </si>
  <si>
    <t>TUN HERMAN PAN, AIRPORT RD., DANDAN</t>
  </si>
  <si>
    <t>66-0972667</t>
  </si>
  <si>
    <t>TORRES</t>
  </si>
  <si>
    <t>ELIZABETH</t>
  </si>
  <si>
    <t>BARTOLOME</t>
  </si>
  <si>
    <t>TUN HERMAN PAN AIRPORT ROAD DANDAN</t>
  </si>
  <si>
    <t>contact@esupplyenterprise.com</t>
  </si>
  <si>
    <t>P-500-24200-204400</t>
  </si>
  <si>
    <t>KNOWLEDGE IN REPAIRING AND MAINTENANCE JOB OF BUILDING AND MACHINE.
KNOWLEDGE IN OPERATING SPECIAL TOOLS</t>
  </si>
  <si>
    <t>TUN HERMAN PAN AIRPORT ROAD DAN DAN</t>
  </si>
  <si>
    <t>CNMI TAXES(Chapter 2 and Chapter 7);
FICA TAXES( SOCIAL SECURITY AND MEDICARE)</t>
  </si>
  <si>
    <t>e_supplyenterprise@yahoo.com</t>
  </si>
  <si>
    <t>C-500-24217-243475</t>
  </si>
  <si>
    <t>Himawari Saipan, Inc.</t>
  </si>
  <si>
    <t>Himawari</t>
  </si>
  <si>
    <t>Bukiki Avenue</t>
  </si>
  <si>
    <t>Garapan</t>
  </si>
  <si>
    <t>66-0670325</t>
  </si>
  <si>
    <t>Suzuki</t>
  </si>
  <si>
    <t>Tatsuhito</t>
  </si>
  <si>
    <t>suzuki@himawari-saipan.com</t>
  </si>
  <si>
    <t>P-500-24180-161893</t>
  </si>
  <si>
    <t xml:space="preserve">High school graduate and 24 months or work experience. Knowledge of machines and tools, including their designs, uses repair and maintenance. Knowledge of materials, methods, and tools involved in the repair of buildings. </t>
  </si>
  <si>
    <t>Required Federal and Local Tax</t>
  </si>
  <si>
    <t>himawari-saipan.com</t>
  </si>
  <si>
    <t>C-500-24157-072604</t>
  </si>
  <si>
    <t>Century Tours Inc.</t>
  </si>
  <si>
    <t>2F GSE Area, POI Bldg, International Terminal Lp, I'fadang</t>
  </si>
  <si>
    <t>P.O. Box 10000 PMB 1028 PPP</t>
  </si>
  <si>
    <t>66-0796956</t>
  </si>
  <si>
    <t>2F GSE Area, POI Building, International Terminal Lp</t>
  </si>
  <si>
    <t>Saipan International Airport, I'fadang</t>
  </si>
  <si>
    <t>P-500-23282-417405</t>
  </si>
  <si>
    <t>Accounting Assistant</t>
  </si>
  <si>
    <t>Must have at least 24 months prior work experience as an Accounting Assistant. Must have a High School Diploma/GED. Must be able and willing to work shifts, evening, holidays, and weekends.</t>
  </si>
  <si>
    <t>2F, POI BLDG-GSE AREA, INTERNATIONAL TERMINAL LP, I'FADANG</t>
  </si>
  <si>
    <t>P.O. BOX 10000 PMB 1028 PPP</t>
  </si>
  <si>
    <t>Paid leave, Holiday pay, and 401(k) retirement plan subject to company policy.</t>
  </si>
  <si>
    <t>Century Tours, Inc.</t>
  </si>
  <si>
    <t>C-500-24313-461911</t>
  </si>
  <si>
    <t>GLOBAL SOURCING LLC</t>
  </si>
  <si>
    <t>GLOBAL SOURCING LLC.</t>
  </si>
  <si>
    <t>316B MARIANAS BUSINESS PLAZA</t>
  </si>
  <si>
    <t>NAURU LOOP, SUSUPE</t>
  </si>
  <si>
    <t>66-0788990</t>
  </si>
  <si>
    <t>Bernardo</t>
  </si>
  <si>
    <t>Federico Jr.</t>
  </si>
  <si>
    <t>Suratos</t>
  </si>
  <si>
    <t>Member</t>
  </si>
  <si>
    <t>P.O BOX 505912</t>
  </si>
  <si>
    <t>globalsourcingllc96950@gmail.com</t>
  </si>
  <si>
    <t>P-500-24190-178348</t>
  </si>
  <si>
    <t>Assistant Cook</t>
  </si>
  <si>
    <t>Doctorate (PhD)</t>
  </si>
  <si>
    <t>Must have 12 months experience with Work certfication.</t>
  </si>
  <si>
    <t>Chapter 2, chapter 7 and Fica employee share</t>
  </si>
  <si>
    <t>C-500-24257-335358</t>
  </si>
  <si>
    <t xml:space="preserve">CNMI Tax, Federal Tax, Medicare and Social Security
</t>
  </si>
  <si>
    <t>C-500-24306-446883</t>
  </si>
  <si>
    <t>P-500-24164-099972</t>
  </si>
  <si>
    <t>Associate's degree required with 24 months work related experience. Knowledge of design techniques, tools, and principles involved in production of precision technical plans, blueprints, drawings, and models. Knowledge of materials, methods, and the tools involved in the construction or repair of houses, buildings, or other structures such as highways and roads. 2 years of direct work with AutoCAD and construction drawing preparation. Produces clear, accurate technical drawings, plans, and documentation for civil engineering projects. Able to effectively interpret and translate engineering specifications and technical data into precise technical drawings and models.</t>
  </si>
  <si>
    <t>C-500-24344-526598</t>
  </si>
  <si>
    <t>MAHILUM ENTERPRISES</t>
  </si>
  <si>
    <t>KATHY BARBER SHOP</t>
  </si>
  <si>
    <t>P.O BOX 520281</t>
  </si>
  <si>
    <t>66-0988596</t>
  </si>
  <si>
    <t>MAHILUM</t>
  </si>
  <si>
    <t>ETERNSVY</t>
  </si>
  <si>
    <t>eterns.mahilum@gmail.com</t>
  </si>
  <si>
    <t>P-500-24306-446695</t>
  </si>
  <si>
    <t>BARBER</t>
  </si>
  <si>
    <t>State Income Tax, Social Security (FICA), Medicare Tax</t>
  </si>
  <si>
    <t>C-500-24181-162691</t>
  </si>
  <si>
    <t>SP DANCOE AND ASSOCIATES, LLC</t>
  </si>
  <si>
    <t xml:space="preserve">P.O. BOX 503922 </t>
  </si>
  <si>
    <t>GUALO RAI CENTER BLDG., CHALAN PALE ARNOLD (MIDDLE) RD., GUA</t>
  </si>
  <si>
    <t>37-1776359</t>
  </si>
  <si>
    <t>DANCOE</t>
  </si>
  <si>
    <t>SONYA</t>
  </si>
  <si>
    <t>PANGELINAN</t>
  </si>
  <si>
    <t>spdancoe19@gmail.com</t>
  </si>
  <si>
    <t>P-500-23179-149472</t>
  </si>
  <si>
    <t>ARCHITECTURAL AND CIVIL DRAFTER</t>
  </si>
  <si>
    <t xml:space="preserve">6 MONTHS WORK EXPERIENCE.
AUTOCAD OPERATOR.
ARCHITECTURAL, STRUCTURAL, ELECTRICAL, MECHANICAL PLANNING, DESIGN AND COST ESTIMATES.
KNOWLEDGE IN BUILDING CODES, MATERIALS AND STANDARDS.
</t>
  </si>
  <si>
    <t>SP DANCOE OFFICE</t>
  </si>
  <si>
    <t>FICA (SOCIAL SECURITY AND MEDICARE) TAXES
CNMI (CHAPTER 2 AND CHAPTER 7) TAXES</t>
  </si>
  <si>
    <t>C-500-24229-271738</t>
  </si>
  <si>
    <t>SAIPAN LAULAU DEVELOPMENT INC.</t>
  </si>
  <si>
    <t>PMB 1020 P.O. 10000</t>
  </si>
  <si>
    <t>Pesticide Handlers, Sprayers, and Applicators, Vegetation</t>
  </si>
  <si>
    <t>P-500-24191-181496</t>
  </si>
  <si>
    <t>CHEMICAL APPLICATOR</t>
  </si>
  <si>
    <t xml:space="preserve">-	High school diploma or its equivalent.
-	Twelve (12) months work experience as Chemical applicator in a golf course.
</t>
  </si>
  <si>
    <t>APPLICABLE FEDERAL AND LOCAL TAXES AS REQUIRED BY LAW.
OPTIONAL: HOUSING AT $100 PER MONTH.
OPTIONAL: HEALTH INSURANCE.</t>
  </si>
  <si>
    <t>C-500-24290-412532</t>
  </si>
  <si>
    <t>Manpower Service</t>
  </si>
  <si>
    <t>MUST HAVE A HIGH SCHOOL DIPLOMA/GED CERTIFICATE. 12 MONTHS GENERAL MAINTENANCE EXPERIENCE. ABILITY TO UNDERSTAND REPAIRING BUILDINGS, EQUIPMENT, PLUMBING, ELECTRICAL SYSTEMS AND EXPERIENCE IN POWER OR HAND TOOLS AND ROUTINE EQUIPMENT AND VEHICLE MAINTENANCE. ABLE TO WORK IN A FAST-PACED ENVIRONMENT AND MULTI-TASK EFFECTIVELY MUST BE ABLE TO WORK ON FLEXIBLE HOURS INCLUDING WEEKENDS, HOLIDAYS AND NIGHT SHIFTS</t>
  </si>
  <si>
    <t>C-500-24244-307921</t>
  </si>
  <si>
    <t>SOUDELOR CORPORATION</t>
  </si>
  <si>
    <t>J3 ENTERPRISES</t>
  </si>
  <si>
    <t>P.O. BOX 501393, BEACH ROAD</t>
  </si>
  <si>
    <t>66-0846910</t>
  </si>
  <si>
    <t>ESLABAN</t>
  </si>
  <si>
    <t>CARLOS JR.</t>
  </si>
  <si>
    <t>ESPIRITU</t>
  </si>
  <si>
    <t>soudelorcorp@yahoo.com</t>
  </si>
  <si>
    <t>P-500-24158-082650</t>
  </si>
  <si>
    <t xml:space="preserve">AT LEAST 12 MONTHS WORKING EXPERIENCE AS MAINTENANCE AND REPAIR WORKER. KNOW HOW TO READ ELECTRICAL
DIAGRAM. KNOW CARPENTRY AND MASONRY WORKS.
WILLING TO WORK FLEXIBLE SCHEDULE. DO OTHER RELATED DUTIES AS ASSIGNED.
PRE-SCREENING TEST IS REQUIRED (LIKE TRADE TEST AND/OR EMPLOYMENT EXAM)
</t>
  </si>
  <si>
    <t>C-500-24257-335345</t>
  </si>
  <si>
    <t>ABLE TO DIAGNOSE AND WELL KNOWLEDGEABLE IN PARTS AS WELL AS RECORDS/LOGS OF VEHICLE/MACHINE SERVICES FOR TRUCKS AND QUARRY EQUIPMENT. MUST HAVE MINIMUM 24 MONTHS OF WORK EXPERIENCE.</t>
  </si>
  <si>
    <t>80 hours paid vacation leave, 40 hours paid sick leave per annum</t>
  </si>
  <si>
    <t>Local and Federal Taxes, 50% Health Insurance Premium is optional, IOU's</t>
  </si>
  <si>
    <t>C-500-24217-243327</t>
  </si>
  <si>
    <t>Asia Pacific Hotels Inc.</t>
  </si>
  <si>
    <t>P-500-24177-145067</t>
  </si>
  <si>
    <t>Must have at least twelve (12) months prior work experience as a Night Manager/Auditor, Accounting Assistant/Clerk. Must have a high school diploma or GED. Must be able and willing to work nights, shifts, weekends, and during inclement weather.</t>
  </si>
  <si>
    <t>P.O . Box 501029</t>
  </si>
  <si>
    <t>Paid Leave, Holiday Pay, and 401(k) Retirement Plan subject to company policy.</t>
  </si>
  <si>
    <t>Asia Pacific Hotels Inc. DBA Crowne Plaza Resort Saipan</t>
  </si>
  <si>
    <t>C-500-24303-438633</t>
  </si>
  <si>
    <t>4627 AS GONNO ROAD</t>
  </si>
  <si>
    <t>PMB 338, BOX 10001</t>
  </si>
  <si>
    <t>4627 AS GONNO ROAD,</t>
  </si>
  <si>
    <t>PMB 338 BOX 10001</t>
  </si>
  <si>
    <t>Exercise Physiologists</t>
  </si>
  <si>
    <t>P-500-24255-328963</t>
  </si>
  <si>
    <t>EXERCISE PHYSIOLOGIST</t>
  </si>
  <si>
    <t>KNOWLEDGE OF PRINCIPLES, METHODS, AND PROCEDURES FOR DIAGNOSIS, TREATMENT, AND REHABILITATION OF PHYSICAL AND MENTAL DYSFUNCTIONS, AND FOR CAREER COUNSELING AND GUIDANCE.  MAY BE ABLE TO TRAVEL TO COUNTRIES SPECIFIED IN THE JOB DUTIES.  WITH AT LEAST 24 MONTHS OF RELATED WORK EXPERIENCE, AND WITH EDUCATIONAL REQUIREMENT OF A BACHELOR'S DEGREE.</t>
  </si>
  <si>
    <t>NMI SOCCER TRAINING CENTER, 4627 AS GONNO ROAD, KOBLERVILLE</t>
  </si>
  <si>
    <t>C-500-24355-560645</t>
  </si>
  <si>
    <t>ROME RESEARCH CORPORATION</t>
  </si>
  <si>
    <t>IBB SITE ROBERT E. KAMOSA TRANSMITTING STATION</t>
  </si>
  <si>
    <t>P.O. BOX 520771</t>
  </si>
  <si>
    <t>16-1032496</t>
  </si>
  <si>
    <t>ACOLLADOR</t>
  </si>
  <si>
    <t>EDGARD</t>
  </si>
  <si>
    <t>BANDERADO</t>
  </si>
  <si>
    <t>PROJECT MANAGER</t>
  </si>
  <si>
    <t>EDGARD.ACOLLADOR@NEXTECHSOL.COM</t>
  </si>
  <si>
    <t>MAILMAN</t>
  </si>
  <si>
    <t>BRUCE</t>
  </si>
  <si>
    <t>2ND FLOOR SASHA BLDG., BEACH ROAD</t>
  </si>
  <si>
    <t>PMB 238 BOX 10000</t>
  </si>
  <si>
    <t>Radio, Cellular, and Tower Equipment Installers and Repairers</t>
  </si>
  <si>
    <t>P-500-24319-473991</t>
  </si>
  <si>
    <t>RADIO, CELLULAR AND TOWER EQUIPMENT INSTALLER &amp; REPAIRER I</t>
  </si>
  <si>
    <t>U.S. AND FOREIGN WORKERS MUST PASS THE GOVERNMENT ELECTRONICS ANALOG AND DIGITAL THEORY TESTS.</t>
  </si>
  <si>
    <t>Edgard.Acollador@nextechsol.com</t>
  </si>
  <si>
    <t>L</t>
  </si>
  <si>
    <t>MAILMAN &amp; KARA, LLC</t>
  </si>
  <si>
    <t>C-500-25009-605963</t>
  </si>
  <si>
    <t>KSK CORPORATION</t>
  </si>
  <si>
    <t>CK BUILDING BEACH ROAD CHALAN KANOA</t>
  </si>
  <si>
    <t>66-0628897</t>
  </si>
  <si>
    <t>JIN</t>
  </si>
  <si>
    <t>SHUN</t>
  </si>
  <si>
    <t>youngckim@gmail.com</t>
  </si>
  <si>
    <t>Coin, Vending, and Amusement Machine Servicers and Repairers</t>
  </si>
  <si>
    <t>P-500-24281-391218</t>
  </si>
  <si>
    <t>AMUSEMENT MACHINE SERVICER &amp; REPAIRER</t>
  </si>
  <si>
    <t>Knowledge of circuit boards, processors, chips, electronic components, equipment</t>
  </si>
  <si>
    <t>Employer's Quarterly Withholding Tax, FICA Tax</t>
  </si>
  <si>
    <t>C-500-24249-318600</t>
  </si>
  <si>
    <t>V-kool Marianas USA, LLC</t>
  </si>
  <si>
    <t>Beach Road, Tun Segundo St. Chalan Kanoa</t>
  </si>
  <si>
    <t>66-0833044</t>
  </si>
  <si>
    <t>Sikayun</t>
  </si>
  <si>
    <t>Edward</t>
  </si>
  <si>
    <t>polyshinevkool@gmail.com</t>
  </si>
  <si>
    <t>Automotive Glass Installers and Repairers</t>
  </si>
  <si>
    <t>P-500-24205-214192</t>
  </si>
  <si>
    <t>Window Tint Specialist</t>
  </si>
  <si>
    <t>High School graduate with at least 12 months of work experience as Window Tint Specialist.  Knowledge and experience in the installation and removal of window tints for motor vehicles including residential and office windows.  Knowledge and experience in operating tools, equipment and materials for window tint installation and removal including proper safety procedures in doing the tasks.  Must be able to lift, push, pull or carry objects minimum if 30 lbs. and bend, stretch, twist or reach with body, arms and/or legs.  Trade test and employment examination are required.</t>
  </si>
  <si>
    <t>Beach Road, Tun Segundo St., Chalan Kanoa</t>
  </si>
  <si>
    <t>Applicable CNMI &amp; Federal Tax</t>
  </si>
  <si>
    <t>C-500-24250-318921</t>
  </si>
  <si>
    <t>12 months of previous work experience and previous work-related skill, knowledge, or experience is required. Must be able to lift at least 25 pounds. Knowledge and experience of using a variety of cleaning tools and equipment such as vacuum cleaner, mops, and brooms.  Knowledge of safety guidelines when working with chemical cleaners.  Must be able to work on flexible work schedules (nights, weekends, and holidays) as needed as work will be performed on different worksites/locations. Employment exam/trade test required - will be applied equally to both U.S. workers and CW-1 workers.</t>
  </si>
  <si>
    <t>ALL CNMI &amp; FEDERAL TAXES.</t>
  </si>
  <si>
    <t>C-500-24268-358838</t>
  </si>
  <si>
    <t>Apartment Rental</t>
  </si>
  <si>
    <t>C-500-25007-598634</t>
  </si>
  <si>
    <t xml:space="preserve">Can possess to troubleshoot. Can operate Maintenance &amp; Repair Equipment. Must have High School Graduate or GED and have at least 24 months working experience as a Maintenance &amp; Repair Workers, General with Employment Certificate. Must have a Police Clearance. Willing to work in a flexible working schedule. 
Note: This pre-requisite applies to BOTH CW-1 Workers and US Workers Applicant
</t>
  </si>
  <si>
    <t>In excess of 40 hours per week, the rate will be multiply by 1.5</t>
  </si>
  <si>
    <t>CNMI Withholding Tax (Chapter 2, Chapter 7)
FICA Taxes (Social Security, Medicare)</t>
  </si>
  <si>
    <t>saipan</t>
  </si>
  <si>
    <t>C-500-25024-639846</t>
  </si>
  <si>
    <t>1 YEAR GENERAL MAINTENANCE EXPERIENCE IN REPAIRING BUILDINGS, EQUIPMENT, PLUMBING, ELECTRICAL SYSTEMS AND EXPERIENCE IN POWER OR HAND TOOLS. SKILL IN GENERAL CUSTODIAL DUTIES AND FACILITY CLEANING DUTIES. SKILL IN ROUTINE EQUIPMENT AND VEHICLE MAINTENANCE. ABLE TO WORK IN A FAST-PACED ENVIRONMENT AND MULTI-TASK. MUST AGREE TO A POST- OFFER, PRE-EMPLOYMENT DRUG SCREENING TEST THE PROSPECTIVE EMPLOYEE OR APPLICANT WILL BE REQUIRED AN EMPLOYMENT DRUG SCREENING TEST WHICH WILL APPLY EQUALLY TO U.S. WORKERS AND CW-1 WORKERS.</t>
  </si>
  <si>
    <t>TFC CORPORATION</t>
  </si>
  <si>
    <t>TFC GENERAL CONSTRUCTION</t>
  </si>
  <si>
    <t>P.O. BOX 502706, AS PERDIDO ROAD</t>
  </si>
  <si>
    <t>66-0894193</t>
  </si>
  <si>
    <t>FERNANDEZ</t>
  </si>
  <si>
    <t>TERESITA</t>
  </si>
  <si>
    <t>MANARANG</t>
  </si>
  <si>
    <t>tfcgeneralconstruction@yahoo.com</t>
  </si>
  <si>
    <t>P-500-24303-438726</t>
  </si>
  <si>
    <t>AT LEAST 12 MONTHS WORKING EXPERIENCE AS MAINTENANCE AND REPAIR WORKER. KNOW HOW TO REPAIR DOORS, LOCKS, WINDOWS. KNOWLEDGE IN WELDING, MASONRY, CARPENTRY AND PAINTING WORKS. WILLING TO WORK FLEXIBLE SCHEDULE. DO OTHER RELATED DUTIES AS ASSIGNED</t>
  </si>
  <si>
    <t>AS PERDIDO ROAD</t>
  </si>
  <si>
    <t>CHAN PIAO</t>
  </si>
  <si>
    <t>C-500-25022-635860</t>
  </si>
  <si>
    <t>CHINEN ICE CANDY CORPORATION</t>
  </si>
  <si>
    <t>PUTI TAINOBUI AVE. BETWEEN ROUTE 308 AND ORCHID STREET</t>
  </si>
  <si>
    <t>P.O. BOX 500126, SAIPAN</t>
  </si>
  <si>
    <t>66-0816703</t>
  </si>
  <si>
    <t>R</t>
  </si>
  <si>
    <t>VICE-PRESIDENT/SECRETARY</t>
  </si>
  <si>
    <t>saipan401@gmail.com</t>
  </si>
  <si>
    <t>IKEDA</t>
  </si>
  <si>
    <t>MAMI</t>
  </si>
  <si>
    <t>OFF ROUTE 38 (NAVY HILL ROAD)</t>
  </si>
  <si>
    <t>P.O. BOX 500047, SAIPAN</t>
  </si>
  <si>
    <t>mami96950@gmail.com</t>
  </si>
  <si>
    <t>M&amp;M's CORPORATION</t>
  </si>
  <si>
    <t>P-500-24346-533726</t>
  </si>
  <si>
    <t>ICE CANDY MAKER</t>
  </si>
  <si>
    <t>Ability to monitor operating machines and sense any malfunction (problem sensitivity). Ability to record and report the production data to supervisor.</t>
  </si>
  <si>
    <t>Puti Tainobui Ave. between Route 308 and Orchid Street</t>
  </si>
  <si>
    <t>P.O. Box 500126, Saipan</t>
  </si>
  <si>
    <t>Worker's Compensation provided.</t>
  </si>
  <si>
    <t>Any and all Federal and CNMI taxes applicable by law.</t>
  </si>
  <si>
    <t>https://job.labor.cnmi.gov</t>
  </si>
  <si>
    <t>C-500-24310-453011</t>
  </si>
  <si>
    <t>Tinian Fuel Services, Inc.</t>
  </si>
  <si>
    <t>Tinian Landscaping and Custodial Services; TLC General Contractor</t>
  </si>
  <si>
    <t>Po Box 520800</t>
  </si>
  <si>
    <t>66-0608693</t>
  </si>
  <si>
    <t>Mendiola-Long</t>
  </si>
  <si>
    <t>Phillip</t>
  </si>
  <si>
    <t>Thomas</t>
  </si>
  <si>
    <t>jobs@tinianservice.com</t>
  </si>
  <si>
    <t>P-500-24219-246562</t>
  </si>
  <si>
    <t>Housekeeper</t>
  </si>
  <si>
    <t>Previous work-related skills, knowledge, or experience is required. Service orientation, Time management, and judgement and decision-making skills.</t>
  </si>
  <si>
    <t xml:space="preserve">FICA and Withholding Tax
</t>
  </si>
  <si>
    <t>C-500-24320-476789</t>
  </si>
  <si>
    <t>P-500-24205-214203</t>
  </si>
  <si>
    <t>FOOD PREPARATION AND SERVING RELATED WORKERS, ALL OTHERS</t>
  </si>
  <si>
    <t>PROPER HYGIENE: CUSTOMER SERVICE, KNOWLEDGE IN FOOD PREPARATION AND SERVING.</t>
  </si>
  <si>
    <t>PO BOX 501106</t>
  </si>
  <si>
    <t>OVERTIME RATE APPLIES IN EXCESS OF 40 HRS. PER WEEK</t>
  </si>
  <si>
    <t>CNMI WITHHOLDING TAX, FEDERAL WITHHOLDING TAX, SOCIAL SECURITY AND MEDICARE CONTRIBUTION</t>
  </si>
  <si>
    <t>ESTRELLA C. MENDIOLA</t>
  </si>
  <si>
    <t>HARVEST MART/3KINGS MARKET/3KINGS MARKET TOO!</t>
  </si>
  <si>
    <t>DISTRICT 4, SONGSONG VILLAGE</t>
  </si>
  <si>
    <t>P.O. BOX 966</t>
  </si>
  <si>
    <t>98-0404568</t>
  </si>
  <si>
    <t>MENDIOLA</t>
  </si>
  <si>
    <t>ESTRELLA</t>
  </si>
  <si>
    <t>CLITAR</t>
  </si>
  <si>
    <t>DISTRICT 4 SONGSONG VILLAGE</t>
  </si>
  <si>
    <t>cw1harvest@gmail.com</t>
  </si>
  <si>
    <t>Sales Managers</t>
  </si>
  <si>
    <t>SALES MANAGER</t>
  </si>
  <si>
    <t>SINAPALO 1 VILLAGE</t>
  </si>
  <si>
    <t>Deductions will include local and state taxes which is consistent and pertinent to U.S. Federal and CNMI Laws (e.g. Chapter 2, Chapter 7, SS, and Medicare).</t>
  </si>
  <si>
    <t>www.harvest3kings.com</t>
  </si>
  <si>
    <t>TENDER HOSPICE CARE, INC.</t>
  </si>
  <si>
    <t>TENDER CARE</t>
  </si>
  <si>
    <t>BRI BUILDING KOPA DI ORU ST. GARAPAN</t>
  </si>
  <si>
    <t>SUITE 104B</t>
  </si>
  <si>
    <t>66-0769513</t>
  </si>
  <si>
    <t>GIA</t>
  </si>
  <si>
    <t>PO BOX 9663</t>
  </si>
  <si>
    <t>TAMUNING</t>
  </si>
  <si>
    <t>admin@hhcare.co</t>
  </si>
  <si>
    <t>Personal Care Aides</t>
  </si>
  <si>
    <t>P-500-24319-473883</t>
  </si>
  <si>
    <t>PERSONAL CARE AIDE</t>
  </si>
  <si>
    <t>HOMECARE AIDE CERTIFICATE</t>
  </si>
  <si>
    <t>jovytri670@gmail.com</t>
  </si>
  <si>
    <t>C-500-24345-529419</t>
  </si>
  <si>
    <t>P-500-24146-037880</t>
  </si>
  <si>
    <t>Maids &amp; Housekeeping Cleaners</t>
  </si>
  <si>
    <t>ABILITY TO UNDERSTAND AND FOLLOW SAFETY PROCEDURES. MUST BE ABLE TO LIFT UP TO 30LBS OF MATERIALS, SOLUTIONS, OR LINENS. MUST BE ABLE TO WORK ON FLEXIBLE HOURS INCLUDING WEEKENDS, HOLIDAYS, AND NIGHT SHIFTS.</t>
  </si>
  <si>
    <t xml:space="preserve">Withholding Taxes, FICA &amp; Medicare Contribution
</t>
  </si>
  <si>
    <t>C-500-24317-468003</t>
  </si>
  <si>
    <t>C-500-24279-387896</t>
  </si>
  <si>
    <t>MB Tech Micronesia, LLC</t>
  </si>
  <si>
    <t>PO BOX 504850</t>
  </si>
  <si>
    <t>Member/Co-owner</t>
  </si>
  <si>
    <t>P-500-24208-224162</t>
  </si>
  <si>
    <t>Certificate in Bachelor of Science in Accountancy</t>
  </si>
  <si>
    <t>Social Security Tax
Medicare Tax
Chapter 2 Tax
Chapter 7 Tax, if applicable</t>
  </si>
  <si>
    <t>C-500-24341-522721</t>
  </si>
  <si>
    <t>Edwina M. Bermeo</t>
  </si>
  <si>
    <t>A &amp; E Enterprises</t>
  </si>
  <si>
    <t>p.o box 1329</t>
  </si>
  <si>
    <t>66-1070583</t>
  </si>
  <si>
    <t>Bermeo</t>
  </si>
  <si>
    <t>Edwina</t>
  </si>
  <si>
    <t>Manayao</t>
  </si>
  <si>
    <t>P.O Box 1329</t>
  </si>
  <si>
    <t>aebermeo.enterprises@gmail.com</t>
  </si>
  <si>
    <t>P-500-24301-435056</t>
  </si>
  <si>
    <t>CANDIDATE MAY BE REQUIRED TO WORK UNDER THE SUN OR RAINING IF NECESSARY.</t>
  </si>
  <si>
    <t>sinapalo Villag Rota</t>
  </si>
  <si>
    <t>p.o box  1329</t>
  </si>
  <si>
    <t>CNMI Taxes and FICA taxes</t>
  </si>
  <si>
    <t>General and Operations Managers</t>
  </si>
  <si>
    <t>Other</t>
  </si>
  <si>
    <t>C-500-25077-783009</t>
  </si>
  <si>
    <t>G&amp;G CASTRO FARM</t>
  </si>
  <si>
    <t>P.O. BOX 502305</t>
  </si>
  <si>
    <t>66-0749207</t>
  </si>
  <si>
    <t>CASTRO</t>
  </si>
  <si>
    <t>GREGORIO</t>
  </si>
  <si>
    <t>MIDDLE ROAD GARAPAN</t>
  </si>
  <si>
    <t>MATHERESACRZ@YAHOO.COM</t>
  </si>
  <si>
    <t>WITHHOLDING TAX AND FICA</t>
  </si>
  <si>
    <t>matheresacrz@yahoo.com</t>
  </si>
  <si>
    <t>MARIANASLABOR.NET</t>
  </si>
  <si>
    <t>C-500-24192-185045</t>
  </si>
  <si>
    <t>NJCM Logistics LLC</t>
  </si>
  <si>
    <t>DECM Consultancy</t>
  </si>
  <si>
    <t>S 103 Tower Palace , Chalan Pale Arnold</t>
  </si>
  <si>
    <t>PO Box 505093, CK</t>
  </si>
  <si>
    <t>66-0848448</t>
  </si>
  <si>
    <t>CRISPINO</t>
  </si>
  <si>
    <t>TABIA</t>
  </si>
  <si>
    <t>OPERATIONS MANAGER</t>
  </si>
  <si>
    <t>S103 TOWER PALACE CHALAN PALE ARNOLD</t>
  </si>
  <si>
    <t>PO BOX 505093,CK</t>
  </si>
  <si>
    <t>cris@royal-pacificexpress.com</t>
  </si>
  <si>
    <t>P-500-24130-979651</t>
  </si>
  <si>
    <t>Must be Highschool graduate with 12 months of work experience related to building maintenance, basic electrical and mechanical jobs.</t>
  </si>
  <si>
    <t>S 103 Tower Palace,  Chalan Pale Arnold</t>
  </si>
  <si>
    <t>none except for tax and other fee's mandated by the law</t>
  </si>
  <si>
    <t>C-500-24197-195188</t>
  </si>
  <si>
    <t>World Wide Insurance, Inc.</t>
  </si>
  <si>
    <t>World Wide Insurance and World Express Service</t>
  </si>
  <si>
    <t>PMB 305, Box 10000</t>
  </si>
  <si>
    <t>M2M Bldg., Room 202, Garapan</t>
  </si>
  <si>
    <t>66-0546920</t>
  </si>
  <si>
    <t>Yu</t>
  </si>
  <si>
    <t>Jingyang</t>
  </si>
  <si>
    <t>Secretary/Authorized Representative</t>
  </si>
  <si>
    <t>worldtoursaipan@gmail.com</t>
  </si>
  <si>
    <t>Couriers and Messengers</t>
  </si>
  <si>
    <t>P-500-24101-871281</t>
  </si>
  <si>
    <t>Must have prior work experience for at least 12 months, must pass pre-employment drug test if selected. Mandarin Chinese language skills preferred. All employment requirements apply equally to both U.S. workers and foreign workers.</t>
  </si>
  <si>
    <t>Experience and Qualification</t>
  </si>
  <si>
    <t>CNMI Chapter 2, FICA and other employment taxes as required by law.</t>
  </si>
  <si>
    <t>C-500-24222-256278</t>
  </si>
  <si>
    <t>RELIANCE HELP SUPPLY</t>
  </si>
  <si>
    <t>BEACH ROAD SAN ANTONIO</t>
  </si>
  <si>
    <t>P-500-24164-099450</t>
  </si>
  <si>
    <t>HIGH SCHOOL GRADUATE/GED. MUST HAVE 24 MONTHS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GENERAL CARPENTRY AND REPAIR. ABILITY TO USE HAND TOOLS AND POWER TOOLS.</t>
  </si>
  <si>
    <t>Beach Road San Antonio Village</t>
  </si>
  <si>
    <t>C-500-24248-312101</t>
  </si>
  <si>
    <t>F</t>
  </si>
  <si>
    <t>P-500-24212-230261</t>
  </si>
  <si>
    <t>HOUSEKEEPING ATTENDANT</t>
  </si>
  <si>
    <t>With atleast 3 months work experience in housekeeping. Can work flexible schedules including weekends and holidays, daytime or evening. Must be able to lift up to 30lbs of materials, solutions, or linens. Applicants either US citizen or CW-1 must provide employment certificate.</t>
  </si>
  <si>
    <t>C-500-24262-346290</t>
  </si>
  <si>
    <t>ASIA PACIFIC CORPORATION</t>
  </si>
  <si>
    <t>1+1 TOUR SERVICE</t>
  </si>
  <si>
    <t>PO BOX 505213</t>
  </si>
  <si>
    <t>5474 ELLEGH AV, OLEAI</t>
  </si>
  <si>
    <t>66-0721188</t>
  </si>
  <si>
    <t>PRESIDENT/MANAGER</t>
  </si>
  <si>
    <t>5474 ELLEGH AV OLEAI</t>
  </si>
  <si>
    <t>edickwan@yahoo.com</t>
  </si>
  <si>
    <t>P-500-24199-201274</t>
  </si>
  <si>
    <t>APPLICANT REQUIRE TO PASS CNMI TOUR GUIDE EXAMINATION IF WORK AT SAIPAN, CNMI, AND AT LEAST WORKED AS TOUR GUIDE 12 MONTHS PREVIOUSLY.</t>
  </si>
  <si>
    <t>C-500-24177-144332</t>
  </si>
  <si>
    <t>GREEN LEISURE, LLC</t>
  </si>
  <si>
    <t>ALAIHAI AVENUE GARAPAN VILLAGE</t>
  </si>
  <si>
    <t>PMB 777 PO BOX 10000</t>
  </si>
  <si>
    <t>66-0841917</t>
  </si>
  <si>
    <t>LIU</t>
  </si>
  <si>
    <t>QIUTONG</t>
  </si>
  <si>
    <t>hotelgalleriaspn@gmail.com</t>
  </si>
  <si>
    <t>P-500-24100-866876</t>
  </si>
  <si>
    <t>Computer literate. Have knowledge on basic accounting.</t>
  </si>
  <si>
    <t>ALAIAHAI AVENUE GARAPAN VILLAGE</t>
  </si>
  <si>
    <t>C-500-24211-227394</t>
  </si>
  <si>
    <t>Rising Star International Corporation</t>
  </si>
  <si>
    <t>Ranch BBQ Bar</t>
  </si>
  <si>
    <t>PO Box 504932</t>
  </si>
  <si>
    <t>66-1028506</t>
  </si>
  <si>
    <t>Sunhee</t>
  </si>
  <si>
    <t>owen6707834444@gmail.com</t>
  </si>
  <si>
    <t>Yen</t>
  </si>
  <si>
    <t>Chien Li</t>
  </si>
  <si>
    <t>PO Box 502823</t>
  </si>
  <si>
    <t>tonyyen5139@gmail.com</t>
  </si>
  <si>
    <t>Yen's Corporation</t>
  </si>
  <si>
    <t>P-500-24170-122247</t>
  </si>
  <si>
    <t>12 months work experience required as cook in a Chinese Restaurant .</t>
  </si>
  <si>
    <t>San Antonio, Beach Road</t>
  </si>
  <si>
    <t xml:space="preserve">CNMI &amp; Federal taxes deductions </t>
  </si>
  <si>
    <t>C-500-24261-341943</t>
  </si>
  <si>
    <t>MICRONESIA RESORT INC.</t>
  </si>
  <si>
    <t>KENSINGTON HOTEL SAIPAN</t>
  </si>
  <si>
    <t>CHALAN PALE ARNOLD MAIN ROAD, SAN ROQUE</t>
  </si>
  <si>
    <t>PO BOX 5152 CHRB</t>
  </si>
  <si>
    <t>98-6021504</t>
  </si>
  <si>
    <t>DONGHWAN</t>
  </si>
  <si>
    <t>LEE_DONGHWAN01@eland.co.kr</t>
  </si>
  <si>
    <t>Chef and Head Cooks</t>
  </si>
  <si>
    <t>P-500-24190-178404</t>
  </si>
  <si>
    <t>Chef De Partie</t>
  </si>
  <si>
    <t xml:space="preserve">FLEXIBLE AND WILLING TO ASSIST AS NEEDED TO ENSURE ALL RESTAURANT STANDARDS ARE MET. BE ABLE AND WILLING TO WORK IN  ABLE TO PULL, PUSH, LIFT, AND CARRY CULINARY SUPPLIES/EQUIPMENT 50LBS WITHOUT ASSISTANCE. FLEXIBLE SHIFTS, DAYS, EVENINGS, NIGHTS, WEEKENDS, AND HOLIDAYS.
</t>
  </si>
  <si>
    <t>duty meal, 15 days vacation leave after 1yr., 9 holiday pay; optional health insurance &amp; housing</t>
  </si>
  <si>
    <t xml:space="preserve">chapter 2 local tax/chapter 7 federal tax/optional $120.00 dorm &amp; health insurance
</t>
  </si>
  <si>
    <t>HR@MRISAIPAN.COM</t>
  </si>
  <si>
    <t>http://kensingtonsaipan.com/en/recruit.php</t>
  </si>
  <si>
    <t>DEBRA</t>
  </si>
  <si>
    <t>INOS</t>
  </si>
  <si>
    <t>MICRONESIA RESORT INC. DBA: KENSINGTON HOTEL SAIPAN</t>
  </si>
  <si>
    <t>debra.inos@kensingtonsaipan.com</t>
  </si>
  <si>
    <t>C-500-24215-240586</t>
  </si>
  <si>
    <t>C-500-24222-256261</t>
  </si>
  <si>
    <t>GOLD RIBBON ENTERPRISES, INC.</t>
  </si>
  <si>
    <t>GOLD RIBBON BAKESHOP &amp; RESTAURANT</t>
  </si>
  <si>
    <t>P.O. BOX 505623 CHALAN PIAO VILLAGE</t>
  </si>
  <si>
    <t>66-0713117</t>
  </si>
  <si>
    <t>ROXANNE</t>
  </si>
  <si>
    <t>ARANDA</t>
  </si>
  <si>
    <t>P.O. BOX 505623</t>
  </si>
  <si>
    <t>goldribbonbakeshop@gmail.com</t>
  </si>
  <si>
    <t>P-500-24179-152430</t>
  </si>
  <si>
    <t>BAKER</t>
  </si>
  <si>
    <t>AFETNA BEACH ROAD, CHALAN PIAO VILLAGE</t>
  </si>
  <si>
    <t>C-500-24192-184998</t>
  </si>
  <si>
    <t>Wushin Corporation</t>
  </si>
  <si>
    <t>Building 12760 Lower Base Drive</t>
  </si>
  <si>
    <t>PO Box 500440</t>
  </si>
  <si>
    <t>98-6021338</t>
  </si>
  <si>
    <t>Lim</t>
  </si>
  <si>
    <t>Enoch</t>
  </si>
  <si>
    <t>Sung Soo</t>
  </si>
  <si>
    <t>Corporate Secretary</t>
  </si>
  <si>
    <t>wushin2@pticom.com</t>
  </si>
  <si>
    <t>P-500-24130-979667</t>
  </si>
  <si>
    <t>A high school diploma or equivalent required.  Must have 24 months of experience as a bookkeeper.
Must have knowledge and understanding of bookkeeping practices and procedures.
Accomplish tasks with accuracy and attention to detail and has the ability to manage deadlines.
Must have knowledge with applications such as Microsoft Word, Excel, and accounting Sage 50 System.
A background check, and verification of work history and qualifications will be done and applied equally to both U. S. workers and CW-1 workers.</t>
  </si>
  <si>
    <t>C-500-24242-301792</t>
  </si>
  <si>
    <t>CHRISTOPHER LLC</t>
  </si>
  <si>
    <t>AHBHU AUTO CARE CENTER</t>
  </si>
  <si>
    <t>P.O. BOX 506377</t>
  </si>
  <si>
    <t>AIRPORT ROAD, DANDAN VILLAGE</t>
  </si>
  <si>
    <t>66-0659438</t>
  </si>
  <si>
    <t>JAKOSALEM</t>
  </si>
  <si>
    <t>MA SANDRA TERESITA</t>
  </si>
  <si>
    <t>AUTHORIZED PERSON</t>
  </si>
  <si>
    <t>christopherllc.spn@gmail.com</t>
  </si>
  <si>
    <t>P-500-24206-217606</t>
  </si>
  <si>
    <t>WITHHOLDING TAX, MED AND SS FICA TAX</t>
  </si>
  <si>
    <t>C-500-24283-394267</t>
  </si>
  <si>
    <t>Char's Building, Beach Road, Chalan Kanoa, Saipan, MP</t>
  </si>
  <si>
    <t>Preferably with six (6) months work experience and with most recent police clearance.</t>
  </si>
  <si>
    <t>C-500-24303-441165</t>
  </si>
  <si>
    <t>U.S. BACHELOR'S DEGREE IN LABORATORY OR BIOLOGICAL SCIENCE WITH THE MINIMUM HOURS OF WORK AND TRAINING REQUIRED TO PERFORM LABORATORY
TESTING, AS DEFINED BY CLIA REQUIREMENTS OR BACHELOR'S DEGREE GRADUATE OF A FOREIGN MEDICAL TECHNOLOGY PROGRAM THAT MEETS ALL EDUCATION
AND TRAINING, AS DEFINED BY CLIA REQUIREMENTS.  INDIVIDUALS WHO HAVE DEGREES FROM FOREIGN INSTITUTIONS MUST HAVE AN EVALUATION OF THIER
CREDENTIALS TO DETERMINE THE EQUIVALENCY OF THEIR EDUCATION TO AN EDUCATION OBTAINED IN THE UNITED STATES.  THE QUIVALENCY EVALUATIONS
SHOULD BE ON A COURSE-BY-COURSE BASIS AND MAY BE PERFORMED BY A NATIONALLY RECOGNIZED ORGANIZATION.  THESE MAY INCLUDE SUCH ORGANIZATIONS
AS THE NATIONAL ASSOCIATION CREDENTIAL SERVICES, INC (NACES) AND THE INTERNATIONAL CREDENTIAL EVALUATORS, INC AND WORLD EDUCATION SERVICES.
MUST HAVE TWO YEARS OR RECENT AND APPLICABLE CLINICAL EXPERIENCE. LICENSED BY THE CNMI HEALTHCARE PROFESSIONS LICENSING BOARD (HCLB) AS A
CLINICAL LABORATORY TECHNOLOGISTS, MEETING ALL REQUIREMENTS WITH APPROPRIATE DOCUMENTS.  POSSESS CURRENT LICENSE TO PRACTICE LABORATORY
MEDICINE AMERICAN SOCIETY FOR CLINICAL PATHOLOGY (ASCP) OR EQUIVALENT SUCH AS AMERICAN MEDICAL TECHNOLOGISTS (AMT), HEALTH AND HUMAN
SERVICES (HHS) AND HAVE AT LEAST ONE OF THE FOLLOWING:  CLINICAL LABORATORY SCIENTIST LICENSED BY THE AMT OR HHS MAY BE EXEMPT FROM THE FOUR
(4) YEAR DEGREE DUE TO LICENSING REQUIREMENT PRIOR TO 1998.
CONDITIONAL REQUIREMENTS:  EMPLOYMENT IS CONTINGENT UPON SUCCESSFUL CLEARING OF PRE-EMPLOYMENT HEALTH AND SCREENING IN ACCORDANCE WITH
CHCC POLICY</t>
  </si>
  <si>
    <t>Fringe benefits:  Paid time off and holidays.</t>
  </si>
  <si>
    <t xml:space="preserve">CNMI Tax, Federal Tax, Medicare and Social Security.  Optional:  Medical and Dental Insurance, Life Insurance, 401a Retirement Plan. </t>
  </si>
  <si>
    <t>D</t>
  </si>
  <si>
    <t>C-500-24202-210725</t>
  </si>
  <si>
    <t>ORIENTAL CORPORATION</t>
  </si>
  <si>
    <t>DY RENTAL</t>
  </si>
  <si>
    <t>2689 Chalan MSGR Guerrero, Chalan Laulau</t>
  </si>
  <si>
    <t>66-0482808</t>
  </si>
  <si>
    <t>YOON</t>
  </si>
  <si>
    <t>DAE YOUNG</t>
  </si>
  <si>
    <t>saipandy@yahoo.com</t>
  </si>
  <si>
    <t>P-500-24100-867143</t>
  </si>
  <si>
    <t>GENERAL BUILDING MAINTENANCE</t>
  </si>
  <si>
    <t>REQUIRED TWO YEARS OF WORK EXPERIENCE IN THE CATEGORY OF GENERAL BUILDING MAINTENANCE. MUST BE ABLE TO READ BLUEPRINTS, ENGINEERING, PLUMBING, STRUCTURAL, AND ELECTRICAL LAYOUTS. MUST DEMONSTRATE SKILLS IN HVAC AND REFRIGERATION MAINTENANCE. MUST KNOW ABOUT WORKING A DRAIN OR PIPE CLEANING EQUIPMENT AND PIPE. HAVE KNOWLEDGE OF MULTI-CRAFT SKILLS IN CARPENTRY AND THE TOOLS NEEDED TO PERFORM THE TASK AND TECHNICAL KNOWLEDGE OF ELECTRICAL REPAIR. REQUIRES THE ABILITY TO STAND FOR LONG PERIODS, MUST HAVE THE ABILITY TO CLIMB HEIGHTS, AND PERFORM TASKS ON A LADDER. MUST BE WILLING TO WORK FLEXIBLE TIME, HOLIDAYS, AND WEEKENDS WHEN NECESSARY. HAVE THE ABILITY TO UNDERSTAND AND FOLLOW SAFETY PROCEDURES AND MUST WORK WITHOUT SUPERVISION.</t>
  </si>
  <si>
    <t>3422 BEACH ROAD LIYANG</t>
  </si>
  <si>
    <t>C-500-24225-261458</t>
  </si>
  <si>
    <t>FOUR SEASONS INTERNATIONAL CORP</t>
  </si>
  <si>
    <t>ONE BROADWAY STREET, SAN JOSE VILLAGE</t>
  </si>
  <si>
    <t>PO BOX 495</t>
  </si>
  <si>
    <t>66-0717156</t>
  </si>
  <si>
    <t>Hom</t>
  </si>
  <si>
    <t>Brian</t>
  </si>
  <si>
    <t>Noel</t>
  </si>
  <si>
    <t>xuan-meihua@hotmail.com</t>
  </si>
  <si>
    <t>P-500-24182-163248</t>
  </si>
  <si>
    <t>WAITRESS</t>
  </si>
  <si>
    <t xml:space="preserve">Can work flexible time, night shift, holidays and sundays.
</t>
  </si>
  <si>
    <t>C-500-24215-239889</t>
  </si>
  <si>
    <t>KEEBENTTON INTERNATION INC.</t>
  </si>
  <si>
    <t>SERENITY SALON &amp; SPA</t>
  </si>
  <si>
    <t>P.O. BOX 501328</t>
  </si>
  <si>
    <t>66-0564522</t>
  </si>
  <si>
    <t>TA</t>
  </si>
  <si>
    <t>KUY</t>
  </si>
  <si>
    <t>BUN</t>
  </si>
  <si>
    <t>BEACH ROAD, GARAPAN DOLLAR DAYS WHOLESALE BLDG</t>
  </si>
  <si>
    <t>micprt@gmail.com</t>
  </si>
  <si>
    <t>P-500-24176-140956</t>
  </si>
  <si>
    <t>COSMETOLOGIST</t>
  </si>
  <si>
    <t>APPLICANT MUST HAVE AT LEAST 12 MONTHS OF PREVIOUS WORK-RELATED SKILL, KNOWLEDGE OR EXPERIENCE.</t>
  </si>
  <si>
    <t>BEACH ROAD, GARAPAN, 2nd FLR OF DOLLAR DAYS WHOLESALE</t>
  </si>
  <si>
    <t>PO BOX 501328</t>
  </si>
  <si>
    <t>ALL APPLICABLE CNMI AND FEDERAL TAXES.</t>
  </si>
  <si>
    <t>C-500-24193-188400</t>
  </si>
  <si>
    <t>Marianas Management Corporation</t>
  </si>
  <si>
    <t>Insatto Street, Susupe P.O. Box 500137</t>
  </si>
  <si>
    <t>98-6020546</t>
  </si>
  <si>
    <t>P-500-24137-001713</t>
  </si>
  <si>
    <t>POSITION SUMMARY: UNDER GENERAL SUPERVISION, PERFORMS A VARIETY OF GENERAL MAINTENANCE DUTIES WHICH INCLUDE ELECTRICAL, MECHANICAL, CARPENTRY, AND CONSTRUCTION IN THE MAINTENANCE AND REPAIR OF APARTMENT BUILDING FACILITIES AND EQUIPMENT. EXPERIENCE, KNOWLEDGE, ABILITIES: TWELVE (12) MONTHS RELATED MAINTENANCE WORK EXPERIENCE, INCLUDING PROPER SAFETY TECHNIQUES AND PROCEDURES WHILE USING CHEMICALS, POWER TOOLS, HAND TOOLS AND EQUIPMENT; KNOWLEDGE OF PROPER LIFTING TECHNIQUES AND OTHER SAFETY AND HAZARDOUS ACTIVITIES; ABILITY TO USE REQUIRED TOOLS AND EQUIPMENT INDEPENDENTLY OR WITH MINIMAL SUPERVISION. ESSENTIAL TASKS: MUST BE ABLE TO PERFORM THE FOLLOWING FUNCTIONS TO THE SATISFACTION OF THE EMPLOYEES SUPERVISOR. INSPECT BUILDINGS, ELECTRICAL SYSTEMS, GROUNDS, AND EQUIPMENT TO ENSURE SAFE, WELL-MAINTAINED CONDITIONS, IDENTIFY HAZARDS, DEFECTS, AND THE NEED FOR ADJUSTMENT OR REPAIR. PERFORM MINOR TROUBLESHOOTING AND REPAIRS; REPLACE LIGHT BULBS, BALLASTS AND FUSES. ASSIST WITH PREVENTIVE MAINTENANCE AND TROUBLESHOOTING ON HVAC
SYSTEMS, CHANGING FILTERS, BEARINGS. COMPLETE MAINTENANCE WORK ORDERS AS ASSIGNED. IDENTIFY AND PERFORM BASIC SERVICE AND REPAIR ON PLUMBING FIXTURES; OPEN CLOGGED LINES AND DRAINS. IDENTIFY AND ASSIST WITH CARPENTRY AND REPAIR WORK. OPERATES A VARIETY OF MACHINERY, EQUIPMENT AND TOOLS INCLUDING SAWS, ROUTER, DRILLS, SANDERS, PLANERS, DRILL PRESSES AND VARIOUS HAND TOOLS. MAINTAIN INVENTORY OF TOOLS, SUPPLIES, AND EQUIPMENT; RECOMMEND TOOLS, SUPPLIES, AND EQUIPMENT FOR PURCHASE. PERFORM A VARIETY OF LOCKSMITH DUTIES; INSTALL, REPAIR, AND REPLACE LOCKS ON DOORS INSPECT, SERVICE, AND MAINTAIN OPERATIONAL FUNCTIONALITY OF DOORS AND WINDOWS.THE ABILITY TO READ, INTERPRET AND WORK FROM BLUEPRINTS, DRAWINGS, OR ORAL INSTRUCTION ON A VARIETY OF STRUCTURES RELATED TO THE CONSTRUCTION PROJECT. INSTALL OR REPLACE PLUGS, SWITCHES, OUTLETS. ASSIST WITH MOVING LOADING, UNLOADING AND STORING SUPPLIES, FURNITURE AND EQUIPMENT. WEAR PROPER PROTECTIVE EQUIPMENT WHILE PERFORMING JOB DUTIES (I.E., GOGGLES, HELMET, BACK BRACE, KNEE PADS). RESPOND TO 24-HOUR EMERGENCY CALLS. ADJUSTMENT OF HOURS AND/OR WEEKEND WORK MAY BE REQUIRED AND/OR OCCASIONAL OVERTIME.</t>
  </si>
  <si>
    <t>C-500-24276-378926</t>
  </si>
  <si>
    <t>PMB 280 P.O. Box 10005</t>
  </si>
  <si>
    <t>P-500-24234-281872</t>
  </si>
  <si>
    <t>Auto Mechanical and Electrical Repair</t>
  </si>
  <si>
    <t>Skills in trouble shooting both Mechanical &amp; Electrical Repairs</t>
  </si>
  <si>
    <t>CNMI Tax Chapter 2
FICA Taxes (SSS, Medicare)</t>
  </si>
  <si>
    <t>C-500-24221-253566</t>
  </si>
  <si>
    <t>PACIFIC COOPERATION LTD.</t>
  </si>
  <si>
    <t>RAYAO LOOP, CHALAN KIYA</t>
  </si>
  <si>
    <t>P.O.BOX10001PMB906</t>
  </si>
  <si>
    <t>98-6021740</t>
  </si>
  <si>
    <t>MENG</t>
  </si>
  <si>
    <t>WEILI</t>
  </si>
  <si>
    <t>pacoop@itecnmi.com</t>
  </si>
  <si>
    <t>P-500-24100-867453</t>
  </si>
  <si>
    <t>PROJECT ENGINEER</t>
  </si>
  <si>
    <t xml:space="preserve">MUST HAVE AT LEAST TWO (2) YEARS OF WORK EXPERIENCE AS ENGINEER RELATED IN GOVERNMENT OR COMMERCIAL PROJECTS. KNOWS HOW TO OPERATE
AUTOCAD SOFTWARE AND MICROSOFT OFFICE EXCEL, WORD, OUTLOOK AND PROJECT. KNOWS HOW TO PLAN, SCHEDULE &amp; COORDINATE PROJECT ACTIVITIES TO
MEET DEADLINES. KNOWS HOW TO READ SPECIFICATIONS, SUCH AS BLUE PRINTS, TO DETERMINE PROJECT REQUIREMENTS OR PLAN PROCEDURES. </t>
  </si>
  <si>
    <t>Local and Federal Taxes</t>
  </si>
  <si>
    <t>C-500-24241-299035</t>
  </si>
  <si>
    <t>WIN TRUST CORPORATION</t>
  </si>
  <si>
    <t>PO BOX 129</t>
  </si>
  <si>
    <t>MIDDLE ROAD GUALO-RAI</t>
  </si>
  <si>
    <t>66-0973211</t>
  </si>
  <si>
    <t>TIAN</t>
  </si>
  <si>
    <t>YUMING</t>
  </si>
  <si>
    <t>wintrustcnmi@gmail.com</t>
  </si>
  <si>
    <t>P-500-24202-210706</t>
  </si>
  <si>
    <t>REPAIRS AND MAINTENANCE</t>
  </si>
  <si>
    <t>High school diploma or equivalent preferred twelve (12) months working experience. Technical knowledge in equipment selection or determining the kind of tools and equipment needed to do job.</t>
  </si>
  <si>
    <t>CNMI Withholding Tax and SS and Medicaid</t>
  </si>
  <si>
    <t>C-500-24198-198140</t>
  </si>
  <si>
    <t>Assemblers and Fabricators, All Other</t>
  </si>
  <si>
    <t>P-500-24074-798122</t>
  </si>
  <si>
    <t>ASSEMBLER AND FABRICATOR</t>
  </si>
  <si>
    <t>KNOWLEDGE IN USING FABRICATION TOOLS AND EQUIPMENT</t>
  </si>
  <si>
    <t>C-500-24225-259650</t>
  </si>
  <si>
    <t>P-500-24099-863117</t>
  </si>
  <si>
    <t>Able to understand and follow safety procedures. Must have knowledge on using various tools and equipment that are commonly used by the General Maintenance. Must be able to work on weekends and holidays.</t>
  </si>
  <si>
    <t>9543 Chalan Pale Arnold</t>
  </si>
  <si>
    <t>Applicable Federal and CNMI Deductions</t>
  </si>
  <si>
    <t>C-500-24312-458896</t>
  </si>
  <si>
    <t>P-500-24205-214284</t>
  </si>
  <si>
    <t>WITH AT LEAST MINIMUM 3 MONTHS WORKING EXPERIENCE IN MAINTAINING GROUND KEEPING EQUIPMENT. MUST KNOW HOW TO USE FERTILIZERS, HERBICIDES AND INSECTICIDES. 
APPLICANTS MUST SUBMIT EMPLOYMENT CERTIFICATE.</t>
  </si>
  <si>
    <t>C-500-24283-397279</t>
  </si>
  <si>
    <t>Fringe benefits - paid time off &amp; holidays.</t>
  </si>
  <si>
    <t xml:space="preserve">CNMI Tax, Federal Tax, Medicare and Social Security. Optional: Medical and Dental Insurance, Life Insurance, 401a Retirement Plan. </t>
  </si>
  <si>
    <t>C-500-24217-243474</t>
  </si>
  <si>
    <t>C-500-24299-431800</t>
  </si>
  <si>
    <t>P-500-24163-094429</t>
  </si>
  <si>
    <t>Able to work flexible shifts, weekends, and holidays.  At least 12 months work related experience.</t>
  </si>
  <si>
    <t>C-500-24297-428506</t>
  </si>
  <si>
    <t>P-500-24206-217633</t>
  </si>
  <si>
    <t>SERVICE CLERK</t>
  </si>
  <si>
    <t xml:space="preserve">WITHHOLDING TAXES, MED AND SS FICA TAX
</t>
  </si>
  <si>
    <t>C-500-24268-362100</t>
  </si>
  <si>
    <t>P.O. Box 520800</t>
  </si>
  <si>
    <t>Cooks, Fast Food</t>
  </si>
  <si>
    <t>P-500-24220-249889</t>
  </si>
  <si>
    <t>Previous work-related skills, knowledge, or experience, time management, service orientation, and monitoring.</t>
  </si>
  <si>
    <t>Grand  Street, Lot 003 T11, San Jose Village</t>
  </si>
  <si>
    <t>C-500-24236-288780</t>
  </si>
  <si>
    <t>Herman's Modern Bakery, Inc.</t>
  </si>
  <si>
    <t>5040 Chalan Tun Herman Pan, Dandan-As Lito Village</t>
  </si>
  <si>
    <t>PO Box 500002</t>
  </si>
  <si>
    <t>98-6018500</t>
  </si>
  <si>
    <t>GUERRERO</t>
  </si>
  <si>
    <t>MICHAEL</t>
  </si>
  <si>
    <t>ROBERT</t>
  </si>
  <si>
    <t>ruth.deleon2@hermansbakery.com</t>
  </si>
  <si>
    <t>P-500-24197-195301</t>
  </si>
  <si>
    <t>Accounting Specialists</t>
  </si>
  <si>
    <t>Understanding of accounting principles and current Financial legislation. The ability to communicate information and ideas in writing and speaking so others will understand. The ability to add, subtract, multiply, or divide quickly and correctly. Knowledgeable of accounting softwares. Ability to use Microsoft Office Suite such as Excel and Excel formula system to solve problems, Microsoft Word to communicate or write Memo, and Microsoft Outlook for E-mail purposes.</t>
  </si>
  <si>
    <t>Days and hours worked each week may vary according to business need.</t>
  </si>
  <si>
    <t xml:space="preserve">The only deductions from pay are those allowed under applicable laws such as FICA/Medicare and relevant local
and federal taxes.
</t>
  </si>
  <si>
    <t>hr@hermansbakery.com</t>
  </si>
  <si>
    <t>C-500-24238-291790</t>
  </si>
  <si>
    <t>P-500-24155-061219</t>
  </si>
  <si>
    <t>BUNINAS ST SAN ANTONIO VILLAGE</t>
  </si>
  <si>
    <t>C-500-24344-526541</t>
  </si>
  <si>
    <t>C-500-24318-471097</t>
  </si>
  <si>
    <t>J.T.M. Corporation</t>
  </si>
  <si>
    <t>Rose Street Beach Road Garapan</t>
  </si>
  <si>
    <t>66-0658129</t>
  </si>
  <si>
    <t>TENGCO</t>
  </si>
  <si>
    <t>ROLANDO</t>
  </si>
  <si>
    <t>SOMERA</t>
  </si>
  <si>
    <t>Northern Marianas Island</t>
  </si>
  <si>
    <t>jhems.restaurant@yahoo.com</t>
  </si>
  <si>
    <t>P-500-24200-204724</t>
  </si>
  <si>
    <t>12 months work related experience. Work Certificate is required for both US Worker and CW-1 Worker</t>
  </si>
  <si>
    <t>Will make all deductions from the workers paycheck required by law such as Taxes(Chapter 2, Chapter 7, SS &amp; Medicare) and will remit to applicable government agencies.</t>
  </si>
  <si>
    <t>C-500-24294-419207</t>
  </si>
  <si>
    <t>ASSOCIATES DEGREE IN NURSING FROM A RECOGNIZED/ACCREDITED SCHOOL OF NURSING OR FOREIGN EQUIVALENT. MUST PASS THE NCLEX-RN AND MUST BE LICENSED AS A REGISTERED NURSE BY THE COMMONWEALTH BOARD OF NURSE EXAMINERS (CBNE) TO PRACTICE NURSING IN THE COMMONWEALTH OF THE NORTHERN MARIANA ISLANDS (CNMI). MUST POSSESS BLS AND/OR ACLS CERTIFICATES. NRP AND/OR PALS CERTIFICATES, AS REQUIRED BY ASSIGNED UNIT. COMPUTER LITERATE. 
CONDITIONAL REQUIREMENT: EMPLOYMENT IS CONTINGENT UPON SUCCESSFUL CLEARING OF PRE-EMPLOYMENT HEALTH AND DRUG SCREENING IN ACCORDANCE WITH CHCC POLICY.</t>
  </si>
  <si>
    <t>CNMI Tax, Federal Tax, Medicare and Social Security. Optional: Medical and Dental Insurance, Life Insurance, 401a Retirement Plan.</t>
  </si>
  <si>
    <t xml:space="preserve">(670)236-8202 </t>
  </si>
  <si>
    <t>C-500-24338-511826</t>
  </si>
  <si>
    <t>G &amp; MHE, LLC</t>
  </si>
  <si>
    <t>KUMITI WY PMB50 BOX 10001</t>
  </si>
  <si>
    <t>66-1046884</t>
  </si>
  <si>
    <t>ALEJO</t>
  </si>
  <si>
    <t>MAXIMO</t>
  </si>
  <si>
    <t>L.</t>
  </si>
  <si>
    <t>g.en.mhellc@gmail.com</t>
  </si>
  <si>
    <t>P-500-24176-144209</t>
  </si>
  <si>
    <t xml:space="preserve">AT LEAST 3 MONTHS WORK EXPERIENCE. CAN WORK FLEXIBLE SCHEDULES INCLUDING WEEKENDS AND HOLIDAYS, DAYTIME OR
EVENING. MUST BE ABLE TO LIFT UP TO 30LBS OF MATERIALS, SOLUTIONS, OR LINENS.
MUST PROVIDE EMPLOYMENT CERTIFICATE AS HOUSEKEEPING ATTENDANT. PASSING OF PRE-SCREENING TEST IS REQUIRED (LIKE TRADE TEST AND/OR EMPLOYMENT EXAM)
</t>
  </si>
  <si>
    <t>CHINATOWN</t>
  </si>
  <si>
    <t xml:space="preserve">Payroll related taxes as required by law.
</t>
  </si>
  <si>
    <t>C-500-25044-689213</t>
  </si>
  <si>
    <t>MACRO ENERGY INC</t>
  </si>
  <si>
    <t>98-6021487</t>
  </si>
  <si>
    <t>YAMAGISHI</t>
  </si>
  <si>
    <t>SHIGEMI</t>
  </si>
  <si>
    <t>PO BOX 5219 CHRB</t>
  </si>
  <si>
    <t>meidive.spn@gmail.com</t>
  </si>
  <si>
    <t>P-500-25008-602131</t>
  </si>
  <si>
    <t>Bachelors Degree in Accountancy Diploma
3 years of progressive professional-level accounting experience is required.</t>
  </si>
  <si>
    <t>Maribel</t>
  </si>
  <si>
    <t>Songsong Village</t>
  </si>
  <si>
    <t>C-500-25015-621615</t>
  </si>
  <si>
    <t>n?A</t>
  </si>
  <si>
    <t>JAE HYUN</t>
  </si>
  <si>
    <t>With one year work experience as MAintenance &amp; Repair Workers General and able to use tools for maintaining work areas in support of  manpower services.HIGH SCHOOL/GED ia an education requirement for this job opportunity</t>
  </si>
  <si>
    <t>670-234-6708</t>
  </si>
  <si>
    <t>C-500-24326-489709</t>
  </si>
  <si>
    <t>Dong</t>
  </si>
  <si>
    <t>Jun</t>
  </si>
  <si>
    <t>AT LEAST A HIGH SCHOOL DIPLOMA OR EQUIVALENT. AT LEAST 12 MONTHS WORKING EXPERIENCE ON RELATED FIELD. FAMILIAR WITH MICROSOFT OFFICE.
KNOWLEDGE OF USING OF OFFICE SOFTWARE FOR SPREADING ANALYTICAL REPORTS AND PRESENTATION. ABILITY TO VERIFY ACCURACY OF TRANSACTIONAL DATA OF THE INVENTORY, MATERIALS AND DOCUMENTS. KNOWLEDGE OF LISTENING AND SPEAKING ENGLISH AND CHINESE, BEING ABLE TO COMMUNICATE WITH LOCAL PEOPLE AND DIFFERENT VENDORS (SUCH AS U.S., SINGAPORE, CHINA, AND SO ON) FOR THE RECEIVING VARIANCE AND PRODUCTS ISSUE, AND ABILITY TO PREPARE INVENTORY REPORT AND MATERIALS MONTHLY SALES REPORTS TO THE MANAGEMENT AND HEAD OFFICE (IN CHINA) FOR PROPER CONTROL. WORK EVEN ON WEEKEND OR HOLIDAY. KNOWLEDGE OF PRINCIPLES AND PROCESSES FOR PROVIDING CUSTOMER AND BUSINESS SERVICES. OTHER SKILLS SUCH AS COORDINATION AND TIME MANAGEMENT.</t>
  </si>
  <si>
    <t>C-500-24290-409342</t>
  </si>
  <si>
    <t>Cooks, Institution and Cafeteria</t>
  </si>
  <si>
    <t>P-500-24253-322377</t>
  </si>
  <si>
    <t>MUST HAVE AT LEAST 12 MONTHS WORKING EXEPRINCE AS A COOK, CANDIDATE MUST BE ABLE TO COOK ASIAN CUISINE ESPECIALLY CHINESE INTERNATIONAL
CUISINE AND AMERICAN CUISINE PREFERRABLY ABLE TO COMMUNICATE IN ENGLISH AND CHINESE. TEAM WORKER, ABLE TO COOK HEALTHY FOOD FOR 100-200 OR
MORE PATRONS. WILL ADHERE THE RULES AND REGULATIONS AS WELL AS PLOCIES OF THE COMPANY
MUST HAVE EXPERIENCE  WORKING IN SCHOOL</t>
  </si>
  <si>
    <t>6679 CHALAN PALI ARNOLD VILLAGE I LIYANG</t>
  </si>
  <si>
    <t>I LIYANG</t>
  </si>
  <si>
    <t>Worker's Compensation</t>
  </si>
  <si>
    <t>mdejesus@eucon.edu</t>
  </si>
  <si>
    <t>C-500-25005-594964</t>
  </si>
  <si>
    <t>MMC 1 Building, Chalan Piao Village</t>
  </si>
  <si>
    <t>OFFICE MANAGER</t>
  </si>
  <si>
    <t>KPRO SERVICES, LLC</t>
  </si>
  <si>
    <t>P.O. BOX 10003, PMB 545</t>
  </si>
  <si>
    <t>66-1052419</t>
  </si>
  <si>
    <t>PAMINTUAN</t>
  </si>
  <si>
    <t>LEONIZA</t>
  </si>
  <si>
    <t>CLEANERS</t>
  </si>
  <si>
    <t>KPRO010622@GMAIL.COM</t>
  </si>
  <si>
    <t>PAUL EVANGELISTA</t>
  </si>
  <si>
    <t>P.O. BOX 1267</t>
  </si>
  <si>
    <t>66-1081748</t>
  </si>
  <si>
    <t>EVANGELISTA</t>
  </si>
  <si>
    <t>PAUL</t>
  </si>
  <si>
    <t>P.O. 1267</t>
  </si>
  <si>
    <t>pgevang2024@gmail.com</t>
  </si>
  <si>
    <t>ACCOUNTING CLERK</t>
  </si>
  <si>
    <t>PGEVANG2024@GMAIL.COM</t>
  </si>
  <si>
    <t>TRI ENTERPRISES, INC.</t>
  </si>
  <si>
    <t>MARIANAS VISITING NURSES</t>
  </si>
  <si>
    <t>SUITE 104</t>
  </si>
  <si>
    <t>66-0595842</t>
  </si>
  <si>
    <t>P-500-24319-473889</t>
  </si>
  <si>
    <t>jovymacaraig@hhcare.co</t>
  </si>
  <si>
    <t>TINIAN SHIPPING SERVICES LLC</t>
  </si>
  <si>
    <t>PO BOX 505736</t>
  </si>
  <si>
    <t>66-0889580</t>
  </si>
  <si>
    <t>JOAQUIN</t>
  </si>
  <si>
    <t>CAMACHO</t>
  </si>
  <si>
    <t>jcmanglona@gmail.com</t>
  </si>
  <si>
    <t>Light Truck Drivers</t>
  </si>
  <si>
    <t>P-500-24317-468012</t>
  </si>
  <si>
    <t>LIGHT TRUCK DRIVER</t>
  </si>
  <si>
    <t>A VALID DRIVER'S LICENSE IS REQUIRED FOR THE POSITION OF LIGHT TRUCK DRIVER.</t>
  </si>
  <si>
    <t>LOT# 193 E 01 LOWER BASE</t>
  </si>
  <si>
    <t>LOWER BASE DRIVE, LOWER BASE VILLAGE</t>
  </si>
  <si>
    <t>C-500-24170-122664</t>
  </si>
  <si>
    <t>PMB 1372 Box 10003 Saipan</t>
  </si>
  <si>
    <t>PO Box 502882 CK</t>
  </si>
  <si>
    <t>Heavy and Tractor-Trailer Truck Drivers</t>
  </si>
  <si>
    <t>P-500-23252-333554</t>
  </si>
  <si>
    <t>Heavy and Tractor Trailer Truck Drivers</t>
  </si>
  <si>
    <t xml:space="preserve">Bayogo Lane </t>
  </si>
  <si>
    <t>Payroll taxes as required by law such as FICA, Medicare and CNMI tax withholding</t>
  </si>
  <si>
    <t>C-500-24351-545208</t>
  </si>
  <si>
    <t>Operating Engineers and Other Construction Equipment Operators</t>
  </si>
  <si>
    <t>P-500-24262-345704</t>
  </si>
  <si>
    <t>Operating Engineers &amp; Other Construction Equipment Operator</t>
  </si>
  <si>
    <t>C-500-25036-666355</t>
  </si>
  <si>
    <t>PRIME FIXTURES</t>
  </si>
  <si>
    <t>PMB 1466 PO BOX 10001</t>
  </si>
  <si>
    <t>P-500-24191-181764</t>
  </si>
  <si>
    <t>MAINTENANCE AND REPAIR, GENERAL</t>
  </si>
  <si>
    <t>Knowledge in equipment maintenance, repairing, trouble shooting, equipment selection or determining the kind of tools and equipment needed to do job.</t>
  </si>
  <si>
    <t>Withholding Taxes and FICA &amp; Medicare contribution</t>
  </si>
  <si>
    <t>Asiana Manpower Services</t>
  </si>
  <si>
    <t>3228 Texas Road, Chalan Kanoa</t>
  </si>
  <si>
    <t>Printing Press Operators</t>
  </si>
  <si>
    <t>P&amp;A Corporation</t>
  </si>
  <si>
    <t>P.O. Box 506003</t>
  </si>
  <si>
    <t>66-0689917</t>
  </si>
  <si>
    <t>Doyi</t>
  </si>
  <si>
    <t>3741 Afetna Rd San Antonio</t>
  </si>
  <si>
    <t>saipanwinners5@gmail.com</t>
  </si>
  <si>
    <t>BANAYOS</t>
  </si>
  <si>
    <t>EMERLINDA</t>
  </si>
  <si>
    <t>Tinian Landscaping and Custodial Services; TLC Contractor</t>
  </si>
  <si>
    <t>P-500-24213-233637</t>
  </si>
  <si>
    <t>Custodial Worker</t>
  </si>
  <si>
    <t>Previous work-related skills, knowledge, or experience, time  management, service orientation, and monitoring.</t>
  </si>
  <si>
    <t>Grand Street, Lot 003 T11, San Jose Village</t>
  </si>
  <si>
    <t>P. O. Box 520800</t>
  </si>
  <si>
    <t>C-500-24303-438672</t>
  </si>
  <si>
    <t>Coaches and Scouts</t>
  </si>
  <si>
    <t>P-500-24255-329017</t>
  </si>
  <si>
    <t>FOOTBALL COACH</t>
  </si>
  <si>
    <t>KNOWLEDGE OF THE RULES AND REGULATIONS OF SOCCER GAMES. PROVIDE TRAINING DIRECTIONS, ENCOURAGEMENT, MOTIVATION, AND NUTRITIONAL ADVICE TO PREPARE ATHLETES FOR GAMES, COMPETITIVE EVENTS, OR TOURS. ADJUST COACHING TECHNIQUES BASED ON THE STRENGHS AND WEAKNESSES OF ATHLETES. INSTRUCT INDIVIDUAL OR GROUPS IN SPORTS RULES, GAME STRATEGIES AND PERFORMANCE PRINCIPLES, SUCH AS SPECIFIC WAYS OF MOVING THE BODY, HANDS, OR FEET, TO ACHIEVE DESIRED RESULTS. PLAN STRATEGIES AND CHOOSE TEAM MEMBERS FOR INDIVIDUAL GAMES OR SPORTS SEASONS. WITH COACHING CERTIFICATES ISSUED FROM AND ACCREDITED BY ASIAN FOOTBALL CONFEDERATION (AFC) REQUIRES. MAY BE ABLE TO TRAVEL TO COUNTRIES SPECIFIED IN THE JOB DUTIES. WITH 12 MONTHS OF TRAINING, 24 MONTHS OF RELATED WORK EXPERIECE AND WITH EDUCATIONAL REQUIREMENT OF BACHELOR'S DEGREE.</t>
  </si>
  <si>
    <t>C-500-24187-176206</t>
  </si>
  <si>
    <t>JESSIE JOJO SAVELLANO</t>
  </si>
  <si>
    <t>JM ENTERPRISES/TECH AUTO SHOP</t>
  </si>
  <si>
    <t>CHALAN PALE ARNOLD ROAD, CHALAN LAU LAU</t>
  </si>
  <si>
    <t>P.O. BOX 503589</t>
  </si>
  <si>
    <t>SAVELLANO</t>
  </si>
  <si>
    <t>JESSIE JOJO</t>
  </si>
  <si>
    <t>P-500-24078-806667</t>
  </si>
  <si>
    <t xml:space="preserve">MUST HAVE 24 MONTHS OF WORK RELATED EXPERIENCE AND HAVE KNOWLEDGE EITHER IN MECHANICAL, ELECTRICAL AND REFRIGERANT OR AS GENERAL REPAIR WORKER. </t>
  </si>
  <si>
    <t>CHALAN LAULAU MIDDLE ROAD</t>
  </si>
  <si>
    <t>C-500-24172-131823</t>
  </si>
  <si>
    <t>P-500-23206-212186</t>
  </si>
  <si>
    <t>PRODUCTION WORKER</t>
  </si>
  <si>
    <t>Job requires attention to detail, problem solving, noticing a problem and figuring out the best way to solve it. Capable of lifting 50 to 70 pounds unassisted. Able to work on feet for extended periods of time.</t>
  </si>
  <si>
    <t>C-500-24206-217580</t>
  </si>
  <si>
    <t>STAYWELL SAIPAN, INC.</t>
  </si>
  <si>
    <t>RJ CORPORATION BUILDING, SUITE 2</t>
  </si>
  <si>
    <t>P.O. BOX 502050</t>
  </si>
  <si>
    <t>98-0126794</t>
  </si>
  <si>
    <t>MATSUMOTO</t>
  </si>
  <si>
    <t>CATHY</t>
  </si>
  <si>
    <t>CHARGUALAF</t>
  </si>
  <si>
    <t>BRANCH MANAGER</t>
  </si>
  <si>
    <t>ccmatsumoto@staywellguam.com</t>
  </si>
  <si>
    <t>2ND FL. SASHA BLDG., BEACH RD., CHALAN LAULAU</t>
  </si>
  <si>
    <t>Patient Representatives</t>
  </si>
  <si>
    <t>P-500-24158-077813</t>
  </si>
  <si>
    <t>UTILIZATION MANAGEMENT COORDINATOR</t>
  </si>
  <si>
    <t>U.S. AND FOREIGN WORKERS MUST BE FAMILIAR WITH THE MILLIMAN CARE GUIDELINES(MCG)/MEDICAL SOCIETY GUIDELINES.</t>
  </si>
  <si>
    <t>STATE AND FEDERAL EMPLOYMENT TAXES</t>
  </si>
  <si>
    <t>C-500-24155-061735</t>
  </si>
  <si>
    <t>P-500-23205-208924</t>
  </si>
  <si>
    <t>CHILDCARE WORKERS</t>
  </si>
  <si>
    <t>Childcare workers must be able to talk with parents and colleagues about the progress of the children in their care. Knowledge and understanding of children's growth and development needs for social, physical, and intellectual expansion. Offering a safe environment for each child including their nutritional, technological and hygienic needs.</t>
  </si>
  <si>
    <t>C-500-24239-292078</t>
  </si>
  <si>
    <t>P-500-24195-194710</t>
  </si>
  <si>
    <t>ASSOCIATES DEGREE IN NURSING FROM A RECOGNIZED/ACCREDITED SCHOOL OF NURSING OR FOREIGN EQUIVALENT. MUST PASS THE NCLEX-RN AND MUST BE LICENSED AS A REGISTERED NURSE BY THE COMMONWEALTH BOARD OF NURSE EXAMINERS (CBNE) TO PRACTICE NURSING IN THE COMMONWEALTH OF THE NORTHERN MARIANA ISLANDS (CNMI). MUST POSSESS BLS AND/OR ACLS CERTIFICATES. NRP AND/OR PALS CERTIFICATES, AS REQUIRED BY ASSIGNED UNIT. COMPUTER LITERATE.
CONDITIONAL REQUIREMENTS: EMPLOYMENT IS CONTINGENT UPON SUCCESSFUL CLEARING OF PRE-EMPLOYMENT HEALTH AND DRUG SCREENING IN ACCORDANCE WITH CHCC POLICY.</t>
  </si>
  <si>
    <t>P.O. Box 500409 CK</t>
  </si>
  <si>
    <t>FRINGE BENEFITS - PAID TIME OFF &amp; HOLIDAYS. OPTIONAL: MEDICAL &amp; DENTAL INSURANCE</t>
  </si>
  <si>
    <t>CNMI TAX, FEDERAL TAX, MEDICARE AND SOCIAL SECURITY.  Optional: Medical and Dental Insurance</t>
  </si>
  <si>
    <t>TUDELA</t>
  </si>
  <si>
    <t>VANESSA</t>
  </si>
  <si>
    <t>COMMOWEALTH HEALTHCARE CORPORATION</t>
  </si>
  <si>
    <t>C-500-24216-243068</t>
  </si>
  <si>
    <t>United Construction Services</t>
  </si>
  <si>
    <t>Interior Designers</t>
  </si>
  <si>
    <t>P-500-24178-148207</t>
  </si>
  <si>
    <t>Certificate Of Employment with interior Designs Experience.  1 Year work Experience as a Interior Designer.</t>
  </si>
  <si>
    <t>2245 Walawal Place, Tanapag</t>
  </si>
  <si>
    <t xml:space="preserve">CNMI &amp; FEDERAL TAXES </t>
  </si>
  <si>
    <t>C-500-24249-315584</t>
  </si>
  <si>
    <t>BERNARDO</t>
  </si>
  <si>
    <t>FEDERICO JR</t>
  </si>
  <si>
    <t>SURATOS</t>
  </si>
  <si>
    <t>P.O. BOX 505912</t>
  </si>
  <si>
    <t>P-500-24124-953124</t>
  </si>
  <si>
    <t>MUST HAVE JOB CERTIFICATION AS HOUSEKEEPING</t>
  </si>
  <si>
    <t>C-500-24256-331923</t>
  </si>
  <si>
    <t>Construction Managers</t>
  </si>
  <si>
    <t>P-500-24178-148255</t>
  </si>
  <si>
    <t>2 years of work experience as Manager. Knowledge of construction management processes, means, and methods. Knowledge of building products, construction details, relevant rules, regulations, and quality standards. Understanding all facets of the construction process. Familiarity with construction management software packages. Have time and project management skills.</t>
  </si>
  <si>
    <t>CNMI, Federal Tax (FICA), Medicare</t>
  </si>
  <si>
    <t>C-500-24310-453199</t>
  </si>
  <si>
    <t>PMB 955 P.O BOX 10000</t>
  </si>
  <si>
    <t>P-500-24154-061092</t>
  </si>
  <si>
    <t xml:space="preserve">Can handle complaints and accepts suggestions. Can assess the value and quality of food to serve or give to the customers.
</t>
  </si>
  <si>
    <t>C-500-24255-328600</t>
  </si>
  <si>
    <t>PASEO DE MARIANAS Garapan</t>
  </si>
  <si>
    <t>Manicurists and Pedicurists</t>
  </si>
  <si>
    <t>P-500-24212-230224</t>
  </si>
  <si>
    <t>Manicurist</t>
  </si>
  <si>
    <t xml:space="preserve">In order for the applicants to be considered for this application, applicant must have full knowledge for providing excellent services to customers in regards to services for fingernails and toenails, must be active listener giving full attention to customers' needs and requests. Applicant must have at least 12 months of training and 12 months of relevant experience. </t>
  </si>
  <si>
    <t>FICA 7.65% ; STATE INCOME TAX 4%</t>
  </si>
  <si>
    <t>C-500-24291-412613</t>
  </si>
  <si>
    <t>9543 Chalan Pale Arnold Road, San Roque</t>
  </si>
  <si>
    <t>Stationary Engineers and Boiler Operators</t>
  </si>
  <si>
    <t>P-500-24229-271550</t>
  </si>
  <si>
    <t>Assistant Chief Engineer</t>
  </si>
  <si>
    <t xml:space="preserve">WATER TREATMENT PLANT OPERATOR CERTIFICATION. VGI TRAINING CERTIFIED. MUST HAVE EXPERIENCE AS AN ASSISTANT CHIEF ENGINEER OR OTHER MANAGERIAL ROLE IN THE MAINTENANCE AND ENGINEERING DEPARTMENT, PREFERABLY IN A HOTEL SETTING.
</t>
  </si>
  <si>
    <t>C-500-24303-438205</t>
  </si>
  <si>
    <t>JUAN T. GUERRERO &amp; ASSOCIATES INC</t>
  </si>
  <si>
    <t>GTS ENTERPRISES</t>
  </si>
  <si>
    <t>UNIT 104 MJ BLDG., GARAPAN VILLAGE</t>
  </si>
  <si>
    <t>66-0463283</t>
  </si>
  <si>
    <t>BORLAZA</t>
  </si>
  <si>
    <t>JOMELYN</t>
  </si>
  <si>
    <t>ESTOPARE</t>
  </si>
  <si>
    <t>P.O. BOX 501217</t>
  </si>
  <si>
    <t>resumes.jtga@gmail.com</t>
  </si>
  <si>
    <t>P-500-24184-166749</t>
  </si>
  <si>
    <t>MAID AND HOUSEKEEPING CLEANER</t>
  </si>
  <si>
    <t>AT LEAST THREE (3) MONTHS EXPERIENCE TO TWO (2) OR LESS EMPLOYERS. PHYSICALLY ABLE TO PERFORM THEIR DUTIES. MUST MEET PHYSICAL REQUIREMENTS SUCH AS LIFTING OBJECTS OF AT LEAST 25 LBS.; UP TO 50 LBS. WITH HELP OF A HAND TRUCK OR LIMITED ASSISTANCE; BENDING AND STANDING FOR DURATION OF SHIFT. MUST BE ABLE TO WORK WITH HOUSEHOLD PETS. MUST KNOW HOW TO OPERATE CLEANING EQUIPMENT SUCH AS CARPET SHAMPOOERS, CARPET STEAMERS, CLOTHES WASHER AND DRYER, IRONING MACHINE OR PRESSES, FLOOR POLISHERS, AND VACUUM CLEANERS. AS WELL AS THE ABILITY TO WORK WITH MINIMAL SUPERVISION. ABLE TO WORK DURING WEEKENDS OR NIGHT SHIFTS WHEN NEEDED. THE EMPLOYER REQUIRES POST-OFFER PRE-EMPLOYMENT DRUG SCREENING TEST AND RANDOM DRUG TESTING WHICH IS TO BE APPLIED EQUALLY TO BOTH U.S. WORKERS AND CW-1 WORKERS</t>
  </si>
  <si>
    <t>UNIT 104 MJ BLDG.</t>
  </si>
  <si>
    <t>Days and Hours of work may vary according to business needs</t>
  </si>
  <si>
    <t>Only Taxes and Other withholding required by Law</t>
  </si>
  <si>
    <t>resume.jtga@gmail.com</t>
  </si>
  <si>
    <t>C-500-24211-227335</t>
  </si>
  <si>
    <t>4JC CORPORATION</t>
  </si>
  <si>
    <t>R&amp;M PRINTERS</t>
  </si>
  <si>
    <t>PO BOX 506681 PUBLICO DRIVE LOWER NAVY HILL</t>
  </si>
  <si>
    <t>66-0675387</t>
  </si>
  <si>
    <t>DEANG</t>
  </si>
  <si>
    <t>IRINDINA</t>
  </si>
  <si>
    <t>PRUDENTE</t>
  </si>
  <si>
    <t>PO BOX 506681 PUBLICO DRIVE</t>
  </si>
  <si>
    <t>immanuel.saipan@gmail.com</t>
  </si>
  <si>
    <t>Graphic Designers</t>
  </si>
  <si>
    <t>P-500-24170-122988</t>
  </si>
  <si>
    <t>GRAPHIC DESIGNER</t>
  </si>
  <si>
    <t>1. PREFERABLY WITH EXPERIENCE IN A PRINTING COMPANY;
2.  KNOWLEDGE OF ADOBE PHOTOSHOP, ADOBE ILLUSTRATOR, AND MICROSOFT OFFICE;
3. CAN WORK UNDER PRESSURE AND INDEPENDENTLY</t>
  </si>
  <si>
    <t>PUBLICO DRIVE LOWER NAVY HILL</t>
  </si>
  <si>
    <t>C-500-24218-243481</t>
  </si>
  <si>
    <t>U&amp;A, LLC (Urbano &amp; Associates, LLC)</t>
  </si>
  <si>
    <t>Room 206 MAC Building Chalan Kiya</t>
  </si>
  <si>
    <t>P.O. Box 506693</t>
  </si>
  <si>
    <t>66-0877439</t>
  </si>
  <si>
    <t>Urbano</t>
  </si>
  <si>
    <t>Rodolfo</t>
  </si>
  <si>
    <t>admin@uallc.biz</t>
  </si>
  <si>
    <t>P-500-24137-006048</t>
  </si>
  <si>
    <t>MUST HAVE ATLEAST 12MONTHS OF WORKING EXPERIENCE AS A BOOKKEEPER AND WITH HIGH SCHOOL DIPLOMA OR EQUIVALENT. MUST HAVE KNOWLEDGE AND POSSESS HANDS-ON EXPERIENCE ON THE USE OF ACCOUNTING SOFTWARE, SUCH AS QUICKBOOKS. KNOWLEDGEABLE WITH WORD AND EXCEL. PREPARE CNMI INDIVIDUAL &amp; CORPORATE INCOME TAX, FEDERAL INDIVIDUAL &amp; CORPORATE INCOME TAX RETURN AND VARIOUS U.S. STATES INDIVIDUAL &amp; CORPORATE TAX RETURN. CAN WORK FLEXIBLE TIME, TIME INCLUDING NIGHTS, WEEKENDS AND HOLIDAYS. PRE-SCREENING TEST IS REQUIRED (LIKE TRADE TEST AND/OR EMPLOYMENT EXAM) AND WILL BE APPLIED EQUALLY TO BOTH U.S. WORKERS AND CW-1 WORKERS.</t>
  </si>
  <si>
    <t>Room 206 MAC Bldg Chalan Kiya</t>
  </si>
  <si>
    <t>C-500-24211-230105</t>
  </si>
  <si>
    <t>Manpower Services</t>
  </si>
  <si>
    <t>C-500-24190-178349</t>
  </si>
  <si>
    <t>Chapter 2, Chapter 7 and Fica Employee Share</t>
  </si>
  <si>
    <t>C-500-24349-544045</t>
  </si>
  <si>
    <t>Marianas Security Corporation</t>
  </si>
  <si>
    <t>P.O. Box 500438</t>
  </si>
  <si>
    <t>66-0692454</t>
  </si>
  <si>
    <t>APRIL</t>
  </si>
  <si>
    <t>JAMBALOS</t>
  </si>
  <si>
    <t>Managing Consultant /Human Resources Coordinator</t>
  </si>
  <si>
    <t>Roong LN#1 Chalan Laulau</t>
  </si>
  <si>
    <t>office@marianassecurity.com</t>
  </si>
  <si>
    <t>P-500-24311-456159</t>
  </si>
  <si>
    <t>UNDER GENERAL SUPERVISION, PERFORMS VARIOUS GENERAL MAINTENANCE DUTIES, INCLUDING ELECTRICAL, MECHANICAL, CARPENTRY AND CONSTRUCTION IN THE MAINTENANCE AND REPAIR OF APARTMENT BUILDING FACILITIES AND EQUIPMENT.</t>
  </si>
  <si>
    <t>Joeten Superstore bdlg., Roong LN#1 Chalan Laulau</t>
  </si>
  <si>
    <t>CNMI TAXES AND FICA</t>
  </si>
  <si>
    <t>C-500-24347-537282</t>
  </si>
  <si>
    <t>P&amp;A CORPORATION</t>
  </si>
  <si>
    <t>WINNERS RESIDENCE, WINNERS GAS, WINNERS HARDWARE, ET AL</t>
  </si>
  <si>
    <t>P.O. BOX 506003</t>
  </si>
  <si>
    <t>P-500-24181-162210</t>
  </si>
  <si>
    <t>OPERATION SERVICE WORKER</t>
  </si>
  <si>
    <t>Must have 12 month of work experience in the proffered position. Must be able to read, write, and the ability to grasp and make sense of information, instructions, and narratives. Can do and perform work assignment under pressure with less supervision and must be able to meet tasks deadline. Must be physically fit to be able to handle and perform the duties of the position. Willing to work flexible hours including holidays and weekends. The work schedule for this position includes split shift and each beneficiary shall have different days off, each with 1-day off per week. All applicant must have own transportation to &amp; from work and must be able to secure CNMI driver's license. All applicants must attach an updated resume, employment certification, and police clearance. Background checks and drug testing may be required during or prior to employment to all applicants.</t>
  </si>
  <si>
    <t>3741 AFETNA RD SAN ANTONIO</t>
  </si>
  <si>
    <t>WINNERS RESIDENCE</t>
  </si>
  <si>
    <t>C-500-24242-304844</t>
  </si>
  <si>
    <t>JOEL AKA KAJO'S CONSTRUCTION</t>
  </si>
  <si>
    <t>P.O. BOX 511792</t>
  </si>
  <si>
    <t>66-1051659</t>
  </si>
  <si>
    <t>MOLINA</t>
  </si>
  <si>
    <t>JOEL</t>
  </si>
  <si>
    <t>P-500-24205-214547</t>
  </si>
  <si>
    <t>ADMINISTRATIVE ASSISITANT</t>
  </si>
  <si>
    <t>HIGH SCHOOL DIPLOMA AND 12 MONTHS OF WORK EXPERIENCE AS AN ADMINISTRATIVE ASSISTANT.</t>
  </si>
  <si>
    <t>C-500-24290-409916</t>
  </si>
  <si>
    <t>P-500-24182-163254</t>
  </si>
  <si>
    <t>FOOD PREPARATION AND SERVING RELATED WORKER</t>
  </si>
  <si>
    <t>FOOD AND BEVERAGE AND SERVING SKILLS WITH CUSTOMER SERVICE SKILLS, OR A SUITABLE ALTERNATIVE;
1 YEAR OF KITCHEN PRODUCTION AND/OR FOOD AND DRINKS SERVING EXPERIENCE PREFERABLY IN A HIGH-VOLUME RESTAURANT; UNDERSTANDING OF FOOD PREPARATION FUNDAMENTALS;
ABILITY TO FOLLOW RECIPES AND ACCEPT ORDERS; 
UNDERSTANDING OF FOOD ALLERGIES AND FOOD BORNE ILLNESSES; 
BASIC MATHEMATICAL SKILLS; 
PROFICIENT KNIFE HANDLING SKILLS;
CAN COMMUNICATION WEEL IN BOTH WRITTEN AND VERBAL; AND AVAILABLE TO WORK SHIFTS, ON PUBLIC HOLIDAYS, AND OVER WEEKENDS</t>
  </si>
  <si>
    <t>CNMI TAXES (CHAPTER 2 AND CHAPTER 7)
FICA TAXES (CHAPTER 2 AND CHAPTER 7)</t>
  </si>
  <si>
    <t>C-500-24291-415619</t>
  </si>
  <si>
    <t>C-500-24231-275305</t>
  </si>
  <si>
    <t>Kang Corporation</t>
  </si>
  <si>
    <t>P.O box 503053</t>
  </si>
  <si>
    <t>98-0084411</t>
  </si>
  <si>
    <t>kang Hee</t>
  </si>
  <si>
    <t>P.O Box 503053</t>
  </si>
  <si>
    <t>kangparts@hotmail.com</t>
  </si>
  <si>
    <t>P-500-24126-958698</t>
  </si>
  <si>
    <t xml:space="preserve">MUST HAVE 24 MONTHS EXPERIENCE AS OPERATION MANAGER IN A RETAILING BUSINESS AND  EQUIPMENT RENTAL INDUSTRY. COMPUTER LITERATE.MUST BE ABLE TO WORK FLEXIBLE DAYS AND FLEXIBLE HOURS SCHEDULE INCLUDING WEEKENDS AND HOLIDAYS IF NECESSARY. KNOWLEDGEABLE IN SPEAKING AND UNDERSTAND KOREAN LANGUAGE.
MUST HAVE UNDERSTANDING AND KNOWLEDGE OF HEALTH AND SAFETY STANDARDS OF THE BUSINESS
</t>
  </si>
  <si>
    <t>Chalan   LauLau Village</t>
  </si>
  <si>
    <t>Kang Hee</t>
  </si>
  <si>
    <t>C-500-24272-372239</t>
  </si>
  <si>
    <t>MOTION AUTOMO SHOP:R&amp;D CONSTRUCTION;R&amp;D MANPOWER SVCS</t>
  </si>
  <si>
    <t>ALL APPLICABLE CNMI &amp; FEDERAL TAXES</t>
  </si>
  <si>
    <t>MOTION AUTOMOTIVE REPAIR CENTER</t>
  </si>
  <si>
    <t>C-500-24268-359059</t>
  </si>
  <si>
    <t>P-500-24190-178408</t>
  </si>
  <si>
    <t>ABLE TO HAVE KNOWLEDGE OF SUPPLIES, EQUIPMENT, AND INVENTORY CONTROL. ABILITY TO FOLLOW ROUTINE VERBAL AND WRITTEN INSTRUCTIONS. ABILITY TO
UNDERSTAND AND FOLLOW SAFETY PROCEDURES. ABILITY TO SAFELY USE CLEANING EQUIPMENT AND SUPPLIES. KNOWLEDGE OF FOOD SERVICE LINE SET-UP AND
TEMPERATURE REQUIREMENTS. ABILITY TO MULTI-TASK AND WORK UNDER PRESSURE.  ABLE TO PULL, PUSH, LIFT AND CARRY 50LBS WITHOUT ASSISTANCE. BE ABLE AND WILLING TO WORK IN FLEXIBLE SHIFTS, DAYS, EVENING, NIGHT,
WEEKEND AND HOLIDAYS.</t>
  </si>
  <si>
    <t>chapter 2 local tax/chapter 7 federal tax/optional $70.00 dorm &amp; health insurance</t>
  </si>
  <si>
    <t>C-500-24283-397191</t>
  </si>
  <si>
    <t>P-500-24211-227363</t>
  </si>
  <si>
    <t>Utilization Review Nurse Case Specialist</t>
  </si>
  <si>
    <t>ASSOCIATES DEGREE IN NURSING FROM A RECOGNIZED/ACCREDITED SCHOOL OF NURSING OR FOREIGN EQUIVALENT. THREE (3) YEARS WORK EXPERIENCE IN ACUTE CARE HOSPITAL SETTING, OR UTILIZATION REVIEW DEPARTMENT. MUST HOLD CURRENT CNMI LICENSE AS A REGISTERED NURSE (NCLEX-RN) AND BLS CERTIFICATE.
CONDITIONAL REQUIREMENT: EMPLOYMENT IS CONTINGENT UPON SUCCESSFUL CLEARING OF PRE-EMPLOYMENT HEALTH AND DRUG SCREENING IN ACCORDANCE WITH CHCC POLICY.</t>
  </si>
  <si>
    <t>C-500-24275-378761</t>
  </si>
  <si>
    <t>DELTA TRADING CO., LTD.</t>
  </si>
  <si>
    <t>H-Mart</t>
  </si>
  <si>
    <t>PMB A-7 box 10001</t>
  </si>
  <si>
    <t>98-0158435</t>
  </si>
  <si>
    <t>Kang</t>
  </si>
  <si>
    <t>Junghun</t>
  </si>
  <si>
    <t>PMB A-7 Box 10001</t>
  </si>
  <si>
    <t>kangali2372@newintra.seoulgrocery.com</t>
  </si>
  <si>
    <t>Mun</t>
  </si>
  <si>
    <t>Su</t>
  </si>
  <si>
    <t>PO BOX 10749</t>
  </si>
  <si>
    <t>lawyerpark@hotmail.com</t>
  </si>
  <si>
    <t>Law Offices of Park &amp; Associates</t>
  </si>
  <si>
    <t>GUAM</t>
  </si>
  <si>
    <t>Market Research Analysts and Marketing Specialists</t>
  </si>
  <si>
    <t>P-500-24200-204304</t>
  </si>
  <si>
    <t>Computer competency in Word, Excel, and PowerPoint programs.</t>
  </si>
  <si>
    <t>3666 Alu Dr Afetna</t>
  </si>
  <si>
    <t>kangali2372@naver.com</t>
  </si>
  <si>
    <t>Law Office of Park &amp; Associates</t>
  </si>
  <si>
    <t>C-500-24227-265827</t>
  </si>
  <si>
    <t>P-500-24191-181699</t>
  </si>
  <si>
    <t>POSITION SUMMARY: UNDER GENERAL SUPERVISION, PERFORMS A VARIETY OF GENERAL MAINTENANCE DUTIES WHICH INCLUDE ELECTRICAL, MECHANICAL, CARPENTRY, AND CONSTRUCTION IN THE MAINTENANCE AND REPAIR OF APARTMENT BUILDING FACILITIES AND EQUIPMENT. KNOWLEDGE, ABILITIES: TWELVE (12) MONTHS RELATED MAINTENANCE WORK EXPERIENCE, INCLUDING PROPER SAFETY TECHNIQUES AND PROCEDURES WHILE USING CHEMICALS, POWER TOOLS, HAND TOOLS AND EQUIPMENT; KNOWLEDGE OF PROPER LIFTING TECHNIQUES AND OTHER SAFETY AND HAZARDOUS ACTIVITIES; ABILITY TO USE REQUIRED TOOLS AND EQUIPMENT INDEPENDENTLY OR WITH MINIMAL SUPERVISION. ESSENTIAL TASKS: MUST BE ABLE TO PERFORM THE FOLLOWING FUNCTIONS TO THE SATISFACTION OF THE EMPLOYEES SUPERVISOR. INSPECT BUILDINGS, ELECTRICAL SYSTEMS, GROUNDS, AND
EQUIPMENT TO ENSURE SAFE, WELL-MAINTAINED CONDITIONS, IDENTIFY HAZARDS, DEFECTS, AND THE NEED FOR ADJUSTMENT OR REPAIR. PERFORM MINOR TROUBLESHOOTING AND REPAIRS; REPLACE LIGHT BULBS, BALLASTS AND FUSES. ASSIST WITH PREVENTIVE MAINTENANCE AND TROUBLESHOOTING ON HVAC SYSTEMS, CHANGING FILTERS, BEARINGS. COMPLETE MAINTENANCE WORK ORDERS AS ASSIGNED. IDENTIFY AND PERFORM BASIC SERVICE AND REPAIR ON PLUMBING FIXTURES; OPEN CLOGGED LINES AND DRAINS. IDENTIFY AND ASSIST WITH CARPENTRY AND REPAIR WORK. OPERATES A VARIETY OF MACHINERY,
EQUIPMENT AND TOOLS INCLUDING SAWS, ROUTER, DRILLS, SANDERS, PLANERS, DRILL PRESSES AND VARIOUS HAND TOOLS. MAINTAIN INVENTORY OF TOOLS, SUPPLIES, AND EQUIPMENT; RECOMMEND TOOLS, SUPPLIES, AND EQUIPMENT FOR PURCHASE. PERFORM A VARIETY OF LOCKSMITH DUTIES; INSTALL, REPAIR, AND REPLACE LOCKS ON DOORS INSPECT, SERVICE, AND MAINTAIN OPERATIONAL FUNCTIONALITY OF DOORS AND WINDOWS. BASIC ABILITY TO READ, INTERPRET AND WORK FROM BLUEPRINTS, DRAWINGS, OR ORAL INSTRUCTION ON A VARIETY OF STRUCTURES RELATED TO THE CONSTRUCTION PROJECT. INSTALL OR REPLACE PLUGS, SWITCHES, OUTLETS. ASSIST WITH MOVING LOADING, UNLOADING AND STORING SUPPLIES, FURNITURE AND EQUIPMENT. WEAR PROPER PROTECTIVE EQUIPMENT WHILE PERFORMING JOB DUTIES (I.E., GOGGLES, HELMET, BACK BRACE, KNEE PADS). RESPOND TO 24-HOUR EMERGENCY CALLS. ADJUSTMENT OF
HOURS AND/OR WEEKEND WORK MAY BE REQUIRED AND/OR OCCASIONAL OVERTIME.</t>
  </si>
  <si>
    <t>C-500-24281-388823</t>
  </si>
  <si>
    <t>FOOD AND BEVERAGE AND SERVING SKILLS WITH CUSTOMER SERVICE SKILLS, OR A SUITABLE ALTERNATIVE;
1 YEAR OF KITCHEN PRODUCTION AND/OR FOOD AND DRINKS SERVING EXPERIENCE PREFERABLY IN A HIGH-VOLUME RESTAURANT; UNDERSTANDING OF FOOD PREPARATION FUNDAMENTALS;
ABILITY TO FOLLOW RECIPES AND ACCEPT ORDERS; 
UNDERSTANDING OF FOOD ALLERGIES AND FOOD BORNE ILLNESSES; 
CAN COMMUNICATION WELL IN BOTH WRITTEN AND VERBAL; AND AVAILABLE TO WORK SHIFTS, ON PUBLIC HOLIDAYS, AND OVER WEEKENDS</t>
  </si>
  <si>
    <t>FICA TAXES (SOCIAL SECURITY AND MEDICARE)
CNMI TAXES (CHAP 3 AND CHAP 7)</t>
  </si>
  <si>
    <t>C-500-24170-122682</t>
  </si>
  <si>
    <t>C-500-25009-605869</t>
  </si>
  <si>
    <t>TENDER HOSPICE CARE INC</t>
  </si>
  <si>
    <t>BRI BLDG. KOPA DI ORU ST. GARAPAN</t>
  </si>
  <si>
    <t>SUITE 104 B</t>
  </si>
  <si>
    <t>P-500-24319-473818</t>
  </si>
  <si>
    <t>REGISTERED NURSE</t>
  </si>
  <si>
    <t>DIPLOMA
RN LICENSED</t>
  </si>
  <si>
    <t>C-500-24231-275081</t>
  </si>
  <si>
    <t>Kimberly Bautista Esmores</t>
  </si>
  <si>
    <t>E&amp;E Maintenance and Construction</t>
  </si>
  <si>
    <t>Tun Joaquin Road, Chalan Kanoa</t>
  </si>
  <si>
    <t>66-1000603</t>
  </si>
  <si>
    <t>Esmores</t>
  </si>
  <si>
    <t>Kimberly</t>
  </si>
  <si>
    <t>enecontruction2021@gmail.com</t>
  </si>
  <si>
    <t>P-500-24182-163271</t>
  </si>
  <si>
    <t>Chalan Kanoa</t>
  </si>
  <si>
    <t>FICA Taxes: Social Security and Medicare;
 CNMI Taxes: Chapter 2 and Chapter 7</t>
  </si>
  <si>
    <t>P. O box 503053</t>
  </si>
  <si>
    <t>Industrial Truck and Tractor Operators</t>
  </si>
  <si>
    <t>P-500-24331-499728</t>
  </si>
  <si>
    <t>APPLICANT MUST HAVE 12 MONTHS WORK EXPERIENCE IN OPERATING HEAVY EQUIPMENT LIKE DUMPTRUCK, EXCAVATORS, BACKHOE, LOWBOY, CRANE, GRADER,TELEHANDLER, MANLIFT, SKYTRUCK , FORKLIFT, BOOMTRUCK, SKID STEER LOADER, CRANE.
VALID CNMI DRIVERS LICENSE IS REQUIRED TO PERFORM THE TASK.
KNOWLEDGEABLE IN MAINTAINING THE HEAVY EQUIPMENT.</t>
  </si>
  <si>
    <t>C-500-24355-560648</t>
  </si>
  <si>
    <t>P-500-24309-449737</t>
  </si>
  <si>
    <t>SERVICE TECHNICIAN</t>
  </si>
  <si>
    <t>Knowledge of circuit boards, processors, chips, electronic components, equipment.</t>
  </si>
  <si>
    <t>C-500-24169-117115</t>
  </si>
  <si>
    <t>P-500-23194-185654</t>
  </si>
  <si>
    <t>Previous experience as a hair stylist or colorist. Proficiency with hot irons, curlers and blow-dryers. Ability to perform waxing, pedicure, manicures and nail reconstruction. Knowledge of make-up application.</t>
  </si>
  <si>
    <t>C-500-24281-388816</t>
  </si>
  <si>
    <t>G/F JP BLDG 2., CHALAN PALE ARNOLD RD., GARAPAN</t>
  </si>
  <si>
    <t>60-0986926</t>
  </si>
  <si>
    <t>P-500-24182-163257</t>
  </si>
  <si>
    <t xml:space="preserve">JOB SAFETY AND PROPER HANDLING AND USE OF SPECIAL TOOLS, EQUIPMENTS AND CLEANING SUPPLIES AND MATERIALS
</t>
  </si>
  <si>
    <t>FICA TAXES (SOCIAL SECURITY AND MEDICARE)
CNMI TAXES (CHAP 2 AND CHAP 7)</t>
  </si>
  <si>
    <t>C-500-24233-278655</t>
  </si>
  <si>
    <t>TORRES REFRIGERATION, INC.</t>
  </si>
  <si>
    <t>COMMERCE PL, AIRPORT ROAD, SAN VICENTE VILLAGE</t>
  </si>
  <si>
    <t>PO BOX 500714 CK</t>
  </si>
  <si>
    <t>66-0475304</t>
  </si>
  <si>
    <t>JOSEPH</t>
  </si>
  <si>
    <t>TENORIO</t>
  </si>
  <si>
    <t>PRESIDENT &amp; GENERAL MANAGER</t>
  </si>
  <si>
    <t>JTTORRES@PTICOM.COM</t>
  </si>
  <si>
    <t>P-500-24194-191709</t>
  </si>
  <si>
    <t>AUTOMOTIVE SERVICE TECHNICIAN AND MECHANIC</t>
  </si>
  <si>
    <t xml:space="preserve">MUST HAVE 12 MONTHS OF RELATED EXPERIENCE AS SERVICE TECHNICIAN AND AUTO MECHANIC. ANALYSE AUTOMOTIVE AND AUTO AIR-CON PROBLEMS. KNOWLEDGE OF CAR'S MECHANICAL AND ELECTRONIC SYSTEMS. COMPETENCE WITH A VARIETY OF ELECTRONIC TOOLS SUCH AS INFRARED ENGINE ANALYZERS AND COMPUTERS. OPERATES SHOP TOOLS AND MACHINES. MODIFY , DESIGN AND FABRICATE SPECIAL PURPOSE EQUIPMENT. CERTIFICATIONS AND REQUIREMENTS: HIGH SCHOOL DIPLOMA. OPERATES SHOP TOOLS AND MACHINES. COMMUNICATE FLUENTLY IN BOTH WRITTEN AND ORAL FORM. MUST HAVE A VALID DRIVER'S LICENSE.
</t>
  </si>
  <si>
    <t>C-500-25014-615991</t>
  </si>
  <si>
    <t>Commercial Pilots</t>
  </si>
  <si>
    <t>P-500-24191-181636</t>
  </si>
  <si>
    <t>Commercial Pilot</t>
  </si>
  <si>
    <t>Must hold at least a Commercial Pilot Certificate with appropriate category and class ratings, as required under Title 14CFR 135.243(C)(1). The required certificate will be applied equally to both U.S. workers and CW-1 workers.
Must hold a first-class medical certificate, as required under TITLE 14 CFR 61.23(a)(2). The required medical certificate will be applied equally to both U.S. workers and CW-1 workers.
Must have at least 1,200 hours of flight time as a pilot, including 500 hours of cross-country flight time, 100 hours of night flight time, and 75 hours of actual or simulated instrument time at least 50 hours of which were in actual flight, as required under Title 14 CFR 135.243 (c)(2). The required flight hours will be applied to both U.S. workers and CW-1 workers. 
The pilot must successfully complete the FAA required company trainings and checks, prior to being assigned as a pilot-in-command of the PA-31 aircraft. This requirement is in accordance with the FAA approved company Training Program, and must be performed and completed using the company facility and aircraft. Must complete 100 hours of flight time as pilot-in-command in the PA-31-350 aircraft, in accordance with 14 CFR 135.105(a). The required training and flight hours will be applied to both U.S. workers and CW-1 workers. NOTE: The offered wage is paid upon successful completion of the company training and flight hour requirements.
The worker may not be assigned as a pilot of any aircraft operated by Star Marianas Air, Inc. unless the worker successfully passes a DOT/FAA Pre-employment drug test drug test, as required under Title 14 CFR120.109(a): (1) No employer may hire any individual for a safety-sensitive function listed in 120.105 unless the employer first conducts a pre-employment test and receives a verified negative drug test result for that individual, (2) No employer may allow an individual to transfer from a nonsafety-sensitive to a safety sensitive function unless the employer first conducts a pre-employment test and receives a verified negative drug test result for the individual. NOTE: The pre-employment drug test is a DOT and FAA requirement, and may only be performed in the US. The DOT/FAA pre-employment drug test requirement under Title 14 CFR120.109(a)(1) will be applied equally to both U.S. workers and CW-1 workers. 
The worker must sign an agreement with a Training Cost Recovery program wherein the employer initially bears the cost of the required trainings and checks. The cost of this training shall be prorated over the first 6 months of the employment. If the worker does not complete 6 months of employment, the worker shall reimburse the company for a prorated amount of the cost of the ground and flight training. The required agreement with a Training Cost Recovery program will be applied equally to both U.S. workers and CW-1 workers.
The workdays and work hours specified in E.b.6 and E.b.7 are subject to change. This position requires a variable work schedule due to the nature of airline operations. The typical schedule involves rotations, usually 4 days ON and 2 days OFF, with pilots potentially working early mornings, late nights, weekends and holidays. The position's schedule is subject to the crew duty and rest limitations set forth in title 14 of the Code of Federal Regulations Part 135 subparts 135.265 and 135.267 as applicable to the type of flight operation conducted (e.g., Scheduled or On-Demand).</t>
  </si>
  <si>
    <t>Offered wage is paid upon successful completion of the company training and flight hour requirements described in E.b.12</t>
  </si>
  <si>
    <t>pilotjobs@starmarianasair.com</t>
  </si>
  <si>
    <t>C-500-24332-503456</t>
  </si>
  <si>
    <t>P-500-24199-201370</t>
  </si>
  <si>
    <t>1. ACTIVE LISTENING-GIVING FULL ATTENTION TO WHAT OTHER PEOPLE ARE SAYING, TAKING TIME TO UNDERSTAND THE POINTS BEING MADE, ASKING QUESTIONS
ARE APPROPRIATE, AND NOT INTERRUPTING IN
APPROPRIATE TIMES. 2. SERVICE ORIENTATION- ACTIVELY LOOKING FOR WAYS TO HELP OTHER 3. SPEAKING-TALKING TO OTHERS TO CONVEY INFORMATION
EFFECTIVELY 4. SOCIAL PERCEPTIVENESS-BEING AWARE OF
OTHER'S REACTIONS AND UNDERSTANDING WHEY THEY REACT AS THEY DO. 5. COORDINATION-ADJUSTING IN RELATION TO OTHER'S ACTIONS. BE ABLE AND WILLING
TO WORK IN FLEXIBLE SHIFTS, DAYS, EVENING, NIGHT,
WEEKEND AND HOLIDAYS.</t>
  </si>
  <si>
    <t>C-500-25004-594647</t>
  </si>
  <si>
    <t>SP Dancoe &amp; Associates, LLC</t>
  </si>
  <si>
    <t>P.O Box 503922</t>
  </si>
  <si>
    <t>Dancoe</t>
  </si>
  <si>
    <t>Sonya</t>
  </si>
  <si>
    <t>spdasaipan@gmail.com</t>
  </si>
  <si>
    <t>P-500-24289-406278</t>
  </si>
  <si>
    <t>Architectural and Civil Drafter</t>
  </si>
  <si>
    <t>Must have 24 months experience. Must have a license or certificate as Architectural  and Civil drafter. Must be able to work flexible time, during holidays, weekends, if necessary. Must be familiar with Computer aided design CAD software, Graphics or photo imaging software, Microsoft power point.</t>
  </si>
  <si>
    <t>Gualio Rai Village</t>
  </si>
  <si>
    <t>C-500-25056-720931</t>
  </si>
  <si>
    <t>UNITY TRADE SERVICES INC.</t>
  </si>
  <si>
    <t>UNITY TRADE SERVICS INC.</t>
  </si>
  <si>
    <t>P O BOX 500703</t>
  </si>
  <si>
    <t>UFA STREET LOWER BASE</t>
  </si>
  <si>
    <t>98-6021304</t>
  </si>
  <si>
    <t>MACALINAO</t>
  </si>
  <si>
    <t>RONEl</t>
  </si>
  <si>
    <t>GEENRAL MANAGER</t>
  </si>
  <si>
    <t>unitytradeservice@yahoo.com</t>
  </si>
  <si>
    <t>Structural Metal Fabricators and Fitters</t>
  </si>
  <si>
    <t>P-500-24323-480094</t>
  </si>
  <si>
    <t>CENDY</t>
  </si>
  <si>
    <t>PADILLA</t>
  </si>
  <si>
    <t>CHRISTOPHER JOJO</t>
  </si>
  <si>
    <t>CAMILOZA</t>
  </si>
  <si>
    <t>HUMAN RESOURCE MANAGER</t>
  </si>
  <si>
    <t>P-500-24182-163256</t>
  </si>
  <si>
    <t>BSC IN ACCOUNTING, FINANCE OR RELATED DEGREE, COMPUTER LITERATE, MS WORD AND EXCEL PROGRAMS, QUICKBOOK;
WORK EXPERIENCES AS AN ACCOUNTANT PREFERABLY IN A REPUTABLE COMPANY FOR AT LEAST 1 YEAR; 
KNOWLEDGE OF GENERAL ACCOUNTING AND AUDITING PRINCIPLES AND PROCEDURES, CAN COMMUNICATION WELL BOTH ORAL AND IN WRITING, HANDS ON EXPERIENCE IN ACCOUNTING AND TAX SOFTWARES, EXPERIENCE WITH LEDGERS AND ALL BOOKS OF ACCOUNTS; 
PREPARE SERVICE PROPOSALS AND ATTEND BIDDING TO PROSPECTIVE CLIENTS</t>
  </si>
  <si>
    <t>FICA (SOCIAL SECURITY AND MEDICARE)
CNMI TAXES (CHAP. 3 AND CHAP. 7)</t>
  </si>
  <si>
    <t>C-500-24353-552761</t>
  </si>
  <si>
    <t>CNMI Ch 2 Withholding and FICA/Medicare Tax only</t>
  </si>
  <si>
    <t>C-500-24339-515800</t>
  </si>
  <si>
    <t>Marianas Meat Harvesting Corporation</t>
  </si>
  <si>
    <t>CK Smokehouse &amp; Salad, CK Bread &amp; Pastry, MMHC Slaughterhouse, et al,</t>
  </si>
  <si>
    <t>13006 Lowerbase Drive</t>
  </si>
  <si>
    <t>66-0767442</t>
  </si>
  <si>
    <t>P-500-24278-385005</t>
  </si>
  <si>
    <t>Food Service Worker</t>
  </si>
  <si>
    <t>Must have 3-month experience preferable in a high volume restaurant. Must have understanding of food preparation fundamentals, knowledgeable in food safety and sanitation, knowhow in using variety of kitchen equipment. Must have basic reading, writing, and communication skills. Able to work all shifting and flexible schedules including weekends and holidays. The work schedule for this position includes shifting &amp; split shifts and each beneficiary shall have different days off, each with 1-day off per week. All applicants must be able to secure the CNMI Drivers license and Food Handlers Certificate. Must have own transportation to and from work. All applicants must provide an updated resume, verifiable employment certification, and other related documents. Background checks and drug testing may be required during or prior to employment to all applicants.</t>
  </si>
  <si>
    <t>Konsolacion St</t>
  </si>
  <si>
    <t>C-500-24366-577878</t>
  </si>
  <si>
    <t>P-500-24220-249815</t>
  </si>
  <si>
    <t>With 12 months' work experience on the job as baker. Knowledge of raw materials, production processes, quality control, costs, and other techniques for maximizing the effective manufacture and distribution of goods. Must be able to handle split shift schedule. Must be able to work on busy operation days, like holidays</t>
  </si>
  <si>
    <t>1539 BEACH ROAD, CHALAN KANOA</t>
  </si>
  <si>
    <t xml:space="preserve">DEDUCTIONS FROM PAY
CNMI Tax AND FICA Tax. Housing is optional; Employees who are single may live in the housing with a monthly charge of $30.00 for air condition use, free housing or no monthly charge for single employees who opted not to use the air condition. 
</t>
  </si>
  <si>
    <t>C-500-24364-575250</t>
  </si>
  <si>
    <t>R&amp;EQ Corporation</t>
  </si>
  <si>
    <t>R&amp;EQ Day &amp; Night Child Care Center</t>
  </si>
  <si>
    <t>PO BOX 506014</t>
  </si>
  <si>
    <t>66-0698805</t>
  </si>
  <si>
    <t>Penaroyo</t>
  </si>
  <si>
    <t>Rex John</t>
  </si>
  <si>
    <t>Segotier</t>
  </si>
  <si>
    <t>Assistant Director</t>
  </si>
  <si>
    <t>reqcorp@gmail.com</t>
  </si>
  <si>
    <t>P-500-24276-379053</t>
  </si>
  <si>
    <t>Childcare worker</t>
  </si>
  <si>
    <t>Pre-service training certificates, CPR certificate, Police Clearance, Food Handling Certificate</t>
  </si>
  <si>
    <t>10139 Magalahi Drive</t>
  </si>
  <si>
    <t>C-500-24298-428766</t>
  </si>
  <si>
    <t>Hawaiian Rock Products Corporation</t>
  </si>
  <si>
    <t>Hawaiian Rock Products</t>
  </si>
  <si>
    <t>PMB 139 PO Box 10000</t>
  </si>
  <si>
    <t>99-0113382</t>
  </si>
  <si>
    <t>VEREEN</t>
  </si>
  <si>
    <t>MARK</t>
  </si>
  <si>
    <t>ANTHONY</t>
  </si>
  <si>
    <t>mvereen@hawaiianrock.com</t>
  </si>
  <si>
    <t>P-500-24260-338747</t>
  </si>
  <si>
    <t>Civil Engineering Technician</t>
  </si>
  <si>
    <t>Should have 12 months experience as Civil Engineering Technician. Should have a valid driver's license.</t>
  </si>
  <si>
    <t>Naftan Road Route 304 Obyan</t>
  </si>
  <si>
    <t>not applicable</t>
  </si>
  <si>
    <t>FICA TAXES, FEDERAL &amp; LOCAL TAXES. INSURANCE PREMIUMS and 401K DEFERRALS are optional.</t>
  </si>
  <si>
    <t>C-500-24169-117626</t>
  </si>
  <si>
    <t xml:space="preserve">Saipa </t>
  </si>
  <si>
    <t>Brickmasons and Blockmasons</t>
  </si>
  <si>
    <t>P-500-24119-933076</t>
  </si>
  <si>
    <t>Mason</t>
  </si>
  <si>
    <t>PACIFIC CHANGHONG CORPORATION</t>
  </si>
  <si>
    <t>CHANGHONG RETAIL AIR-CONDITIONERS</t>
  </si>
  <si>
    <t>PO BOX 505201</t>
  </si>
  <si>
    <t>66-0728883</t>
  </si>
  <si>
    <t>LIN</t>
  </si>
  <si>
    <t>YONG</t>
  </si>
  <si>
    <t>pacificchanghongac@gmail.com</t>
  </si>
  <si>
    <t>P-500-24225-259639</t>
  </si>
  <si>
    <t>AIRCONDITIONING INSTALLER</t>
  </si>
  <si>
    <t>PACIFIC CHANGHONG BUILDING</t>
  </si>
  <si>
    <t>KOBLER VILLE ROAD, KOBLERVILLE VILLAGE</t>
  </si>
  <si>
    <t>C-500-25048-698420</t>
  </si>
  <si>
    <t>GERTRUDES U RINON</t>
  </si>
  <si>
    <t>MJ MANPOWER SERVICES</t>
  </si>
  <si>
    <t>66-0914699</t>
  </si>
  <si>
    <t>AS LITO TIKA LN</t>
  </si>
  <si>
    <t>RINONGERTRUDES@GMAIL.COM</t>
  </si>
  <si>
    <t>P-500-25002-586543</t>
  </si>
  <si>
    <t>HOUSEKEEPING STAFF</t>
  </si>
  <si>
    <t xml:space="preserve">None </t>
  </si>
  <si>
    <t>MIDDLE ROAD, SAN ROQUE</t>
  </si>
  <si>
    <t>CHAPTER 2, FICAC SS, FICA MEDICARE</t>
  </si>
  <si>
    <t>C-500-25008-602333</t>
  </si>
  <si>
    <t>TENDER HOSPICE CARE, INC</t>
  </si>
  <si>
    <t>P-500-24319-473901</t>
  </si>
  <si>
    <t>BOOKKEEPING, ACCOUNTING, and AUDITING CLERK</t>
  </si>
  <si>
    <t>BOOKKEEPING CERTIFICATE</t>
  </si>
  <si>
    <t>SOLE PROPRIETOR</t>
  </si>
  <si>
    <t>COOKS</t>
  </si>
  <si>
    <t>PO BOX 520495</t>
  </si>
  <si>
    <t>C-500-25045-692946</t>
  </si>
  <si>
    <t>CANOZA</t>
  </si>
  <si>
    <t>MARYL JOYCE</t>
  </si>
  <si>
    <t>P-500-25007-599253</t>
  </si>
  <si>
    <t>Bachelors Degree in Accountancy Diploma
3 years of progressive professional-level accounting experience is required.
Knowledgeable in operating different accounting software such as Quickbooks, Peach Tree and Sage</t>
  </si>
  <si>
    <t>C-500-24327-495526</t>
  </si>
  <si>
    <t>HOM</t>
  </si>
  <si>
    <t>BRIAN</t>
  </si>
  <si>
    <t>NOEL</t>
  </si>
  <si>
    <t>P-500-24182-163249</t>
  </si>
  <si>
    <t>CHAPTER 2, FICA SSS AND FICA MEDICARE</t>
  </si>
  <si>
    <t>C-500-25028-646316</t>
  </si>
  <si>
    <t>R-Joy Services, LLC</t>
  </si>
  <si>
    <t>PO Box 10000 PMB 302</t>
  </si>
  <si>
    <t>66-1086541</t>
  </si>
  <si>
    <t>Hulford</t>
  </si>
  <si>
    <t>Jovelyn</t>
  </si>
  <si>
    <t>rjoy.services1@gmail.com</t>
  </si>
  <si>
    <t>P-500-24352-550349</t>
  </si>
  <si>
    <t>General Cleaner</t>
  </si>
  <si>
    <t>Must have at least 24 months of experience doing janitorial or commercial cleaning job. 
Ability to observe safety and security procedures and to comply with policies
Ability to read and interpret written information; ability to write clear statements; ability to communicate orally
Must be able to do physical work and operate power equipment normally found in janitorial operations
Attention to detail
Ability to follow schedules and keep commitments
Ability to follow directions from a supervisor
Ability to demonstrate professionalism
Must be able to manage time efficiently and to work individually as well as within a team</t>
  </si>
  <si>
    <t>1550 Hapon Drive</t>
  </si>
  <si>
    <t>CNMI Income Tax
Social Security
Applicable Federal Income tax
Applicable Medicare 
All other applicable taxes and deductions</t>
  </si>
  <si>
    <t>SAN VICENTE VILLAGE</t>
  </si>
  <si>
    <t>C-500-25027-643560</t>
  </si>
  <si>
    <t>Joy</t>
  </si>
  <si>
    <t>P-500-24352-550158</t>
  </si>
  <si>
    <t>Must have at least 3 months of experience pruning trees, landscaping, ground maintenance, fence/gate repairs, trimming plants, removing/disposing debris or tree limbs, repair of equipment such as bush cutter or lawn mower. Must know how to operate lawn mower, trimmer, grass cutter, edging machine. Must know when equipment needs maintenance or repair. Must have driver's license. Must adhere to company policy and procedures. Experience is a must.</t>
  </si>
  <si>
    <t xml:space="preserve">CNMI Income Tax
Social Security 
Applicable Federal Income tax 
Applicable Medicare 
Other Applicable taxes
</t>
  </si>
  <si>
    <t>C-500-25059-731450</t>
  </si>
  <si>
    <t>ALLIED CONSTRUCTION CORPORATION</t>
  </si>
  <si>
    <t>BARNYS PIZZA</t>
  </si>
  <si>
    <t>TEXAS ROAD SUSUPE VILLAGE</t>
  </si>
  <si>
    <t>BARNYS PIZZA BUILDING</t>
  </si>
  <si>
    <t>66-0558539</t>
  </si>
  <si>
    <t>HAM</t>
  </si>
  <si>
    <t>JIMMY</t>
  </si>
  <si>
    <t>CHEONG</t>
  </si>
  <si>
    <t>alliedspn@gmail.com</t>
  </si>
  <si>
    <t>P-500-24236-288523</t>
  </si>
  <si>
    <t>FOOD PREPARATION WORKERS</t>
  </si>
  <si>
    <t>C-500-25080-793311</t>
  </si>
  <si>
    <t>P-500-25037-670018</t>
  </si>
  <si>
    <t xml:space="preserve">Knowledge in handling QuickBooks Point of Sale software with 12 months' work experience.
</t>
  </si>
  <si>
    <t>C-500-25080-793314</t>
  </si>
  <si>
    <t>P-500-25037-670000</t>
  </si>
  <si>
    <t>A/C &amp; REFRIGERATION TECHNICIAN</t>
  </si>
  <si>
    <t>Knowledge in installing and repairing chillers, aircon and refrigerators with 12 months' work experience.</t>
  </si>
  <si>
    <t>C-500-25080-793346</t>
  </si>
  <si>
    <t>C-500-24219-246607</t>
  </si>
  <si>
    <t>FRANCISCO M. ATALIG</t>
  </si>
  <si>
    <t>TJ ENTERPRISES</t>
  </si>
  <si>
    <t>98-6021724</t>
  </si>
  <si>
    <t>tjenterprises18@gmail.com</t>
  </si>
  <si>
    <t>P-500-24095-858538</t>
  </si>
  <si>
    <t>MAIDS AND HOUSEKEEPING CLEANER</t>
  </si>
  <si>
    <t>Must know how to clean the area assigned.</t>
  </si>
  <si>
    <t>C-500-24185-170109</t>
  </si>
  <si>
    <t>GEN.CONSTRUCTION CONTRACTOR, HELP SUPPLY SERVICES, LAWN CARE SERVICES, EQUIPMENT RENTAL</t>
  </si>
  <si>
    <t>P-500-24108-894495</t>
  </si>
  <si>
    <t xml:space="preserve">EMPLOYMENT CERTIFICATION (12) MONTHS WORK EXPERIENCE AS GENERAL MAINTENANCE </t>
  </si>
  <si>
    <t>PHILIPPINE GOODS CONSTRUCTION INC.</t>
  </si>
  <si>
    <t>ALL APPLICABLE CNMI AND FEDERAL TAXES (WTAX &amp; FICA)</t>
  </si>
  <si>
    <t>C-500-24248-312367</t>
  </si>
  <si>
    <t>ARNEL I CARO</t>
  </si>
  <si>
    <t>PO BOX 3517</t>
  </si>
  <si>
    <t>98-1378250</t>
  </si>
  <si>
    <t>CARO</t>
  </si>
  <si>
    <t>ARNEL</t>
  </si>
  <si>
    <t>arnel.caro1@gmail.com</t>
  </si>
  <si>
    <t>P-500-24142-018357</t>
  </si>
  <si>
    <t>12 months experience as production worker , WORKING HOURS IS 7:00AM TO 3:00PM With one hour lunch break</t>
  </si>
  <si>
    <t>arnel.caro01@gmail.com</t>
  </si>
  <si>
    <t>C-500-24229-271945</t>
  </si>
  <si>
    <t>Saipan Marine Corporation</t>
  </si>
  <si>
    <t>Gnd Fl., George Fleming Memorial Bldg., Commercial Port Ave.</t>
  </si>
  <si>
    <t>PMB 170 PPP Box 10000, Saipan</t>
  </si>
  <si>
    <t>Puerto Rico</t>
  </si>
  <si>
    <t>98-6021903</t>
  </si>
  <si>
    <t>Bigler</t>
  </si>
  <si>
    <t>Wayne</t>
  </si>
  <si>
    <t>Warren</t>
  </si>
  <si>
    <t>Human Resources Director</t>
  </si>
  <si>
    <t>wwbigler@cabtug.com</t>
  </si>
  <si>
    <t>Swavely</t>
  </si>
  <si>
    <t>Melinda</t>
  </si>
  <si>
    <t>Sue</t>
  </si>
  <si>
    <t>865 S. Marine Corps Drive</t>
  </si>
  <si>
    <t>Suite 201</t>
  </si>
  <si>
    <t>swavely@guamlawoffice.com</t>
  </si>
  <si>
    <t>Roberts Fowler &amp; Visosky LLP</t>
  </si>
  <si>
    <t>Supreme</t>
  </si>
  <si>
    <t>Industrial Machinery Mechanics</t>
  </si>
  <si>
    <t>P-500-24134-985810</t>
  </si>
  <si>
    <t>Marine Mechanic</t>
  </si>
  <si>
    <t xml:space="preserve">High school diploma (may be foreign equivalent); 24 months of experience as a marine mechanic in shipyard environment; Verification of qualifications required; Required to take and pass a substance abuse test after hire. </t>
  </si>
  <si>
    <t>Social security, Medicare and withholding tax</t>
  </si>
  <si>
    <t>C-500-24191-181427</t>
  </si>
  <si>
    <t>3K Corporation</t>
  </si>
  <si>
    <t>Dress Shop</t>
  </si>
  <si>
    <t>5590 Dandan Road, San Vicente</t>
  </si>
  <si>
    <t>66-0773162</t>
  </si>
  <si>
    <t>Khang</t>
  </si>
  <si>
    <t>Paul</t>
  </si>
  <si>
    <t>5590 Dandan Road San Vicente</t>
  </si>
  <si>
    <t>pk3kcorp@yahoo.com</t>
  </si>
  <si>
    <t>Tailors, Dressmakers, and Custom Sewers</t>
  </si>
  <si>
    <t>P-500-24070-786142</t>
  </si>
  <si>
    <t>Dressmaker</t>
  </si>
  <si>
    <t>Employment Certification as Dressmaker</t>
  </si>
  <si>
    <t>All CNMI and Federal Taxes required by law</t>
  </si>
  <si>
    <t>C-500-24219-246595</t>
  </si>
  <si>
    <t>Tinian Landscaping &amp; Custodial Services; TLC General Contractor; TLC Maintenance; Primo's Fast food Diner</t>
  </si>
  <si>
    <t>P-500-24136-996510</t>
  </si>
  <si>
    <t>Equipment maintenance, repairing, troubleshooting and detail-oriented.</t>
  </si>
  <si>
    <t>C-500-24198-198658</t>
  </si>
  <si>
    <t>LORITZ LLC</t>
  </si>
  <si>
    <t>BEAUTY NAILS</t>
  </si>
  <si>
    <t>PMB 279 BOX 10000</t>
  </si>
  <si>
    <t>UNIT 103, G/F., PIANO BLDG., MIDDLE RD., GARAPAN</t>
  </si>
  <si>
    <t>66-1033577</t>
  </si>
  <si>
    <t>loritzllc2023@gmail.com</t>
  </si>
  <si>
    <t>P-500-24085-826062</t>
  </si>
  <si>
    <t>MANICURISTS</t>
  </si>
  <si>
    <t xml:space="preserve">AT LEAST 12 MONTH PREVIOUS RELATED WORK EXPERIENCE AS MANICURISTS.  EMPLOYER GUARANTEE TO OFFER THE WORKER EMPLOYEMENT FOR A TOTAL NUMBER OF WORK HOURS EQUAL TO AT LEAST THREE-FOURTHS OF THE WORKDAYS OF THE TOTAL PERIOD OF EMPLOYMENT SPECIFIED IN WORK CONTRACT, BEGINNING WITH THE FIRST WORKDAY AFTER THE ARRIVAL OF THE WORKER AT THE PLACE OF EMPLOYMENT OR THE ADVERTISED CONTRACTUAL FIRST DATE OF NEED, WHICHEVER IS LATER, AND ENDING ON THE EXPIRATION DATE SPECIFIED IN THE WORK CONTRACT OR ITS EXTENSION, IF ANY. </t>
  </si>
  <si>
    <t>FEDERAL &amp; LOCAL TAX DEDUCTABLE.</t>
  </si>
  <si>
    <t>C-500-24278-385088</t>
  </si>
  <si>
    <t>CANAL DR., BROADWAY ST.,</t>
  </si>
  <si>
    <t>C-500-24248-312118</t>
  </si>
  <si>
    <t>HOFSCHNEIDER ENGINEERING CORPORATION</t>
  </si>
  <si>
    <t>PMB 368 P.O. BOX 10000</t>
  </si>
  <si>
    <t>66-0819398</t>
  </si>
  <si>
    <t>HOFSCHNEIDER</t>
  </si>
  <si>
    <t>William</t>
  </si>
  <si>
    <t>gailm@hofschneider-eng.com</t>
  </si>
  <si>
    <t>Xu</t>
  </si>
  <si>
    <t>Nelson</t>
  </si>
  <si>
    <t>238 Archbishop Flores Street</t>
  </si>
  <si>
    <t>Suite 903</t>
  </si>
  <si>
    <t>Hagatna</t>
  </si>
  <si>
    <t>nelson.xu@baumannguam.com</t>
  </si>
  <si>
    <t>BAUMANN, XU and BLACK, LLC</t>
  </si>
  <si>
    <t>SUPREME COURT OF GUAM and DISTRICT COURT OF GUAM</t>
  </si>
  <si>
    <t>P-500-24198-198115</t>
  </si>
  <si>
    <t>Knowledge of FHWA/AASHTO/FAA/EPA/NFPA/ASTM 3; AutoCAD, AutoCAD Civil 3D; Bluebeam Revu; Storm and Sanitary Analysts (SSA) software; MS Projects; and Prolog Manager and Converge is required. 
Familiarity with Carlson Civil Suite is preferred. 
Certification in Procore Admin, Project Management, Engineer, Quality and Safety, and Financial Management is preferred.</t>
  </si>
  <si>
    <t>2nd Floor, JET Building, Middle Road</t>
  </si>
  <si>
    <t>Chapter 2 and Chapter 7 (if applicable) and FICA Deductions</t>
  </si>
  <si>
    <t>www.hofschneider-eng.com</t>
  </si>
  <si>
    <t>vmesa@baumannguam.com</t>
  </si>
  <si>
    <t>C-500-24228-268804</t>
  </si>
  <si>
    <t>Islanders Net, Inc</t>
  </si>
  <si>
    <t>Oleai Beach Bar &amp; Grill</t>
  </si>
  <si>
    <t>P.O. Box 501599</t>
  </si>
  <si>
    <t>66-0802638</t>
  </si>
  <si>
    <t>Kamegai</t>
  </si>
  <si>
    <t>Seiichi</t>
  </si>
  <si>
    <t>akikokamegai@gmail.com</t>
  </si>
  <si>
    <t>P-500-24163-094610</t>
  </si>
  <si>
    <t xml:space="preserve">KNOWLEDGE OF SUPPLIES, EQUIPMENT, AND INVENTORY CONTROL. ABILITY TO FOLLOW ROUTINE VERBAL AND WRITTEN INSTRUCTIONS. ABILITY TO UNDERSTAND
AND FOLLOW SAFETY PROCEDURES. ABILITY TO SAFELY USE CLEANING EQUIPMENT AND SUPPLIES. ABILITY TO LIFT AND MANIPULATE HEAVY SUPPLIES OF UP TO 20
LBS. KNOWLEDGE OF FOOD SERVICE LINE SET-UP AND TEMPERATURE REQUIREMENTS. EXPERIENCE IN INTERNATIONAL CUISINE MOST ESPECIALLY LOCAL,
AMERICAN &amp; MEXICAN FOOD. ABILITY TO PROCESS FRESH FISH.  WILLING TO WORK FLEXIBLE HOURS INCLUDING WEEKENDS AND HOLIDAYS.
</t>
  </si>
  <si>
    <t>Beach Road, San Jose</t>
  </si>
  <si>
    <t>C-500-24184-166706</t>
  </si>
  <si>
    <t>Q &amp; A CORPORATION</t>
  </si>
  <si>
    <t>NAURU LP., SUSUPE</t>
  </si>
  <si>
    <t>P.O. BOX 505144</t>
  </si>
  <si>
    <t>66-0942101</t>
  </si>
  <si>
    <t>ABENDAN</t>
  </si>
  <si>
    <t>ZENAIDA</t>
  </si>
  <si>
    <t>ALOTA</t>
  </si>
  <si>
    <t>qacorp.spn@gmail.com</t>
  </si>
  <si>
    <t>P-500-24093-846194</t>
  </si>
  <si>
    <t>MUST HAVE A MINIMUM OF TWO YEARS WORK EXPERIENCE IN THE SAME POSITION, HANDLING MULTIPLE LINES OF BUSINESS WITH A BACKGROUND IN ADMINISTRATIVE SERVICES. COMPUTER LITERATE WITH KNOWLEDGE IN SPREADSHEETS AND ACCOUNTING SOFTWARE (PEACHTREE, QUICKBOOKS, MS EXCEL). KNOWLEDGEABLE IN PREPARATION OF TAX RETURNS, BUSINESS AND FINANCIAL REPORTS, BILLING AND COLLECTIONS, PAYROLL AND BUDGETING DUTIES. ABLE TO ADHERE TO SUPERVISION AND FOLLOW DETAILED INSTRUCTIONS. PART OF THE JOB IS UNDERSTANDING CLIENT NEEDS SO CUSTOMER SERVICE, COMMUNICATION AND INTERPERSONAL SKILLS AS WELL AS THE ABILITY TO COMPOSE PROFESSIONAL CORRESPONDENCES IS REQUIRED. ONCE HIRED APPLICANT WILL BE HANDLING SENSITIVE CLIENT INFORMATION SO THEY MUST BE ABLE TO WORK INDEPENDENTLY WITH LEAST SUPERVISION. APPLICANT MUST BE WILLING TO WORK FLEXIBLE TIME, EVEN WEEKENDS OR HOLIDAYS IF NECESSARY ESPECIALLY TO MEET DEADLINES. APPLICANT MUST SUBMIT COMPLETE APPLICATION WHICH INCLUDES A RESUME WITH PERSONAL REFERENCES, AND EMPLOYMENT CERTIFICATES SHOWING THE REQUIRED WORK EXPERIENCE. COMPLETE APPLICATIONS WILL BE CONSIDERED IF SUBMITTED WITHIN THE RECRUITMENT PERIOD. WE WILL CONTACT PREVIOUS EMPLOYERS FOR VERIFICATION AND PERSONAL REFERENCE. APPLICANTS WILL BE ASKED TO DEMONSTRATE SKILL REQUIREMENTS OF THE JOB.</t>
  </si>
  <si>
    <t>NAURU LP.</t>
  </si>
  <si>
    <t>C-500-24248-312067</t>
  </si>
  <si>
    <t>P-500-24190-178443</t>
  </si>
  <si>
    <t>ABLE TO DEMONSTRATE SPECIFIC SKILLS: 1. EQUIPMENT MAINTENANCE-PERFORMING ROUTINE MAINTENANCE ON EQUIPMENT AND DETERMINING WHEN AND WHAT
KIND OF MAINTENANCE IS NEEDED. 2. REPAIRING-REPAIRING MACHINES OR SYSTEMS USING THE NEEDED TOOLS. 3. TROUBLESHOOTING-DETERMINING CAUSES OF
OPERATION ERRORS AND DECIDING WHAT TO DO ABOUT IT. 4. CRITICAL THINKING-USING LOGIC AND REASONING TO IDENTIFY THE STRENGTHS AND WEAKNESSES OF
ALTERNATIVE SOLUTIONS, CONCLUSIONS OR APPROACHES TO PROBLEMS. 5. EQUIPMENT SELECTION- DETERMINING THE KIND OF TOOLS AND EQUIPMENT NEEDED
TO DO A JOB. ABLE TO PULL, PUSH, LIFT, AND CARRY 50LBS WITHOUT ASSISTANCE. BE ABLE AND WILLING TO WORK FLEXIBLE SHIFTS, DAYS, EVENINGS, NIGHT, WEEKENDS AND HOLIDAYS</t>
  </si>
  <si>
    <t>C-500-24198-198515</t>
  </si>
  <si>
    <t>P-500-24101-872058</t>
  </si>
  <si>
    <t>Reservation and Transportation Ticket Agent and Travel Clerk</t>
  </si>
  <si>
    <t>3 months work related experience. Work Certificate is required for both US Worker and CW-1 worker</t>
  </si>
  <si>
    <t>Will make all deductions from the workers paycheck required by law such as Taxes(Chapter 2, Chapter 7, SS &amp; Medicare) and will remit to applicable Government Agencies.</t>
  </si>
  <si>
    <t>C-500-24202-210715</t>
  </si>
  <si>
    <t>RNV Forex</t>
  </si>
  <si>
    <t>P-500-24156-066485</t>
  </si>
  <si>
    <t>Customer Relationship Specialist</t>
  </si>
  <si>
    <t>Applicant must have at least 12 months of work experience.</t>
  </si>
  <si>
    <t>C-500-24198-198165</t>
  </si>
  <si>
    <t>P-500-24142-017112</t>
  </si>
  <si>
    <t>Able to use testing devices to check airflow, temperature and power; Knowledgeable in motors, compressors and evaporators is also required; Able to use variety of tools, including hammers, pipe cutters, measurement gauges and acetylene torches; Has the ability to read blueprints, circuit diagrams and mechanical drawings.</t>
  </si>
  <si>
    <t>District 4 Songsong Village</t>
  </si>
  <si>
    <t>P.O. Box 966</t>
  </si>
  <si>
    <t>C-500-24330-499393</t>
  </si>
  <si>
    <t>Hydroaire Mechanical Systems (Saipan), Inc.</t>
  </si>
  <si>
    <t>VP Enterprises</t>
  </si>
  <si>
    <t>P.O. Box 506023</t>
  </si>
  <si>
    <t>As Perdido Road</t>
  </si>
  <si>
    <t>66-0835430</t>
  </si>
  <si>
    <t>Erese</t>
  </si>
  <si>
    <t>Fernando</t>
  </si>
  <si>
    <t>Falloran</t>
  </si>
  <si>
    <t>hydroaire@yahoo.com</t>
  </si>
  <si>
    <t>P-500-24283-394802</t>
  </si>
  <si>
    <t>Aircon Technician</t>
  </si>
  <si>
    <t xml:space="preserve">MUST OF HAVE KNOWLEDGE OF MACHINE AND TOOLS INCLUDING THEIR DESIGNS, USES, REPAIR AND MAINTENANCE, KNOWLEDGE OF ARITHMETIC, ALGEBRA, GEOMETRY, CALCULUS, STATISTICS AND THEIR APPLICATIONS.
</t>
  </si>
  <si>
    <t>All applicable CNMI and Federal Taxes.</t>
  </si>
  <si>
    <t>C-500-24365-575464</t>
  </si>
  <si>
    <t>Dong Guk Corporation</t>
  </si>
  <si>
    <t>Pajukol Restaurant</t>
  </si>
  <si>
    <t>PMB 1301 Box 10003</t>
  </si>
  <si>
    <t>66-0731873</t>
  </si>
  <si>
    <t>Bang</t>
  </si>
  <si>
    <t>Young Tae</t>
  </si>
  <si>
    <t>First-Line Supervisors of Food Preparation and Serving Workers</t>
  </si>
  <si>
    <t>P-500-24305-444251</t>
  </si>
  <si>
    <t>Supervisor</t>
  </si>
  <si>
    <t>1 year work-related experience as Supervisor. Experience in Customer Service Management. Familiarity with food handling, safety, and other restaurant guidelines. Able to handle all aspects of day-to-day restaurant work. Able to handle a fast-paced environment.</t>
  </si>
  <si>
    <t>Flores Rosa St., Garapan</t>
  </si>
  <si>
    <t>C-500-24329-496556</t>
  </si>
  <si>
    <t>C-500-24186-175519</t>
  </si>
  <si>
    <t>J Lee Development Corporation</t>
  </si>
  <si>
    <t>The Summit Condominium &amp; Hotel</t>
  </si>
  <si>
    <t>PO Box 500756</t>
  </si>
  <si>
    <t>66-0662367</t>
  </si>
  <si>
    <t>Alfred</t>
  </si>
  <si>
    <t>Leah</t>
  </si>
  <si>
    <t>leah.saipan@gmail.com</t>
  </si>
  <si>
    <t>P-500-24080-814306</t>
  </si>
  <si>
    <t>Building Maintenance Repairer</t>
  </si>
  <si>
    <t>At least high school graduate with two(2) years in plumbing, masonry, painting, electrical, air-conditioning and ground maintenance. Willing to work during weekends, holidays, evenings and 24-hour emergency on call.</t>
  </si>
  <si>
    <t>11190 Fitme Pl Navyhill</t>
  </si>
  <si>
    <t>Federal &amp; CNMI payroll taxes</t>
  </si>
  <si>
    <t>C-500-24215-239987</t>
  </si>
  <si>
    <t>C-500-24270-365732</t>
  </si>
  <si>
    <t>P-500-24194-191762</t>
  </si>
  <si>
    <t xml:space="preserve">The position requires 24 months of prior work experience in basic plumbing, electrical, carpentry, masonry and landscapingskills for landscaping, maintenance and repairs as client needs arise. 
Because the job will require daily movement in and about Saipan, travelling to and from client building and residence locations and to materials vendors to acquire items necessary for repairs and maintenance, the job requires that the employee obtain a CNMI Driver's License and secure the daily use of an operational, registered and insured vehicle prior to the employee's first day of work and to maintain a valid CNMI Driver's License, and operational registered and insured vehicle at all times during the full term of employment.  Company employees are reimbursed at the IRS mileage rate for their fuel and maintenance costs for all miles traveled in their vehicles for company business.  
These requirements and all of the other requirements for this job apply to all company employees regardless of citizenship, nationality and/or place of hire.  The Company is an equal opportunity employer.
</t>
  </si>
  <si>
    <t>Not applicable</t>
  </si>
  <si>
    <t>C-500-24257-335350</t>
  </si>
  <si>
    <t>C-500-24264-352093</t>
  </si>
  <si>
    <t>P-500-24191-181680</t>
  </si>
  <si>
    <t>Procurement Specialist</t>
  </si>
  <si>
    <t>Must be able to demonstrate ability in operating Windows, Microsoft Office applications specifically Excel, and the Internet.</t>
  </si>
  <si>
    <t>C-500-25015-618659</t>
  </si>
  <si>
    <t>MARFEGA TRADING CO., INC.</t>
  </si>
  <si>
    <t>ASKS FASHION &amp; SALON</t>
  </si>
  <si>
    <t>CHALAN TUN HERMAN PAN, DANDAN</t>
  </si>
  <si>
    <t>PO BOX 502356</t>
  </si>
  <si>
    <t>PHILIPPINES</t>
  </si>
  <si>
    <t>98-6021520</t>
  </si>
  <si>
    <t>MARFEGA</t>
  </si>
  <si>
    <t>NORMA</t>
  </si>
  <si>
    <t>MARILAG</t>
  </si>
  <si>
    <t>islander@pticom.com</t>
  </si>
  <si>
    <t>P-500-24261-341800</t>
  </si>
  <si>
    <t>DRESSMAKER</t>
  </si>
  <si>
    <t>WITH 12 MONTHS OF WORK-RELATED EXPERIENCE. WITH CERTIFICATE OF EMPLOYMENT AS DRESSMAKER TO BE APPLIED FOR BOTH CW-1 AND U.S. CITIZEN.</t>
  </si>
  <si>
    <t>Chalan Tun Herman Pan, Dandan</t>
  </si>
  <si>
    <t>C-500-24300-434796</t>
  </si>
  <si>
    <t>mdr services</t>
  </si>
  <si>
    <t>Rinon</t>
  </si>
  <si>
    <t>Gertrudes</t>
  </si>
  <si>
    <t>Ularte</t>
  </si>
  <si>
    <t>P-500-24206-217656</t>
  </si>
  <si>
    <t>CHAPTER 2, FICA SSS AND FICA MEDICAL</t>
  </si>
  <si>
    <t>C-500-24297-425539</t>
  </si>
  <si>
    <t>CHINESE BIBLE CHURCH INT'L., INC</t>
  </si>
  <si>
    <t>P-500-24254-325402</t>
  </si>
  <si>
    <t>SCHOOL SECRETARY AND ADMINISTRATIVE ASST.</t>
  </si>
  <si>
    <t>Must have at least 12 months experience to be secretary and admin asst. in Christian School</t>
  </si>
  <si>
    <t>Chalan Pale Arnold Road</t>
  </si>
  <si>
    <t>FICA and CNMI Tax Withheld</t>
  </si>
  <si>
    <t>C-500-24205-216611</t>
  </si>
  <si>
    <t>PRIMEX CORPORATION</t>
  </si>
  <si>
    <t>P.O. BOX 505792, GUALO RAI VILLAGE</t>
  </si>
  <si>
    <t>66-0857362</t>
  </si>
  <si>
    <t>SABADO</t>
  </si>
  <si>
    <t>GLORIA</t>
  </si>
  <si>
    <t>ABRAHAM</t>
  </si>
  <si>
    <t>REGISTERED AGENT</t>
  </si>
  <si>
    <t>primex670@gmail.com</t>
  </si>
  <si>
    <t>P-500-24157-072816</t>
  </si>
  <si>
    <t>PALE ARNOLD ROAD, GUALO RAI VILLAGE</t>
  </si>
  <si>
    <t>P.O. BOX 505792, GUAO RAI VILLAGE</t>
  </si>
  <si>
    <t>C-500-24201-207616</t>
  </si>
  <si>
    <t>dj gem llc</t>
  </si>
  <si>
    <t>restaurant / catering</t>
  </si>
  <si>
    <t>p. o box 1502</t>
  </si>
  <si>
    <t>66-0997171</t>
  </si>
  <si>
    <t>calvo</t>
  </si>
  <si>
    <t>jesusa</t>
  </si>
  <si>
    <t>officer in charge</t>
  </si>
  <si>
    <t>p o box 1502</t>
  </si>
  <si>
    <t>puestogrill.mp@gmail.com</t>
  </si>
  <si>
    <t>P-500-24110-904439</t>
  </si>
  <si>
    <t>Food Preparation Worker</t>
  </si>
  <si>
    <t xml:space="preserve">Must have 3 MONTHS EXPERIENCE AS FOOD PREPARATION WORKER. KNOWLEDGEABLE IN HEALTH AND SAFETY PROCEDURES AT WORK. MAY BE ABLE TO WORK ON A FLEXIBLE TIME SCHEDULE IF NEEDED. May be working on a long standing position if necessary
</t>
  </si>
  <si>
    <t>Song song Vilalge</t>
  </si>
  <si>
    <t>DJ GEM LLC</t>
  </si>
  <si>
    <t>C-500-24288-403495</t>
  </si>
  <si>
    <t>MODERN INCORPORATED</t>
  </si>
  <si>
    <t>FUJIAIRE</t>
  </si>
  <si>
    <t>CHALAN PALE ARNOLD CHALAN LAULAU</t>
  </si>
  <si>
    <t>66-0677807</t>
  </si>
  <si>
    <t>SIU</t>
  </si>
  <si>
    <t>DANNY KAYEE</t>
  </si>
  <si>
    <t>moderincorporated@gmail.com</t>
  </si>
  <si>
    <t>P-500-24230-274884</t>
  </si>
  <si>
    <t>CNMI TAX, SS AND MEDICARE TAX</t>
  </si>
  <si>
    <t>modernincorporated@gmail.com</t>
  </si>
  <si>
    <t>C-500-24274-372695</t>
  </si>
  <si>
    <t>NEW PLUS TRADING CORPORATION</t>
  </si>
  <si>
    <t>PO BOX 504633</t>
  </si>
  <si>
    <t>66-0717377</t>
  </si>
  <si>
    <t>YU</t>
  </si>
  <si>
    <t>SHU LI</t>
  </si>
  <si>
    <t>newplustradingco@gmail.com</t>
  </si>
  <si>
    <t>P-500-24232-275512</t>
  </si>
  <si>
    <t>Experience in accounting services, bookkeeping, payroll, basic tax preparation and bank reconciliation. Must know to operate Quickbooks accounting software and microsoft office software, excel, word.</t>
  </si>
  <si>
    <t>NEW PLUS TRADING CORP.</t>
  </si>
  <si>
    <t>C-500-24175-140730</t>
  </si>
  <si>
    <t>K. L. Carr Enterprises, Inc.</t>
  </si>
  <si>
    <t>4047 Esmerallda Drive Achugao Village</t>
  </si>
  <si>
    <t>PO Box 502535</t>
  </si>
  <si>
    <t>66-0710976</t>
  </si>
  <si>
    <t>CARR</t>
  </si>
  <si>
    <t>EVELYN</t>
  </si>
  <si>
    <t>CADAG</t>
  </si>
  <si>
    <t>President/Manager</t>
  </si>
  <si>
    <t>4047 Esmerallda Drive San Roque Village</t>
  </si>
  <si>
    <t>klcarr.2019@gmail.com</t>
  </si>
  <si>
    <t>P-500-23190-175643</t>
  </si>
  <si>
    <t>General Repairs &amp; Maintenance Workers</t>
  </si>
  <si>
    <t>Must have at least 12 months of experience as a General maintenance and building repairer and/or similar job occupation. Must be able to report to work 5 days a week. Must agree to a post-offer pre-employment drug screening and random drug testing which will apply to both US and CW-1 workers.</t>
  </si>
  <si>
    <t>Days and hours worked each week may vary according to business needs.</t>
  </si>
  <si>
    <t>The only deductions from pay are those allowed under applicable laws such as FICA/Medicare and applicable local and federal taxes.</t>
  </si>
  <si>
    <t>C-500-24341-522668</t>
  </si>
  <si>
    <t>NORTHERN MARIANAS INTERNATIONAL SCHOOL</t>
  </si>
  <si>
    <t>First Steps Daycare</t>
  </si>
  <si>
    <t>PMB 936 BOX 10000</t>
  </si>
  <si>
    <t>NAURU LOOP SUSUPE VILLAGE</t>
  </si>
  <si>
    <t>66-0804494</t>
  </si>
  <si>
    <t>VAN DER MAAS</t>
  </si>
  <si>
    <t>ERICK</t>
  </si>
  <si>
    <t>nmissaipancnmi@gmail.com</t>
  </si>
  <si>
    <t>P-500-24218-243660</t>
  </si>
  <si>
    <t xml:space="preserve">Knowledgeable in QuickBooks Accounting, Peachtree, Sage, MS Office. Numerical Skills. Organizational Skills. Attention to Details. Computer Skills. Problem Solving Skills.
</t>
  </si>
  <si>
    <t>GROUND FLOOR MARIANAS BUSINESS PLAZA NAURU LOOP</t>
  </si>
  <si>
    <t>C-500-24347-537048</t>
  </si>
  <si>
    <t>Unit 4 of Quick Print Building Garapan Village</t>
  </si>
  <si>
    <t>PMB 778 PO BOX 10003</t>
  </si>
  <si>
    <t>P-500-24310-453117</t>
  </si>
  <si>
    <t>Heavy and tractor-trailer truck driver</t>
  </si>
  <si>
    <t>Must be able to drive manual or automatic trucks and vehicles and a valid drivers license.</t>
  </si>
  <si>
    <t>Joeten Motor Company, Inc.</t>
  </si>
  <si>
    <t>SIWA</t>
  </si>
  <si>
    <t>C-500-24320-476977</t>
  </si>
  <si>
    <t>Crane and Tower Operators</t>
  </si>
  <si>
    <t>P-500-24275-375783</t>
  </si>
  <si>
    <t>Crane Operator</t>
  </si>
  <si>
    <t>Skilled in operating various crane models, load charts, rigging methods, maintenance, safety protocols, and OSHA guidelines.</t>
  </si>
  <si>
    <t>DOD PROJECT FA8051-24-F-0024. EMPLOYER WILL PAY THE HIGHEST OF THE PWD, FEDERAL, STATE OR LOCAL MINIMUM WAGE.</t>
  </si>
  <si>
    <t xml:space="preserve">ALL FEDERAL, STATE &amp; LOCAL EMPLOYMENT TAXES. </t>
  </si>
  <si>
    <t>C-500-24336-508422</t>
  </si>
  <si>
    <t>1 YEAR EXPERIENCE AS BUILDING MAINTENANCE IS REQUIRED AND PREFERABLY WITH CARPENTRY RELATED SKILLS SUCH AS REPAIR/INSTALLATION; CAN OPERATE EQUIPMENT AND HAND POWER TOOLS. MUST HAVE PROBLEM SOLVING SKILLS, AND ORGANIZED. MUST BE ABLE TO DELIVER WORK INDEPENDENTLY AND ON TIME.</t>
  </si>
  <si>
    <t>FEDERAL TAXES (SOCIAL SECURITY ABD MEDICARE)
CNMI TAXES (CHAPTER 2 AND CHAPTER 7)</t>
  </si>
  <si>
    <t>C-500-24340-519453</t>
  </si>
  <si>
    <t>FU'S ORIGINAL CO.</t>
  </si>
  <si>
    <t>STAY CAFE</t>
  </si>
  <si>
    <t>BEACH ROAD GARAPAN VILLAGE</t>
  </si>
  <si>
    <t>PO BOX 506674</t>
  </si>
  <si>
    <t>66-0986420</t>
  </si>
  <si>
    <t>staycafespn@gmail.com</t>
  </si>
  <si>
    <t>P-500-24226-262672</t>
  </si>
  <si>
    <t>BARISTAS</t>
  </si>
  <si>
    <t>Have work related experience food customer service as Barista.</t>
  </si>
  <si>
    <t>C-500-24301-435088</t>
  </si>
  <si>
    <t>2885 Dandan Rd</t>
  </si>
  <si>
    <t>P-500-24259-338520</t>
  </si>
  <si>
    <t>C-500-24362-573171</t>
  </si>
  <si>
    <t>JAG CORPORATION (CNMI), INC.</t>
  </si>
  <si>
    <t>OLEAI BEACH ROAD SAN JOSE RM. C 2/F MPSI BLDG</t>
  </si>
  <si>
    <t>P.O. BOX 505426</t>
  </si>
  <si>
    <t>66-0858687</t>
  </si>
  <si>
    <t>GACAYAN</t>
  </si>
  <si>
    <t>JUAN</t>
  </si>
  <si>
    <t>ACOPIADO</t>
  </si>
  <si>
    <t>OLEAI BEACH ROAD, SAN JOSE RM. C 2/F MPSI BLDG.</t>
  </si>
  <si>
    <t>juangacayan@yahoo.com</t>
  </si>
  <si>
    <t>P-500-24316-467829</t>
  </si>
  <si>
    <t>MUST HAVE 24-MONTHS OF WORK RELATED EXPERIENCE. BASIC KNOWLEDGE EITHER IN MECHANICAL, OR ELECTRICAL AS A GENERAL MAINTENANCE.</t>
  </si>
  <si>
    <t>OLEAI BEACH ROAD, RM. C, 2/F MPSI BLDG.</t>
  </si>
  <si>
    <t>C-500-24318-471064</t>
  </si>
  <si>
    <t>ROSE STREET GARAPAN</t>
  </si>
  <si>
    <t>NORTHERN MARIANAS ISLANDS</t>
  </si>
  <si>
    <t>P-500-24198-198638</t>
  </si>
  <si>
    <t>Housekeeping Attendants/Cleaners</t>
  </si>
  <si>
    <t>3 months work related experience. Work Certificate is required for both US Worker and CW-1 Worker.</t>
  </si>
  <si>
    <t>Will make all deduction(s) from the workers' paycheck required by law such as Taxes (Chapter 2, Chapter 7, SS, and Medicare) and will remit to applicable government agencies.</t>
  </si>
  <si>
    <t xml:space="preserve">GENERAL MANAGER </t>
  </si>
  <si>
    <t>STRUCTURAL, METAL FABRICATORS &amp; FITTERS</t>
  </si>
  <si>
    <t>WITH ONE YEAR WORK EXPERIENCE  AS STRUCTURAL, METAL FABRICATORS &amp; FITTERS</t>
  </si>
  <si>
    <t>3814 BEACH ROAD, GARAPAN</t>
  </si>
  <si>
    <t>P.O. BOX 504914</t>
  </si>
  <si>
    <t>66-0875945</t>
  </si>
  <si>
    <t>SOLIDPARTNERS.SPI@GMAIL.COM</t>
  </si>
  <si>
    <t>P-500-25008-602204</t>
  </si>
  <si>
    <t>YANG</t>
  </si>
  <si>
    <t>C-500-25063-740594</t>
  </si>
  <si>
    <t>GUALO RAI MIDDLE ROAD</t>
  </si>
  <si>
    <t>P O BOX 502305</t>
  </si>
  <si>
    <t>GUALORAI MIDDLE ROAD</t>
  </si>
  <si>
    <t>P-500-24326-490192</t>
  </si>
  <si>
    <t>DRIVER'S LICENSES ARE REQUIRED FOR U.S. CITIZENS AND CW1 WORKERS.USE A VARIETY OF SKILLS TO SUCCEED IN YOUR WORK DUTIES, RANGING FROM TECHNICAL SKILLS INVOLVING MACHINERY TO MORE GENERAL SKILLS, SUCH AS THE ABILITY TO COMMUNICATE EFFECTIVELY WITH CLIENTS.</t>
  </si>
  <si>
    <t>WORKERS COMPENSATION COMPANY PROVIDED</t>
  </si>
  <si>
    <t>CNMI TAX AND FICA</t>
  </si>
  <si>
    <t>P-500-24249-315604</t>
  </si>
  <si>
    <t>HELPERS-PRODUCTION WORKERS</t>
  </si>
  <si>
    <t>Knowledge in machine or tools including their designs, uses, repairs and maintenance.</t>
  </si>
  <si>
    <t>C-500-24296-422260</t>
  </si>
  <si>
    <t>P-500-24218-243539</t>
  </si>
  <si>
    <t>FIRSTLINE SUPERVISOR RESTAURANT</t>
  </si>
  <si>
    <t>Must have a High School diploma. With at least 12 months work experience as a Restaurant Supervisor in a restaurant setting, with knowledge of computer to do daily reports. Must be able to manage split and flexible schedules. Must be able to manage various customer complaints, control inventory of food, equipment, small ware and liquor and other items such as uniforms that needed monthly inventory report. Can do kitchen preparation and cooking during busy situations.</t>
  </si>
  <si>
    <t>Canal Dr., Broadway St., San Jose Village</t>
  </si>
  <si>
    <t>C-500-24227-265795</t>
  </si>
  <si>
    <t>P-500-24191-181709</t>
  </si>
  <si>
    <t>POSITION SUMMARY: UNDER GENERAL SUPERVISION, PERFORMS A VARIETY OF GENERAL MAINTENANCE DUTIES WHICH INCLUDE ELECTRICAL, MECHANICAL, CARPENTRY, AND CONSTRUCTION IN THE MAINTENANCE AND REPAIR OF APARTMENT BUILDING FACILITIES AND EQUIPMENT. EXPERIENCE, KNOWLEDGE, ABILITIES: TWELVE (12) MONTHS RELATED MAINTENANCE WORK EXPERIENCE, INCLUDING PROPER SAFETY TECHNIQUES AND PROCEDURES WHILE USING CHEMICALS, POWER TOOLS, HAND TOOLS AND EQUIPMENT; KNOWLEDGE OF PROPER LIFTING TECHNIQUES AND OTHER SAFETY AND HAZARDOUS ACTIVITIES; ABILITY TO USE REQUIRED TOOLS AND EQUIPMENT INDEPENDENTLY OR WITH MINIMAL SUPERVISION. ESSENTIAL TASKS: MUST BE ABLE TO PERFORM THE FOLLOWING FUNCTIONS TO THE SATISFACTION OF THE EMPLOYEES SUPERVISOR. INSPECT BUILDINGS, ELECTRICAL SYSTEMS, GROUNDS, AND EQUIPMENT TO ENSURE SAFE, WELL-MAINTAINED CONDITIONS, IDENTIFY HAZARDS, DEFECTS, AND THE NEED FOR ADJUSTMENT OR REPAIR. PERFORM MINOR TROUBLESHOOTING AND REPAIRS; REPLACE LIGHT BULBS, BALLASTS AND FUSES. ASSIST WITH PREVENTIVE MAINTENANCE AND TROUBLESHOOTING ON HVAC SYSTEMS, CHANGING FILTERS, BEARINGS. COMPLETE MAINTENANCE WORK ORDERS AS ASSIGNED. IDENTIFY AND PERFORM BASIC SERVICE AND REPAIR ON PLUMBING FIXTURES; OPEN CLOGGED LINES AND DRAINS. IDENTIFY AND ASSIST WITH CARPENTRY AND REPAIR WORK. OPERATES A VARIETY OF MACHINERY, EQUIPMENT AND TOOLS INCLUDING SAWS, ROUTER, DRILLS, SANDERS, PLANERS, DRILL PRESSES AND VARIOUS HAND TOOLS. MAINTAIN INVENTORY OF TOOLS, SUPPLIES, AND EQUIPMENT; RECOMMEND TOOLS, SUPPLIES, AND EQUIPMENT FOR PURCHASE. PERFORM A VARIETY OF LOCKSMITH DUTIES; INSTALL, REPAIR, AND REPLACE LOCKS ON DOORS INSPECT, SERVICE, AND MAINTAIN OPERATIONAL FUNCTIONALITY OF DOORS AND WINDOWS. BASIC ABILITY TO READ, INTERPRET AND WORK FROM BLUEPRINTS, DRAWINGS, OR ORAL INSTRUCTION ON A VARIETY OF STRUCTURES RELATED TO THE CONSTRUCTION PROJECT. INSTALL OR REPLACE PLUGS, SWITCHES, OUTLETS. ASSIST WITH MOVING LOADING, UNLOADING AND STORING SUPPLIES, FURNITURE AND EQUIPMENT. WEAR PROPER PROTECTIVE EQUIPMENT WHILE PERFORMING JOB DUTIES (I.E., GOGGLES, HELMET, BACK BRACE, KNEE PADS). RESPOND TO 24-HOUR EMERGENCY CALLS. ADJUSTMENT OF HOURS AND/OR WEEKEND WORK MAY BE REQUIRED AND/OR OCCASIONAL OVERTIME.</t>
  </si>
  <si>
    <t>C-500-24185-175128</t>
  </si>
  <si>
    <t>LONG FENG CORPORATION</t>
  </si>
  <si>
    <t>NEW X.O MARKET/PARTY POKER</t>
  </si>
  <si>
    <t>CHALAN PALE ARNOLD, GUALO RAI VILLAGE</t>
  </si>
  <si>
    <t>66-0713989</t>
  </si>
  <si>
    <t>LI</t>
  </si>
  <si>
    <t>GUOWU</t>
  </si>
  <si>
    <t>NEWXOSAIPAN@HOTMAIL.COM</t>
  </si>
  <si>
    <t>P-500-24065-771835</t>
  </si>
  <si>
    <t>SALES SUPERVISOR</t>
  </si>
  <si>
    <t>WORK SCHEDULE AS FOLLOWS:
8:00AM TO 12:00PM,
2:00PM TO 5:00PM.
7 HOURS A DAY, MONDAY THROUGH FRIDAY, 35 HOURS PER WEEK.</t>
  </si>
  <si>
    <t>per week exceeds 40 hours, overtime rate $10.17 x 1.5=$15.255 per hour</t>
  </si>
  <si>
    <t>newxosaipan@hotmail.com</t>
  </si>
  <si>
    <t>C-500-24207-220681</t>
  </si>
  <si>
    <t>Road Corporation</t>
  </si>
  <si>
    <t>P.O. Box 505558</t>
  </si>
  <si>
    <t>66-0775910</t>
  </si>
  <si>
    <t>Bae</t>
  </si>
  <si>
    <t>Seung Gi</t>
  </si>
  <si>
    <t>Koblerville Road, Koblerville</t>
  </si>
  <si>
    <t>roadcorporation96950@gmail.com</t>
  </si>
  <si>
    <t>P-500-24081-818256</t>
  </si>
  <si>
    <t>Chapter 2, Chapter 7 and Fica Employee share</t>
  </si>
  <si>
    <t>C-500-24171-128505</t>
  </si>
  <si>
    <t>Conveyor Operators and Tenders</t>
  </si>
  <si>
    <t>P-500-23253-333774</t>
  </si>
  <si>
    <t>Conveyors Operators and Tenders</t>
  </si>
  <si>
    <t>Payroll deductions as required by law such as FICA, MEdicare and other CNMI taxes withholding</t>
  </si>
  <si>
    <t>C-500-24236-288762</t>
  </si>
  <si>
    <t>Po Box 500002</t>
  </si>
  <si>
    <t>P-500-24197-195290</t>
  </si>
  <si>
    <t>APPLICANTS MUST HAVE AT LEAST 6-MONTHS OF TRAINING IN A BASIC BAKING COURSE AND TWELVE (12) MONTHS OF EXPERIENCE AS A BAKER HELPER, BAKER, OR OTHER SIMILAR OCCUPATIONS. SKILLS AND KNOWLEDGE IN ROUTINE BAKERY MACHINERY OPERATIONS. ABLE TO WORK IN A FAST-PACED ENVIRONMENT. MUST BE ABLE TO WORK 7 DAYS A WEEK &amp; ON HOLIDAYS WITH A FLEXIBLE SCHEDULE. MUST BE ABLE TO LIFT 50 LBS OF INGREDIENTS.</t>
  </si>
  <si>
    <t>C-500-24186-175430</t>
  </si>
  <si>
    <t>Herminio A Perez</t>
  </si>
  <si>
    <t>Angel's Enterprises</t>
  </si>
  <si>
    <t>P.O Box 1471</t>
  </si>
  <si>
    <t>66-1027802</t>
  </si>
  <si>
    <t>Perez</t>
  </si>
  <si>
    <t>Herminio</t>
  </si>
  <si>
    <t>angelenterprisese301@gmail.com</t>
  </si>
  <si>
    <t>Retail Salespersons</t>
  </si>
  <si>
    <t>P-500-24122-943295</t>
  </si>
  <si>
    <t>Retail Sales Person</t>
  </si>
  <si>
    <t xml:space="preserve">Must have 6 month work experience as Retail Sales Person. Knowledgeable to use cash register and card machine. </t>
  </si>
  <si>
    <t>angelsenterprises301@gmail.com</t>
  </si>
  <si>
    <t>Herminio Perez dba Angel's Enterprises</t>
  </si>
  <si>
    <t>C-500-24302-435294</t>
  </si>
  <si>
    <t>C-500-24248-315137</t>
  </si>
  <si>
    <t>Cardiovascular Technologists and Technicians</t>
  </si>
  <si>
    <t>P-500-24211-227376</t>
  </si>
  <si>
    <t>Respiratory Technicians</t>
  </si>
  <si>
    <t>ASSOCIATES DEGREE IN RESPIRATORY THERAPY. MINIMUM TWO (2) YEARS OF RESPIRATORY THERAPY TECHNICIAN EXPERIENCE IN A HOSPITAL SETTING. EQUIVALENT COMBINATIONS OF EDUCATION AND EXPERIENCE THAT PROVIDE THE REQUIRED KNOWLEDGE, SKILLS, AND ABILITIES WILL BE EVALUATED ON AN INDIVIDUAL BASIS. THIS POSITION REQUIRES AVERAGE SKILL WITH COMPUTERS AND GENERAL OFFICE EQUIPMENT. LICENSED BY STATE OR COUNTRY OF RESIDENCE.
CONDITIONAL REQUIREMENT: EMPLOYMENT IS CONTINGENT UPON SUCCESSFUL CLEARING OF PRE-EMPLOYMENT HEALTH AND DRUG SCREENING IN ACCORDANCE WITH CHCC POLICY.</t>
  </si>
  <si>
    <t>C-500-24229-271721</t>
  </si>
  <si>
    <t>P-500-24190-181265</t>
  </si>
  <si>
    <t>SOUS CHEF</t>
  </si>
  <si>
    <t xml:space="preserve">	Progressive experience in high volume food production or catering.
	Knowledge in Korean, Western, Japanese and other cuisines.
	Must be able to obtain a Food Handler Certificate.
</t>
  </si>
  <si>
    <t>C-500-24190-178478</t>
  </si>
  <si>
    <t>BASIC KNOWLEDGE EITHER IN MECHANICAL, ELECTRICAL AND REFRIGERANT OR AS GENERAL REPAIR WORKER.</t>
  </si>
  <si>
    <t>C-500-24185-170054</t>
  </si>
  <si>
    <t>PHILIPPINE GOODS, INC.</t>
  </si>
  <si>
    <t>TRENDS BEAUTY SALON, RETAIL AND GENERAL MERCHANDISE, BARBEQUE HOUSE, PROPERTY RENTAL</t>
  </si>
  <si>
    <t>98-6018588</t>
  </si>
  <si>
    <t>trendsbeautysalon@yahoo.com</t>
  </si>
  <si>
    <t>P-500-24094-850556</t>
  </si>
  <si>
    <t>Computer literacy knowledge in accounting system. Bachelors Diploma and Employment Certificates required as Accountant.</t>
  </si>
  <si>
    <t>PHILIPPINE GOODS BLDG.,OFFICE SAN JOSE BEACH ROAD</t>
  </si>
  <si>
    <t>STATE INCOME TAX, SOCIAL SECURITY (FICA) MEDICARE TAX</t>
  </si>
  <si>
    <t>C-500-24207-220651</t>
  </si>
  <si>
    <t>Elizabeth K. Tenorio</t>
  </si>
  <si>
    <t>Blossoms Floral Depot/Novelties</t>
  </si>
  <si>
    <t>G/F Jet Bldg Chalan Pale Arnold St. Middle Road Gualo Rai</t>
  </si>
  <si>
    <t>66-0491930</t>
  </si>
  <si>
    <t>Tenorio</t>
  </si>
  <si>
    <t>Kintol</t>
  </si>
  <si>
    <t>G/F Jet  Bldg Chalan Pale Arnold St Middle Road Gualo Rai</t>
  </si>
  <si>
    <t>BFSsaipan@gmail.com</t>
  </si>
  <si>
    <t>P-500-24141-012400</t>
  </si>
  <si>
    <t>Driver/Sales Worker</t>
  </si>
  <si>
    <t>12 months work related experience required.  Must be able speak and communicate clearly.  Must have a valid CNMI driver license and possess a good driving record.  Must be able to work flexible hours.</t>
  </si>
  <si>
    <t>Mandatory CNMI &amp;  Federal Taxes</t>
  </si>
  <si>
    <t>C-500-25014-618380</t>
  </si>
  <si>
    <t>P-500-24316-467822</t>
  </si>
  <si>
    <t>DIESEL MECHANIC</t>
  </si>
  <si>
    <t>PREFERABLY HAVE 24 MONTHS WORK EXPERIENCE IN RELATED FUNCTIONS. ALL APPLYING U.S. CITIZENS AND CW INDIVIDUALS MUST OBTAIN A POLICE CLEARANCE PRE-HIRE. ALL APPLYING U.S. CITIZENS AND CW INDIVIDUALS MUST UNDERGO A DRUG SCREENING TEST POST HIRE</t>
  </si>
  <si>
    <t>C-500-24344-526397</t>
  </si>
  <si>
    <t>Automotive Body and Related Repairers</t>
  </si>
  <si>
    <t>P-500-24206-217643</t>
  </si>
  <si>
    <t>AUTOMOTIVE BODY AND RELATED REPAIRER</t>
  </si>
  <si>
    <t>C-500-24172-131640</t>
  </si>
  <si>
    <t>P-500-23206-212200</t>
  </si>
  <si>
    <t>AUTOMOTIVE SERVICE TECHNICIAN &amp; MECHANICS</t>
  </si>
  <si>
    <t>Automotive and engine repair experience or auto mechanic training required. Ability to use the diagnostic equipment. Ability to read and comprehend instructions and information. May lift objects that weigh as much as 50 lbs.</t>
  </si>
  <si>
    <t>C-500-24180-157772</t>
  </si>
  <si>
    <t>Springs Development Inc</t>
  </si>
  <si>
    <t>6519 Springs Plaza Suite 17</t>
  </si>
  <si>
    <t>66-0673394</t>
  </si>
  <si>
    <t>Diaz</t>
  </si>
  <si>
    <t>Soledad</t>
  </si>
  <si>
    <t>Camacho</t>
  </si>
  <si>
    <t>sdisaipan@gmail.com</t>
  </si>
  <si>
    <t>P-500-24050-728429</t>
  </si>
  <si>
    <t>Maintenance &amp; Repair, General</t>
  </si>
  <si>
    <t>All applicable CNMI &amp; Federal Taxes</t>
  </si>
  <si>
    <t>C-500-24275-376934</t>
  </si>
  <si>
    <t>AGA ENTERPRISES, INC.</t>
  </si>
  <si>
    <t>BEAUTY SALON, ACCTG SERV,JANITORIAL,TELECOM CONTRACTOR,ROOM RENTAL</t>
  </si>
  <si>
    <t>P.O. BOX 503894</t>
  </si>
  <si>
    <t>DAMA DE NOCHE ST. GARAPAN</t>
  </si>
  <si>
    <t>66-0703964</t>
  </si>
  <si>
    <t>GAGARING</t>
  </si>
  <si>
    <t>AIDA</t>
  </si>
  <si>
    <t>MADREO</t>
  </si>
  <si>
    <t>agaenterprises9@gmail.com</t>
  </si>
  <si>
    <t>P-500-24126-958136</t>
  </si>
  <si>
    <t>Intermediate level Excel Skills - Candidates at this level can use moderately complex Excel functions.  They can do the following:  Advanced formula usage (e.g., VLOOKUP, INDEXMATCH) Data sorting and filtering.  Experience with QuickBooks Accounting Software - have the ability to manage accounts payable and receivables, invoicing, billing and collection, journal entries, reconciliations, and financial reporting on an accrual basis</t>
  </si>
  <si>
    <t>Fringe Benefits Provided: Workers' Compensation</t>
  </si>
  <si>
    <t>Social Security (FICA), Medicare Tax, Payroll Withholding Tax</t>
  </si>
  <si>
    <t>agaent2016@gmail.com</t>
  </si>
  <si>
    <t>C-500-24349-543934</t>
  </si>
  <si>
    <t>YAN YI CORPORATION</t>
  </si>
  <si>
    <t>FENNY BEAUTY SALON</t>
  </si>
  <si>
    <t>BEACH ROAD CHALAN KANOA</t>
  </si>
  <si>
    <t>66-0709979</t>
  </si>
  <si>
    <t>COLE</t>
  </si>
  <si>
    <t>LIFEN LUAN</t>
  </si>
  <si>
    <t>yanyicorporation@gmail.com</t>
  </si>
  <si>
    <t>P-500-24311-455909</t>
  </si>
  <si>
    <t>C-500-24339-515946</t>
  </si>
  <si>
    <t>C-500-24206-217664</t>
  </si>
  <si>
    <t>Applicable Federal and CNMI Tax Deductions</t>
  </si>
  <si>
    <t>C-500-24198-200989</t>
  </si>
  <si>
    <t>AGA ENTERPRISES, INC</t>
  </si>
  <si>
    <t>BEAUTY SALON, JANITORIAL, TELECOM CONTRACTOR,MANPOWER,ROOM RENTAL</t>
  </si>
  <si>
    <t>PO BOX 503894</t>
  </si>
  <si>
    <t>DAMA DE NOCHE ST, GARAPAN</t>
  </si>
  <si>
    <t>P-500-24126-958111</t>
  </si>
  <si>
    <t>MAINTENANCE HELPER</t>
  </si>
  <si>
    <t>ABILITY TO LISTEN AND FOLLOW INSTRUCTIONS EFFECTIVELY. ABILITY TO IDENTIFY TECHNICAL DEFECTS IN ELECTRICAL UNITS AND OTHER EQUIPMENT IN A FACILITY. ABILITY TO WORK INDEPENDENTLY.</t>
  </si>
  <si>
    <t>DAMA DE NOCHE ST GARAPAN</t>
  </si>
  <si>
    <t>Fringe Benefits Provided:  Workers' Compensation</t>
  </si>
  <si>
    <t>C-500-24256-331911</t>
  </si>
  <si>
    <t>First-Line Supervisors of Construction Trades and Extraction Workers</t>
  </si>
  <si>
    <t>P-500-24178-148267</t>
  </si>
  <si>
    <t>Construction Supervisor</t>
  </si>
  <si>
    <t>2 years of work-related experience. Experience in the construction industry is required. Experience in a leadership role is recommended. Knowledge in written and verbal communication skills. Ability to focus and keep calm under pressure. Ability to keep track of multiple projects.</t>
  </si>
  <si>
    <t>C-500-24263-348683</t>
  </si>
  <si>
    <t>CHALAN PALE ARNOLD MIDDLE ROAD, GUALO- RAI</t>
  </si>
  <si>
    <t>CHALAN PALE ARNOLD MIDDLE ROAD, GUALO RAI</t>
  </si>
  <si>
    <t>saipatewoo@gmail.com</t>
  </si>
  <si>
    <t>P-500-24129-969026</t>
  </si>
  <si>
    <t>Aluminum and Glass Window Production Workers</t>
  </si>
  <si>
    <t>Knowledge of the machine and tools including their uses, repair, maintenance. 
Knows to control the operation of the equipment and the system process of the fabrication.
Applicants should have at least 1 year of work-related experience and be willing to work overtime.</t>
  </si>
  <si>
    <t>CHALAN PALE ARNOLD MIDDLE ROAD</t>
  </si>
  <si>
    <t>CNMI WITHHOLDING TAX, FICA TAX AND OTHER DEDUCTIONS REQUIRED BY LAW</t>
  </si>
  <si>
    <t>C-500-24236-288472</t>
  </si>
  <si>
    <t>Travel Agents</t>
  </si>
  <si>
    <t>P-500-24179-152836</t>
  </si>
  <si>
    <t>Travel Agent</t>
  </si>
  <si>
    <t>MUST BE COMPUTER LITERATE. KNOWLEDGE AND EXPERIENCE IN HANDLING RESERVATION INQUIRIES IN THE HOTEL INDUSTRY. KNOWLEDGE OF ATTENDING TO
INCOMING AND OUTGOING CALLS. KNOWLEDGE OF MAINTAINING CORDIAL RELATIONS WITH ALL GUESTS. SOLID UNDERSTANDING OF GIVING SPECIAL TREATMENT
TO VIP GUESTS. MUST BE ABLE TO SPEAK, READ AND WRITE KOREAN LANGUAGE TO BE ABLE TO INTERACT WITH CLIENTS AS MOST OF OUR CLIENTS ARE FROM
KOREA.</t>
  </si>
  <si>
    <t>C-500-24324-483968</t>
  </si>
  <si>
    <t>K.L. CARR ENTERPRISES, INC.</t>
  </si>
  <si>
    <t>4047 ESMERALLDA DRIVE ACHUGAO VILLAGE</t>
  </si>
  <si>
    <t>PO BOX 502535</t>
  </si>
  <si>
    <t>PRESIDENT / MANAGER</t>
  </si>
  <si>
    <t>4047 ESMERALLDA DRIVE SAN ROQUE VILLAGE</t>
  </si>
  <si>
    <t>P-500-24278-385180</t>
  </si>
  <si>
    <t>GENERAL REPAIRS &amp; MAINTENANCE WORKERS</t>
  </si>
  <si>
    <t>MUST HAVE AT LEAST 12 MONTHS OF EXPERIENCE AS A GENERAL
MAINTENANCE AND BUILDING REPAIRER AND/OR SIMILAR JOB OCCUPATION. MUST BE ABLE TO REPORT TO WORK 5 DAYS A WEEK. MUST AGREE TO A POST-OFFER PRE-EMPLOYMENT DRUG SCREENING AND RANDOM DRUG
TESTING WHICH WILL APPLY TO BOTH US AND CW-1 WORKERS.</t>
  </si>
  <si>
    <t>P.O. BOX 502535</t>
  </si>
  <si>
    <t>`Days and hours worked each week may vary according to business needs.</t>
  </si>
  <si>
    <t>C-500-24181-162739</t>
  </si>
  <si>
    <t>HAN'S CORPORATON</t>
  </si>
  <si>
    <t>P.O. BOX 501538 CK</t>
  </si>
  <si>
    <t>CHALAN PALE ARNOLD ROAD, GARAPAN</t>
  </si>
  <si>
    <t>98-0080877</t>
  </si>
  <si>
    <t xml:space="preserve">HAN </t>
  </si>
  <si>
    <t>JIN KWAN</t>
  </si>
  <si>
    <t>hanscorp2011@gmail.com</t>
  </si>
  <si>
    <t>P-500-23175-141673</t>
  </si>
  <si>
    <t>BASIC AUTO MECHANICAL SKILLS;
KNOWLEDGE IN PROPER HANDLING AND OPERATING OF SPECIAL TOOLS AND EQUIPMENT</t>
  </si>
  <si>
    <t>HAN'S CORPORATION BUILDING</t>
  </si>
  <si>
    <t>CHALAN PALE ARNOLD RD., GARAPAN</t>
  </si>
  <si>
    <t>FICA TAXES (Social Security and Medicare)
CNMI Taxes (Chap 2 and Chap 7)</t>
  </si>
  <si>
    <t>C-500-24351-545231</t>
  </si>
  <si>
    <t>P-500-24267-355726</t>
  </si>
  <si>
    <t>Auto Body and Related Repairers</t>
  </si>
  <si>
    <t>C-500-24353-552848</t>
  </si>
  <si>
    <t>SMARTSTART LEARNING, LLC.</t>
  </si>
  <si>
    <t>SMARTSTART NURTURING CENTER</t>
  </si>
  <si>
    <t>MICRO BEACH ROAD</t>
  </si>
  <si>
    <t>66-0723994</t>
  </si>
  <si>
    <t>VILLAGOMEZ</t>
  </si>
  <si>
    <t>ANGELINA</t>
  </si>
  <si>
    <t>LICEN</t>
  </si>
  <si>
    <t>DIRECTOR</t>
  </si>
  <si>
    <t>linasaipan@aol.com</t>
  </si>
  <si>
    <t>P-500-24148-038696</t>
  </si>
  <si>
    <t>CHILD CARE WORKERS</t>
  </si>
  <si>
    <t>WORK EXPERIENCE REQUIRED IS 12 MONTHS CURRENT AND PROGRESSIVE IN CHILD CARE SETTING. INFANT TODDLER CERTIFICATION IS BIG PLUS FACTOR. EXPERIENCE WITH SPECIAL NEEDS CHILD IS BIG PLUS FACTOR. GOOD ORAL AND WRITTEN COMMUNICATION SKILLS (TO PREPARE LICENSING REQUIREMENTS ON DAILY REPORTS AND OBSERVATIONS. ENGLISH IS THE OFFICIAL LANGUAGE IN THE CNMI). MICROSOFT WORD AND EXCEL USER. SUCCESSFUL APPLICANT(S) IS REQUIRED TO SUBMIT AT LEAST TWO (2) RECOMMENDATION LETTERS FROM PREVIOUS EMPLOYMENT (DIRECT SUPERVISOR OR HR), WHICH MUST INCLUDE A STATEMENT ON WORK RELIABILITY, PUNCTUALITY, ATTENDANCE, AND WORK ETHICS. SUCCESSFUL APPLICANT(S) WILL BE REQUIRED TO PROVIDE TWO (2) LETTER OF REFERENCES FROM NON-FAMILY MEMBERS.
*REQUIRED BY CNMI LICENSING OFFICE BEFORE ALLOWED TO WORK IN ANY CENTER:
POLICE CLEARANCE, CPR, SEX OFFENDER REGISTRY NOTIFICATION ACT, AND FOOD HANDLER CERTIFICATE.
*REQUIRED BY CHILD CARE DEVELOPMENT FUND PROGRAM TO BE COUNTED IN ADULT:CHILD RATIO IMMEDIATELY BEFORE START OF WORK: COMPLETE AND PASS THE 12 TOPICS OF PRE-SERVICE TRAININGS.
WE ARE AN EQUAL OPPORTUNITY EMPLOYER AND THE ABOVE-MENTIONED REQUIREMENTS SHALL BE APPLIED EQUALLY TO ALL SUCCESSFUL APPLICANTS WHETHER U.S. WORKERS OR CW-1 WORKERS.</t>
  </si>
  <si>
    <t>C-500-24366-577963</t>
  </si>
  <si>
    <t>Other degree (JD, MD, etc.)</t>
  </si>
  <si>
    <t>JANITORS AND CLEANERS</t>
  </si>
  <si>
    <t>C-500-25007-598601</t>
  </si>
  <si>
    <t>SATIRO SERVICES, LLC</t>
  </si>
  <si>
    <t>66-0957408</t>
  </si>
  <si>
    <t>satiroservices@gmail.com</t>
  </si>
  <si>
    <t>Procurement Clerks</t>
  </si>
  <si>
    <t>P-500-24319-474045</t>
  </si>
  <si>
    <t>PROCUREMENT SPECIALIST</t>
  </si>
  <si>
    <t xml:space="preserve">Knows how to negotiate; With understanding of time-management; Understanding of risk management; Knowledge and understanding on how to enhance sustainability; Knowledge and understanding of the global market; Must have financial understanding ability; Understanding of quality control and assurance, supply chain management, warehousing, inventory management, and warehouse management.
</t>
  </si>
  <si>
    <t>SATIROSERVICES@GMAIL.COM</t>
  </si>
  <si>
    <t>C-500-24323-480088</t>
  </si>
  <si>
    <t>cnmi tax, ss and medicare tax</t>
  </si>
  <si>
    <t>C-500-24352-549239</t>
  </si>
  <si>
    <t>Artigral670@gmail.com</t>
  </si>
  <si>
    <t>P-500-24267-355839</t>
  </si>
  <si>
    <t>Accounting Clerk</t>
  </si>
  <si>
    <t>C-500-24352-549260</t>
  </si>
  <si>
    <t>P-500-24267-355855</t>
  </si>
  <si>
    <t>PAYROLL RELATED TAXES AS REQUIRED BY LAW.</t>
  </si>
  <si>
    <t>chapter 2, fica sss and fica med</t>
  </si>
  <si>
    <t>C-500-25038-676915</t>
  </si>
  <si>
    <t>PO Box 503496</t>
  </si>
  <si>
    <t>Owner/President</t>
  </si>
  <si>
    <t>P-500-24237-291607</t>
  </si>
  <si>
    <t>Massage Therapist</t>
  </si>
  <si>
    <t>GED/Diploma and 12months experience as Massage Therapist.</t>
  </si>
  <si>
    <t>503496 Buenas Dias Dandan</t>
  </si>
  <si>
    <t>CNMI Payroll Taxes</t>
  </si>
  <si>
    <t>PRIMTEK INCORPORATED</t>
  </si>
  <si>
    <t>PRIMTEK CONSTRUCTION</t>
  </si>
  <si>
    <t>P O BOX 504921</t>
  </si>
  <si>
    <t>KANNAT TABLA DRIVE CORNER LONG LANE</t>
  </si>
  <si>
    <t>66-0666006</t>
  </si>
  <si>
    <t>PO</t>
  </si>
  <si>
    <t>EMMANUEL</t>
  </si>
  <si>
    <t>primtek.construct@yahoo.com</t>
  </si>
  <si>
    <t>P-500-24145-037408</t>
  </si>
  <si>
    <t>MAINTENANCE REPAIRER</t>
  </si>
  <si>
    <t>C-500-24332-503512</t>
  </si>
  <si>
    <t>P-500-24292-416176</t>
  </si>
  <si>
    <t>FOOTBALL HEAD COACH</t>
  </si>
  <si>
    <t>KNOWLEDGE OF THE RULES AND REGULATIONS OF SOCCER GAMES. PROVIDE TRAINING DIRECTIONS, ENCOURAGEMENT, MOTIVATION, AND NUTRITIONAL ADVICE TO PREPARE ATHLETES FOR GAMES, COMPETITIVE EVENTS, OR TOURS.  ADJUST COACHING TECHNIQUES BASED ON THE STRENGHS AND WEAKNESSES OF ATHLETES. INSTRUCT INDIVIDUAL OR GROUPS IN SPORTS RULES, GAME STRATEGIES AND PERFORMANCE PRINCIPLES, SUCH AS SPECIFIC WAYS OF MOVING THE BODY, HANDS, OR FEET, TO ACHIEVE DESIRED RESULTS. PLAN STRATEGIES AND CHOOSE TEAM MEMBERS FOR INDIVIDUAL GAMES OR SPORTS SEASONS. WITH COACHING CERTIFICATES ISSUED FROM AND ACCREDITED BY ASIAN FOOTBALL CONFEDERATION (AFC) REQUIRES. MAY BE ABLE TO TRAVEL TO COUNTRIES SPECIFIED IN THE JOB DUTIES. WITH 12 MONTHS OF TRAINING, 24 MONTHS OF RELATED WORK EXPERIENCE AND WITH EDUCATIONAL REQUIREMENT OF BACHELOR'S DEGREE.</t>
  </si>
  <si>
    <t>C-500-25077-782999</t>
  </si>
  <si>
    <t>C-500-25077-783573</t>
  </si>
  <si>
    <t>S &amp; Y Corporation</t>
  </si>
  <si>
    <t>PO BOX 999</t>
  </si>
  <si>
    <t>66-0774338</t>
  </si>
  <si>
    <t>ARRIOLA</t>
  </si>
  <si>
    <t>NASEON</t>
  </si>
  <si>
    <t>sycorporation.rota@gmail.com</t>
  </si>
  <si>
    <t>P-500-24124-953183</t>
  </si>
  <si>
    <t>KNOWLEDGE OF GENERAL CARPENTRY AND REPAIR.
ABILITY TO USE HAND TOOLS AND POWER TOOLS.
6 MONTHS WORKING EXPERIENCE AS GENERAL MAINTENANCE</t>
  </si>
  <si>
    <t>SINAPALO</t>
  </si>
  <si>
    <t>all applicable CNMI and federal tax deductions</t>
  </si>
  <si>
    <t>S &amp; Y CORPORATI0N</t>
  </si>
  <si>
    <t>ERJ CORPORATION</t>
  </si>
  <si>
    <t>ROSE STREET BEACH ROAD GARAPAN</t>
  </si>
  <si>
    <t>66-1061076</t>
  </si>
  <si>
    <t>ERJCORPORATION@YAHOO.COM</t>
  </si>
  <si>
    <t>erjcorporation@yahoo.com</t>
  </si>
  <si>
    <t>C-500-25009-605695</t>
  </si>
  <si>
    <t>1 YEAR GENERAL MAINTENANCE EXPERIENCE IN REPAIRING BUILDINGS, EQUIPMENT, PLUMBING, ELECTRICAL SYSTEMS AND EXPERIENCE IN POWER OR HAND TOOLS. SKILL IN GENERAL CUSTODIAL DUTIES AND FACILITY CLEANING DUTIES. SKILL IN ROUTINE EQUIPMENT AND VEHICLE MAINTENANCE. ABLE TO WORK IN A FAST-PACED ENVIRONMENT AND MULTI-TASK.  MUST AGREE TO A POST- OFFER, PRE-EMPLOYMENT DRUG SCREENING TEST THE PROSPECTIVE EMPLOYEE OR APPLICANT WILL BE REQUIRED AN EMPLOYMENT DRUG SCREENING TEST WHICH WILL APPLY EQUALLY TO U.S. WORKERS AND CW-1 WORKERS.</t>
  </si>
  <si>
    <t>cpacificcorp@gmail.com</t>
  </si>
  <si>
    <t>C-500-25033-659873</t>
  </si>
  <si>
    <t>C-500-25021-630804</t>
  </si>
  <si>
    <t>G/F JP BLDG. 2, 7309 CHALAN PALE ARNOLD RD., GARAPAN</t>
  </si>
  <si>
    <t>C-500-24248-313534</t>
  </si>
  <si>
    <t>P.O. BOX 520104</t>
  </si>
  <si>
    <t>P-500-24152-054973</t>
  </si>
  <si>
    <t>WAITERS/WAITRESSES</t>
  </si>
  <si>
    <t>C-500-24205-216696</t>
  </si>
  <si>
    <t>P.O. Box 505792, GUALO RAI VILLAGE</t>
  </si>
  <si>
    <t>P-500-24157-072799</t>
  </si>
  <si>
    <t>C-500-24227-265638</t>
  </si>
  <si>
    <t>P-500-24086-829096</t>
  </si>
  <si>
    <t>Must be knowledgeable in Peachtree Accounting Program, SAP and Microsoft Office applications and have background in handling book of accounts, preparation of trial balances and other related jobs. Must have knowledge and experience in computation of taxes owed, preparation of returns and reporting of other tax requirements in compliance with federal, state and company policies, rules and regulations.</t>
  </si>
  <si>
    <t>C-500-24256-331908</t>
  </si>
  <si>
    <t>A &amp; C IMPORT/EXPORT</t>
  </si>
  <si>
    <t>3 BROS. LAUNDROMAT</t>
  </si>
  <si>
    <t>P. O Box 1359 Sinapalo 1</t>
  </si>
  <si>
    <t>99-3015984</t>
  </si>
  <si>
    <t>P.O Box 1359 Sinapalo 1</t>
  </si>
  <si>
    <t>ac_import_export020617@yahoo.com</t>
  </si>
  <si>
    <t>P-500-24217-243472</t>
  </si>
  <si>
    <t>Maintenance and Repair Workers, Genera</t>
  </si>
  <si>
    <t>MUST HAVE 12 MONTHS WORK EXPERIENCE AS MAINTENANCE. CAN FIX/REPAIR COMMERCIAL WASHERS AND DRYERS.CAN DO WELDING JOBS. KNOWLEDGE IN PLASTERING, PAINTING AND BLUSTERING (TO MAKE SURE THE PLACE IS WELL MAINTAINED. CAN OPERATE POWER TOOLS AND MANUAL TOOLS.</t>
  </si>
  <si>
    <t>A &amp; C Import/Export</t>
  </si>
  <si>
    <t>C-500-24199-201604</t>
  </si>
  <si>
    <t>LUCKY QIANG CORPORATION</t>
  </si>
  <si>
    <t>LUCKY QIANG MART</t>
  </si>
  <si>
    <t>P.O. BOX 570</t>
  </si>
  <si>
    <t>66-0818145</t>
  </si>
  <si>
    <t>PALACIOS</t>
  </si>
  <si>
    <t>JOSEPHINE</t>
  </si>
  <si>
    <t>BOARD SECRETARY</t>
  </si>
  <si>
    <t>luckyqiangmarttinian@gmail.com</t>
  </si>
  <si>
    <t>P-500-24128-964313</t>
  </si>
  <si>
    <t>STORE CLERK</t>
  </si>
  <si>
    <t>Special requirements with 6 months job experience from previous work-related skills and knowledge as Retail Store Clerk.</t>
  </si>
  <si>
    <t>C-500-24229-271625</t>
  </si>
  <si>
    <t>VIP CORPORATION</t>
  </si>
  <si>
    <t>VIP TINTING SERVICES</t>
  </si>
  <si>
    <t>PMB A-4 BOX 10001</t>
  </si>
  <si>
    <t>66-0837794</t>
  </si>
  <si>
    <t>GUANGCHAO</t>
  </si>
  <si>
    <t>vip.corp.sp@gmail.com</t>
  </si>
  <si>
    <t>P-500-24188-177990</t>
  </si>
  <si>
    <t>MAINTENANCE - TINT INSTALLER</t>
  </si>
  <si>
    <t>GUALO RAI VILLAGE, MIDDLE ROAD</t>
  </si>
  <si>
    <t>C-500-24236-288459</t>
  </si>
  <si>
    <t>WESTCORE BUILDERS CORPORATION</t>
  </si>
  <si>
    <t>J@J Construction, WestCore Manpower Services</t>
  </si>
  <si>
    <t>5870 Chalan Pali Arnold Chalan Kiya</t>
  </si>
  <si>
    <t>PMB 761, Box 10005</t>
  </si>
  <si>
    <t>66-1039615</t>
  </si>
  <si>
    <t>Blancia</t>
  </si>
  <si>
    <t>Jimmy</t>
  </si>
  <si>
    <t>Orozco</t>
  </si>
  <si>
    <t>westpac670@gmail.com</t>
  </si>
  <si>
    <t>Cement Masons and Concrete Finishers</t>
  </si>
  <si>
    <t>P-500-24176-141022</t>
  </si>
  <si>
    <t>The applicant must have at least 3 months of relevant work experience.  They must be knowledgeable about basic tasks such as preparing surfaces, mixing concrete, pouring and finishing concrete, managing curing processes, and conducting basic repairs on concrete structures.  The applicant should also be able to use basic hand tools essential for concrete work and be capable of lifting heavy objects.</t>
  </si>
  <si>
    <t>SS FICA and other applicable CNMI withholding tax.</t>
  </si>
  <si>
    <t>C-500-24218-243515</t>
  </si>
  <si>
    <t>UNITED MANAGEMENT INTERNATIONAL, LLC</t>
  </si>
  <si>
    <t>PMB 762 Box 10000</t>
  </si>
  <si>
    <t>66-0982362</t>
  </si>
  <si>
    <t>Surynt</t>
  </si>
  <si>
    <t>rsurynt@unitedmgmtint.net</t>
  </si>
  <si>
    <t>P-500-24177-148109</t>
  </si>
  <si>
    <t>The role of General Maintenance requires a broad skill set to manage diverse tasks. This includes maintaining and repairing machines, mechanical equipment, and buildings, diagnosing and fixing electrical issues like faulty switches, outlets, and circuit breakers. Preventive maintenance is essential for smooth machine operation, alongside setting up machinery and planning repairs using blueprints. General Maintenance workers also handle general cleaning and property upkeep.
Additionally, they may paint roofs, windows, doors, floors, woodwork, and walls, and maintain specialized equipment and machinery. Utilizing common hand and power tools such as screwdrivers, saws, drills, wrenches, and hammers is integral to their work.</t>
  </si>
  <si>
    <t>5724 Faya Lane</t>
  </si>
  <si>
    <t>Koblerville</t>
  </si>
  <si>
    <t>Federal Income Tax, State Income Tax, Social Security (FICA), Other Payroll Withholdings</t>
  </si>
  <si>
    <t>mbatulan@unitedmgmtint.net</t>
  </si>
  <si>
    <t>C-500-24256-332073</t>
  </si>
  <si>
    <t>ROOM 104 MARIANAS BUSINESS PLAZA NAURU LOOP</t>
  </si>
  <si>
    <t>P-500-24155-061280</t>
  </si>
  <si>
    <t>C-500-24170-122143</t>
  </si>
  <si>
    <t>Photographers</t>
  </si>
  <si>
    <t>P-500-23236-291520</t>
  </si>
  <si>
    <t>Photographer</t>
  </si>
  <si>
    <t xml:space="preserve">Must have experience operating DSLR cameras in a variety of settings (sunny, cloudy, action, portrait etc.). Knowledge of all types and can shoot almost any camera. Ability to communicate and collaborate with other team members. Computer skills with database management and photo editing software.
</t>
  </si>
  <si>
    <t xml:space="preserve">CNMI WITHHOLDING TAX, FICA SS, FICA MEDICARE
</t>
  </si>
  <si>
    <t>C-500-24248-312096</t>
  </si>
  <si>
    <t>Purchasing Managers</t>
  </si>
  <si>
    <t>P-500-24190-178377</t>
  </si>
  <si>
    <t>PURCHASING MANAGER</t>
  </si>
  <si>
    <t xml:space="preserve">ABLE TO READ, WRITE AND UNDERSTAND FOREIGN LANGUAGE (CHINESE OR KOREAN LANGUAGE), EXPERIENCE ON TECHNOLOGY SKILLS OF PROCUREMENT
SOFTWARE, PRESENTATION SOFTWARE, ENTERPRISE RESOURCE PLANNING ERP SOFTWARE, ELECTRONIC MAIL SOFTWARE, DATA BASE USER INTERFACE AND
QUERY SOFTWARE, KNOWLEDGE OF ECONOMIC AND ACCOUNTING PRINCIPLES AND PRACTICES, THE FINANCIAL MARKETS, BANKING AND ANALYSIS AND REPORTING
OF FINANCIAL DATA, ABLE TO SPEAK, WRITE AND UNDERSTAND THE ENGLISH LANGUAGE, ABLE TO MEET CUSTOMERS NEEDS ASSESSMENT, MEETING QUALITY
STANDARDS FOR SERVICES, AND EVALUATION OF CUSTOMER SATISFACTION, ABLE TO WORK ON FLEXIBLE SCHEDULE INCLUDING WEEKENDS, WEEKDAYS, HOLIDAYS
ETC., KNOWLEDGE OF BUSINESS AND MANAGEMENT PRINCIPLES INVOLVED IN STRATEGIC PLANNING, RESOURCE ALLOCATION, HUMAN RESOURCE MODELING,
LEADERSHIP TECHNIQUE, PRODUCTION METHODS, AND COORDINATION OF PEOPLE AND RESOURCES.
</t>
  </si>
  <si>
    <t>chapter 2 local tax/chapter 7 federal tax/optional $120.00 dorm &amp; health insurance</t>
  </si>
  <si>
    <t>C-500-24182-163246</t>
  </si>
  <si>
    <t>P-500-23190-175782</t>
  </si>
  <si>
    <t>Child Care Worker</t>
  </si>
  <si>
    <t>Pre-service training certificates, CPR certificate, Police Clearance, Food Handling Certificate.</t>
  </si>
  <si>
    <t>C-500-24243-304974</t>
  </si>
  <si>
    <t>SUITE 12 GF 3290 BEACH ROAD PLAZA</t>
  </si>
  <si>
    <t>P.O BOX 504330 GARAPAN</t>
  </si>
  <si>
    <t>SUITE 12 GF 3290 BEACH ROAD  PLAZA</t>
  </si>
  <si>
    <t>C-500-24198-201004</t>
  </si>
  <si>
    <t>Intermediate level Excel Skills - Candidates at this level can use moderately complex Excel functions. They can do the following: Advanced formula usage (e.g., VLOOKUP, INDEX-MATCH) Data sorting and filtering. Experience with QuickBooks Accounting Software - have the ability to manage accounts payable and receivables, invoicing, billing and collection, journal entries, reconciliations, and financial reporting on an accrual basis.</t>
  </si>
  <si>
    <t>C-500-24166-110508</t>
  </si>
  <si>
    <t>P-500-23194-185658</t>
  </si>
  <si>
    <t>BOOKKEEPING, ACCOUNTING, AND AUDITING CLERKS</t>
  </si>
  <si>
    <t>KNOWLEDGE IN QUICKBOOKS ACCOUNTING, PEACHTREE, SAGE AND MS OFFICE. NUMERICAL SKILLS. ORGANIZATIONAL SKILLS. ATTENTION TO DETAILS. COMPUTER SKILLS. PROBLEM SOLVING SKILLS.</t>
  </si>
  <si>
    <t>C-500-24256-332317</t>
  </si>
  <si>
    <t>Solid Partners Incorporated</t>
  </si>
  <si>
    <t>3814 Beach Road, Garapan</t>
  </si>
  <si>
    <t>P.O. Box 504914</t>
  </si>
  <si>
    <t>Sotto</t>
  </si>
  <si>
    <t>Divina</t>
  </si>
  <si>
    <t>solidpartners.spi@gmail.com</t>
  </si>
  <si>
    <t>P-500-24122-943537</t>
  </si>
  <si>
    <t>Maid and Housekeeping Cleaner</t>
  </si>
  <si>
    <t>THREE MONTHS RELATED WORK EXPERIENCED. MUST HAVE THE ABILITY TO BEND , STRECTH, TWIST, OR REACH WITH YOUR BODY, ARMS, AND/OR LEGS. MUST KNOW HOW TO OPERATE CLEANING EQUIPMENT SUCH AS CARPET SHAMPOOERS, CARPET STEAMERS, CLOTHES WASHER AND DRYER, IRONING MACHINE OR PRESSES, FLOOR POLISHERS, AND VACUUM CLEANERS. MUST BE WILLING TO WORK FLEXIBLE SCHEDULES INCLUDING WEEKENDS AND HOLIDAYS. APPLICANTS ARE REQUIRED TO SUBMIT THEIR RESUME AND EMPLOYMENT CERTIFICATION SHOWING THE REQUIRED EXPERIENCE. APPLICATIONS WILL BE CONSIDERED IF SUBMITTED WITHIN THE RECRUITMENT PERIOD. PREVIOUS EMPLOYER WILL BE CONTACTED FOR VERIFICATION AND PERSONAL REFERENCE.</t>
  </si>
  <si>
    <t>Chalan Msgr. Guerrero Rd., Dan Dan</t>
  </si>
  <si>
    <t>C-500-24310-453526</t>
  </si>
  <si>
    <t>MD NAZRUL ISLAM</t>
  </si>
  <si>
    <t>PO BOX 8094 SVRB</t>
  </si>
  <si>
    <t>99-3008588</t>
  </si>
  <si>
    <t>ISLAM</t>
  </si>
  <si>
    <t>MD NAZRUL</t>
  </si>
  <si>
    <t>khairulsec.diligence@gmail.com</t>
  </si>
  <si>
    <t>P-500-24164-100002</t>
  </si>
  <si>
    <t>6 MONTHS EXPERIENCE AS GENERAL MAINTENANCE</t>
  </si>
  <si>
    <t>C-500-24204-211155</t>
  </si>
  <si>
    <t>JMSI SAIPAN, LLC</t>
  </si>
  <si>
    <t>PMB 1014, BOX 10000</t>
  </si>
  <si>
    <t>WAREHOUSE #5B CHALAN KIYA INDUSTRIAL CENTER</t>
  </si>
  <si>
    <t>66-0929216</t>
  </si>
  <si>
    <t>LEBRIA</t>
  </si>
  <si>
    <t>ALAN</t>
  </si>
  <si>
    <t>jmsi.saipan705@gmail.com</t>
  </si>
  <si>
    <t>P-500-24151-051934</t>
  </si>
  <si>
    <t>WAREHOUSE #5B, CHALAN KIYA INDUSTRIAL CENTER</t>
  </si>
  <si>
    <t>JMSI.SAIPAN705@GMAIL.COM</t>
  </si>
  <si>
    <t>C-500-24176-141305</t>
  </si>
  <si>
    <t>MIR CORPORATION</t>
  </si>
  <si>
    <t>TOHA FARMING</t>
  </si>
  <si>
    <t>PO BOX 505635</t>
  </si>
  <si>
    <t>TOMAS P SABLAN BEACHROAD SAN ANTONIO</t>
  </si>
  <si>
    <t>66-0776511</t>
  </si>
  <si>
    <t>PANNA</t>
  </si>
  <si>
    <t>MIR MAHABOBUR</t>
  </si>
  <si>
    <t>RAHMAN</t>
  </si>
  <si>
    <t>corporationmir@gmail.com</t>
  </si>
  <si>
    <t>P-500-24082-822148</t>
  </si>
  <si>
    <t xml:space="preserve">With at least 3 months of relevant work experience. </t>
  </si>
  <si>
    <t>TOMAS P SABLAN</t>
  </si>
  <si>
    <t>CNMI WITHHOLDING TAXES AND SS AND MEDICAID</t>
  </si>
  <si>
    <t>panna</t>
  </si>
  <si>
    <t>mir mahabobur</t>
  </si>
  <si>
    <t>mir corporation</t>
  </si>
  <si>
    <t>C-500-24290-409850</t>
  </si>
  <si>
    <t>P-500-24182-163255</t>
  </si>
  <si>
    <t xml:space="preserve">1 YEAR EXPERIENCE AS A COOK IN INTERNATIONAL CUISINE IS REQUIRED AND PREFERABLY FROM A HIGH VOLUME RESTAURANT. 
MUST HAVE FOOD PROBLEM SOLVING SKILLS AND ORGANIZED. 
MUST BE ABLE TO WORK UNDER PRESSURE AND ADAPTABLE TO LAST MINUTE PREPARATION. 
ABLE TO WORK A FLEXIBLE SCHEDULE INCLUDING EARLY MORNING HOURS, NIGHTS, WEEKENDS AND HOLIDAYS.
</t>
  </si>
  <si>
    <t>C-500-24215-239793</t>
  </si>
  <si>
    <t>APPLICANTS MUST HAVE AT LEAST 12 MONTHS OF PREVIOUS WORK-RELATED SKILL, KNOWLEDGE OR EXPERIENCE.</t>
  </si>
  <si>
    <t>C-500-24235-285488</t>
  </si>
  <si>
    <t>In addition to the list of basic cleaning skills, special knowledge or experience with cleaning supplies is a plus factor.</t>
  </si>
  <si>
    <t>Withholding tax and fica (medicare and ss)</t>
  </si>
  <si>
    <t>C-500-24330-496710</t>
  </si>
  <si>
    <t>RJCL CORPORATION</t>
  </si>
  <si>
    <t>RNV CONSTRUCTION</t>
  </si>
  <si>
    <t>3688 BEACHROAD GARAPAN VILLAGE</t>
  </si>
  <si>
    <t>RUEL</t>
  </si>
  <si>
    <t>RARO</t>
  </si>
  <si>
    <t>PO BOX 504974</t>
  </si>
  <si>
    <t>rose@rnvconstruction.com</t>
  </si>
  <si>
    <t>P-500-24319-473957</t>
  </si>
  <si>
    <t>CRANE AND TOWER OPERATOR</t>
  </si>
  <si>
    <t xml:space="preserve">Applicants must have a high school diploma and must have at least 12 months of work experience as crane and tower operators or in any related field. The applicant must have a driver's license; must have a crane operator certification and training with similar equipment; and must have knowledge and skills in operating a wide variety of construction machinery. </t>
  </si>
  <si>
    <t>Withholding taxes, FICA-SS, and Medicare contributions.</t>
  </si>
  <si>
    <t>C-500-24262-345210</t>
  </si>
  <si>
    <t>San Isidro, Beach Road, Chalan Kanoa</t>
  </si>
  <si>
    <t>C-500-24241-298523</t>
  </si>
  <si>
    <t>C-500-24247-309044</t>
  </si>
  <si>
    <t>T. Builders LLC</t>
  </si>
  <si>
    <t>P.O. Box 505404</t>
  </si>
  <si>
    <t>66-1003331</t>
  </si>
  <si>
    <t>Padayao</t>
  </si>
  <si>
    <t>Veronica</t>
  </si>
  <si>
    <t>t.builders96950@gmail.com</t>
  </si>
  <si>
    <t>P-500-24209-226866</t>
  </si>
  <si>
    <t>Building Maintenance</t>
  </si>
  <si>
    <t>Must have 12 months experience as Maintenance Worker</t>
  </si>
  <si>
    <t>Beach Road San Antonio</t>
  </si>
  <si>
    <t>Chapter 2, Chapter 7 and FICA Employee share</t>
  </si>
  <si>
    <t>C-500-24318-470886</t>
  </si>
  <si>
    <t>C-500-24282-391353</t>
  </si>
  <si>
    <t>JUAN T GUERRERO &amp; ASSOCIATES INC</t>
  </si>
  <si>
    <t>UNIT 104 MJ BLDG, GARAPAN VILLAGE</t>
  </si>
  <si>
    <t>P-500-24200-204303</t>
  </si>
  <si>
    <t>AT LEAST HIGH SCHOOL GRADUATE AND MUST HAVE  TWLEVE (12) MONTHS EXPERIENCE TO TWO (2) OR LESS EXMPLOYERS - Upon submission of their resume and employment certificate, the applicant must provide the total work experience of 12 months, regardless if it is in 1 employer or combination of two employers. By reviewing the Candidate's portfolio will allow us to determine the total months or years of experience. KNOWLEDGE OF OPERATIONAL CHARACTERISTICS OF MECHANICAL EQUIPMENT AND TOOLS USED IN THE MAINTENANCE AND REPAIR OF FACILITIES, KNOWLEDGE OF OCCUPATIONAL HAZARDS AND STANDS SAFETY PRATICES NECESSARY IN THE MAINTENANCE AND REPAIR OF FACILITIES. KNOWLEDGE OF BASIC BUILDING MAINTENANCE PRACTICES AND PROCEDURES; PRINCIPALS AND PROCEDURES OF RECORD KEEPING. MUST MEET PHYSICAL REQUIREMENTS TO PERFORM THEIR DUTIES SUCH AS LIFTING OBJECTS OF AT LEAST 25-50 LBS. WITH OF WITHOUT ASSITANCE OF HAND TRUCK OR ANOTHER PERSON; BENDING AND STANDING FOR DURATION OF SHIFT. ABILITY TO EXERT MAXIMUM MUSCLE FORCE TO LIFT, PUSH, PULL, OR CARRY HEAVY OBJECT; ABILITY TO ARRANGE THINGS OR ACTIONS IN A CERTAIN ORDER OR PATTERN ACCORDING TO A SPECIFIC RULE OR SET OF RULES; MUST HAVE PHYSICAL STAMINA AND DEXTERITY; ABILITY TO READ TECHNICAL MANUALS AND DRAWINGS; MUST KNOW HOW TO OPERATE HAND AND ELECTRICAL, TOOLS SUCH AS ADJUSTABLE WRENCHES, DRAIN OR PIPE CLEANING EQUIPMENT, HEX KEYS, LEVELS, PIPE OR TUBE CUTTER, PIPE WRENCHES POWER DRILLS, POWER SAWS, PULLER, SCREWDRIVERS, ETC.; EXTENSIVE KNOWLEDGE OF HVAC, PLUMBING AND ELECTRICAL SYSTEM, MATERIALS, METHODS, AND THE TOOLS INVOLVED IN THE CONSTRUCTION OR REPAIR OF HOUSES, OR OTHER STRUCTURES - the employer use various methods to determine if the candidate is qualified to this position: (1) Written Tests: Multiple-choice or short answer questions covering topics like plumbing, electrical system, HVAC, and general safety procedures, (2) Verbal Examinations: One-on-one interviews where candidates explain maintenance procedures or identify issues in hypothetical scenarios, and (3) Portfolio Review: Candidates can present past work or projects that demonstrate their knowledge and experience in building maintenance. MUST BE ABLE TO WORK ON WEEKENDS OR NIGHT SHIFT IN NEEDED. THE EMPLOYER REQUIRES POST-OFFER PRE-EMPLOYMENT DRUG SCREENING TEST AND RANDOM DRUG TESTING WHICH IS TO BE APPLIED EQUALLY TO BOTH U.S. WORKERS AND CW-1 WORKERS. THE EMPLOYMENT REQUIRES THE POST-OFFER PRE-EMPLOYMENT POLICE CLEARANCE RECORD TO BE PROVIDED TO THE EMPLOYERS; THIS REQUIREMENTS IS TO BE APPLIED EQUALLY TO BOTH U.S. WORKERS AND CW-1 WORKER.</t>
  </si>
  <si>
    <t>SONG SONG VILLAGE</t>
  </si>
  <si>
    <t>Days &amp; Hours of work may vary according to business needs</t>
  </si>
  <si>
    <t>Only taxes and other withholding required by Law.</t>
  </si>
  <si>
    <t>C-500-24212-230186</t>
  </si>
  <si>
    <t>LK Corporation</t>
  </si>
  <si>
    <t>P.O. Box 506776</t>
  </si>
  <si>
    <t>66-0909426</t>
  </si>
  <si>
    <t>Yoon Sik</t>
  </si>
  <si>
    <t>aiden3803@gmail.com</t>
  </si>
  <si>
    <t>P-500-24130-974847</t>
  </si>
  <si>
    <t>1 YEAR OF WORK EXPERIENCE. KNOWLEDGE OF BASIC BOOKKEEPING AND FINANCIAL TRANSACTIONS. KNOWLEDGE IN MS OFFICE AND ACCOUNTING SOFTWARE SUCH AS EXCEL, QUICKBOOKS, DATABASES. ORGANIZATIONAL AND MULTITASKING ABILITIES. PROVIDING CUSTOMER SERVICE BY ANSWER QUESTIONS AND RESOLVING QUERIES AND ISSUES. HAVE TIME MANAGEMENT SKILLS. TYPING SKILLS TO ENSURE QUICK AND ACCURATE DATA ENTRY.</t>
  </si>
  <si>
    <t>Gualo Rai Village</t>
  </si>
  <si>
    <t>C-500-24181-162468</t>
  </si>
  <si>
    <t>A&amp;C Import/Export</t>
  </si>
  <si>
    <t>P.O Box 1359</t>
  </si>
  <si>
    <t>alubia</t>
  </si>
  <si>
    <t>candelaria</t>
  </si>
  <si>
    <t>P-500-24066-774340</t>
  </si>
  <si>
    <t>FARM WORKER</t>
  </si>
  <si>
    <t xml:space="preserve">MUST HAVE KNOWLEDGE TO USE TRACTOR AND TRUCK FOR LOADING OF GOODS. CANDIDATE MAY BE REQUIRED TO WORK UNDER THE SUN OR RAINING IF NECESSARY.
</t>
  </si>
  <si>
    <t>Sinapalo  Village</t>
  </si>
  <si>
    <t>cnmi taxes and fica taxees</t>
  </si>
  <si>
    <t>C-500-24169-117332</t>
  </si>
  <si>
    <t>3207 Brigida St., Beach Rd.</t>
  </si>
  <si>
    <t>Francisco</t>
  </si>
  <si>
    <t>P-500-23208-218731</t>
  </si>
  <si>
    <t xml:space="preserve">First Line Supervisor </t>
  </si>
  <si>
    <t>Must have a High School diploma. With at least 12 months work experience as a Restaurant Supervisor in a restaurant setting, with knowledge to do daily reports. Must be able to handle split and flexible schedules. Must be able to handle various customer complaints, control inventory of food, equipment, small ware and liquor and other items such as uniforms that needed monthly inventory report. Can do kitchen preparation and cooking during busy situations.</t>
  </si>
  <si>
    <t>San Isidro Ave., Beach Road</t>
  </si>
  <si>
    <t>Deductions from pay are CNMI Tax and FICA Tax. Housing are optional; Employees who are single may live in the housing with a monthly charge of $30 for air conditioner use, free housing or no monthly charge for single employees who opted not to use the air conditioner.</t>
  </si>
  <si>
    <t>C-500-24220-250068</t>
  </si>
  <si>
    <t>SMART-PRO ACCOUNTING SERVICES</t>
  </si>
  <si>
    <t>chalan tun thomas p sablan san antonio</t>
  </si>
  <si>
    <t>AUTHORIZED REPRESENTATIVE</t>
  </si>
  <si>
    <t>P-500-24163-094811</t>
  </si>
  <si>
    <t>High school graduate with two (2) years of accounting experience. Working knowledge of basic accounting principles and practices. Working knowledge of relevant state, federal, and local regulations. Proficiency in MS Office and popular accounting software. Ability to work under pressure.</t>
  </si>
  <si>
    <t>CNMI TAX AND FEDERAL TAX REQUIRED BY LAW.</t>
  </si>
  <si>
    <t>C-500-24198-198455</t>
  </si>
  <si>
    <t>P-500-24101-871960</t>
  </si>
  <si>
    <t xml:space="preserve">COOK </t>
  </si>
  <si>
    <t>C-500-24250-318923</t>
  </si>
  <si>
    <t>THE WATER COMPANY</t>
  </si>
  <si>
    <t>8581 CHALAN PALI ARNOLD INDUSTRIAL PARK, LOWER BASE</t>
  </si>
  <si>
    <t>P.O. Box 501610</t>
  </si>
  <si>
    <t>P.O. BOX 501610</t>
  </si>
  <si>
    <t>P-500-24214-239703</t>
  </si>
  <si>
    <t xml:space="preserve">Must have a Bachelor's Degree in Accounting/Accountancy. With a minimum of 3 years of relevant work experience in handling various and multiple  accounting tasks and works preferably in a Company with several diversified line of businesses. Must have knowledge,  skills  and experience in doing computerized and financial systems; must be knowledgeable in applying different accounting methods and techniques of analyzing general ledgers, journal entries, financial statements, trial balance and others. Must be able to prepare and maintain various reports accurately. Must have full knowledge  in MS office databases, intuit quickbooks software and spread sheet software. Must be able to communicate well in the English language including to speak and write clearly, to communicate effectively and to understand written languages.  </t>
  </si>
  <si>
    <t>C-500-24257-335100</t>
  </si>
  <si>
    <t>C-500-24246-308365</t>
  </si>
  <si>
    <t>YUMAN CONSTRUCTION</t>
  </si>
  <si>
    <t>P-500-24192-184946</t>
  </si>
  <si>
    <t>Maintenance Engineer</t>
  </si>
  <si>
    <t>Knowledge of machines and tools, including their designs, uses, repair, and maintenance.</t>
  </si>
  <si>
    <t>SAN VICENTEN ROAD</t>
  </si>
  <si>
    <t>CNMI WITHHOLDING TAX AND FICA TAX</t>
  </si>
  <si>
    <t>ELENA M YUMUL DBA YUMAN CONSTRUCTION</t>
  </si>
  <si>
    <t>C-500-24276-379049</t>
  </si>
  <si>
    <t>P-500-24220-249905</t>
  </si>
  <si>
    <t>HEATING, AIRCONDITIONING, &amp; REF. MECHANICS &amp; INSTALLERS</t>
  </si>
  <si>
    <t>Must have a High School diploma or equivalent work experience as Air conditioning and Refrigeration Technician and Installers. With complete knowledge of machines and tools, including their designs, uses, repair, and maintenance. Must have 24 Months work experience.</t>
  </si>
  <si>
    <t>C-500-24263-348597</t>
  </si>
  <si>
    <t>SUITE 12 G/F 3290 BEACH ROAD GARAPAN</t>
  </si>
  <si>
    <t>P.O BOX 504330 SAN JOSE</t>
  </si>
  <si>
    <t>MONSIGNOR GUERRERO ROAD</t>
  </si>
  <si>
    <t>PROPER HYGIENE, CUSTOMER SERVICE, AND KNOWLEDGE IN FOOD PREPARATION AND SERVING.</t>
  </si>
  <si>
    <t>PO BOX 504330 SAN JOSE</t>
  </si>
  <si>
    <t>OVERTIME RATES APPLIES IN EXCESS OF 40 HOURS PER WEEK</t>
  </si>
  <si>
    <t>ALL APPLICABLE DEDUTIONS</t>
  </si>
  <si>
    <t>C-500-24196-195119</t>
  </si>
  <si>
    <t>TANO GROUP, INC.</t>
  </si>
  <si>
    <t>P.O. BOX 5017 CHRB</t>
  </si>
  <si>
    <t>LAGUNA DRIVE, SADOG TASI</t>
  </si>
  <si>
    <t>66-1341128</t>
  </si>
  <si>
    <t>Fallon</t>
  </si>
  <si>
    <t>Alexis</t>
  </si>
  <si>
    <t>julie.duenas@gmail.com</t>
  </si>
  <si>
    <t>P-500-24134-986124</t>
  </si>
  <si>
    <t>Welder</t>
  </si>
  <si>
    <t xml:space="preserve">Must have current Welding Certification </t>
  </si>
  <si>
    <t>LAGUNA DRIVE SADOG TASI</t>
  </si>
  <si>
    <t>tanogroup.saipan@gmail.com</t>
  </si>
  <si>
    <t>C-500-24352-548626</t>
  </si>
  <si>
    <t>P-500-24273-372489</t>
  </si>
  <si>
    <t>ESTIMATOR</t>
  </si>
  <si>
    <t>C-500-24310-452891</t>
  </si>
  <si>
    <t>SCOTT BUILDERS CONSTRUCTION INC.</t>
  </si>
  <si>
    <t>MANPOWER SERVICES,GEN. BLDG. MAINTENANCE/GENERAL CONSTRUCTION CONTRACTOR</t>
  </si>
  <si>
    <t>P-500-24268-358899</t>
  </si>
  <si>
    <t>Capable of Performing the job and being able to operate power tools &amp; equipment with 12 months work experience</t>
  </si>
  <si>
    <t>2452-Yb9 2nd Floor, Sunset Glow Commercial  Building</t>
  </si>
  <si>
    <t>CNMI TAX - CHAP2 AND CHAP7
FICA - SS AND MED
BASED ON THE GROSS PAY</t>
  </si>
  <si>
    <t>C-500-24221-254833</t>
  </si>
  <si>
    <t>C-500-24291-413133</t>
  </si>
  <si>
    <t>FIDELITY INTERNATIONAL CORPORATION</t>
  </si>
  <si>
    <t>DBA J.A.M. CONSTRUCTION</t>
  </si>
  <si>
    <t>P.O. BOX 7121 SVRB, AS LITO ROAD</t>
  </si>
  <si>
    <t>AS LITO</t>
  </si>
  <si>
    <t>66-0883698</t>
  </si>
  <si>
    <t>MALLARI</t>
  </si>
  <si>
    <t>JOVEN</t>
  </si>
  <si>
    <t>ALVIZ</t>
  </si>
  <si>
    <t>fidelityinternationalcorp@yahoo.com</t>
  </si>
  <si>
    <t>Cabinetmakers and Bench Carpenters</t>
  </si>
  <si>
    <t>P-500-24238-291924</t>
  </si>
  <si>
    <t>CABINET MAKERS AND BENCH CARPENTER</t>
  </si>
  <si>
    <t>At least 12 months working experience as cabinet makers and bench carpenters. Must be able to make designs and make accurate measurements. Know how to use hand tools and power tools. Know how to read blueprints and building plans for accurate layout. Know how to make design of cabinets. Willing to work flexible schedule. Do other related duties as assigned.</t>
  </si>
  <si>
    <t>AS LITO ROAD</t>
  </si>
  <si>
    <t>C-500-24344-526538</t>
  </si>
  <si>
    <t>10 Grand St San Jose Village</t>
  </si>
  <si>
    <t>P-500-24200-207372</t>
  </si>
  <si>
    <t>Must have at least 12  months of work experience as an Accounting Clerk.</t>
  </si>
  <si>
    <t>C-500-24366-577986</t>
  </si>
  <si>
    <t>C-500-24257-335349</t>
  </si>
  <si>
    <t>C-500-24310-452969</t>
  </si>
  <si>
    <t>MANPOWER SERVICES/BLDG. AND CLEANING SERVICES/GENERAL CONSTRUCTION</t>
  </si>
  <si>
    <t>P-500-24199-201268</t>
  </si>
  <si>
    <t xml:space="preserve">1. AT LEAST 36 MONTHS OF EXPERIENCE AS A MANAGER.
2. KNOWLEDGEABLE IN MAKING PROPOSALS WITH ACCURATE PAPER RATES AND OTHER THINGS NEEDED.
3. MUST HAVE RELIABLE TRANSPORTATION.
4. MUST BE ABLE TO WORK FLEXIBLE DAYS AND FLEXIBLE HOURS SCHEDULE INCLUDING NIGHTS, WEEKENDS, AND HOLIDAYS.
5. MUST HAVE UNDERSTANDING AND KNOWLEDGE OF SAFETY.
6. MUST BE WILLING TO TAKE A DRUG TEST UPON HIRING.
7. FINAL INTERVIEW WILL INCLUDE A SKILL TEST REVIEW IN FINANCIAL STATEMENTS, SALES, ACTIVITY REPORTS, OR OTHER PERFORMANCE DATA TO MEASURE
PRODUCTIVITY OR GOAL ACHIEVEMENT OR TO IDENTIFY AREAS
NEEDING COST REDUCTION OR PROGRAM IMPROVEMENT, DIRECT AND COORDINATE ACTIVITIES OF BUSINESS OR DEPARTMENTS CONCERNED WITH THE SALES.
8. KNOWLEDGEABLE IN DESIGN, ADOBE ILLUSTRATION, AND OTHER FILE-RELATED.
9. DIRECT ADMINISTRATIVE ACTIVITIES DIRECTLY RELATED TO PROVIDING SERVICES.
10. PREPARE STAFF WORK SCHEDULES AND ASSIGN SPECIFIC DUTIES.
11. MONITOR SUPPLIERS TO ENSURE THAT THEY EFFICIENTLY AND EFFECTIVELY PROVIDE NEEDED GOODS ON SERVICES WITHIN BUDGETARY LIMITS.
</t>
  </si>
  <si>
    <t>scottbuildersconstrtuction@gmail.com</t>
  </si>
  <si>
    <t>C-500-24248-313373</t>
  </si>
  <si>
    <t>C-500-24187-177867</t>
  </si>
  <si>
    <t>HBR International, Inc</t>
  </si>
  <si>
    <t>Plata Drive Corner Bwerh , Chalan Kiya</t>
  </si>
  <si>
    <t>66-0472725</t>
  </si>
  <si>
    <t>Saludez</t>
  </si>
  <si>
    <t>John Gilbert</t>
  </si>
  <si>
    <t>Salvatierra</t>
  </si>
  <si>
    <t>Managing Director</t>
  </si>
  <si>
    <t>Plata Drive Corner Bwerh, Chalan Kiya</t>
  </si>
  <si>
    <t>hbrsaipan@yahoo.com</t>
  </si>
  <si>
    <t>P-500-24074-797913</t>
  </si>
  <si>
    <t>Maintenance Repairer, Building</t>
  </si>
  <si>
    <t>Work Experience Requirement: 1 year related experience</t>
  </si>
  <si>
    <t>Required Taxes</t>
  </si>
  <si>
    <t>C-500-24255-328759</t>
  </si>
  <si>
    <t>P-500-24179-152365</t>
  </si>
  <si>
    <t>BE ABLE TO STAND FOR PROLONGED PERIOD OF TIME.
FULL UNDERSTANDING OF LICENSING RESPONSIBILITIES AND ENVIRONMENTAL HEALTH STANDARDS. ACQUIRED HOSPITALITY
RELATED PROGRAM. KNOWLEDGE OF PRINCIPLES AND PROCESSES FOR PROVIDING CUSTOMER AND PERSONAL SERVICES INCLUDING HANDLING LARGE GROUP OF
CUSTOMERS.  KNOWLEDGE AND EXPERIENCE IN HOTEL/RESORT AS A COOK IS AN ADVANTAGE. 
. FOOD TASTING SKILLS TEST MAY APPLY. ABILITY TO SPEAK, READ AND WRITE ANY OTHER LANGUAGE IS A
PLUS.ALL INTERESTED APPLICANTS (U.S CITIZEN, FOREIGN WORKER, ETC.) MUST BE ABLE TO OBTAIN A FOOD HANDLER
CERTIFICATION.WILLING TO WORK IN FLEXIBLE SHIFTS, DAYS, EVENINGS, WEEKEND AND HOLIDAYS</t>
  </si>
  <si>
    <t xml:space="preserve">All CNMI and Federal Taxes required by law. </t>
  </si>
  <si>
    <t>C-500-24351-545203</t>
  </si>
  <si>
    <t>P-500-24262-345732</t>
  </si>
  <si>
    <t>Operators driver's license required.</t>
  </si>
  <si>
    <t>C-500-24364-575251</t>
  </si>
  <si>
    <t>LEZON INTERNATIONAL, INC.</t>
  </si>
  <si>
    <t>LOCO &amp; TACO SMOKE DINING BAR</t>
  </si>
  <si>
    <t>LOT NO 014 D 35 GARAPAN VILLAGE</t>
  </si>
  <si>
    <t>66-0618191</t>
  </si>
  <si>
    <t>locoandtaco@outlook.com</t>
  </si>
  <si>
    <t>P-500-24310-452970</t>
  </si>
  <si>
    <t>C-500-25045-693038</t>
  </si>
  <si>
    <t>C-500-24353-552641</t>
  </si>
  <si>
    <t>P-500-24318-470973</t>
  </si>
  <si>
    <t>Must be able to work on weekends and holidays when needed.</t>
  </si>
  <si>
    <t>Duty meals</t>
  </si>
  <si>
    <t>Applicable Federal and CNMI tax deductions</t>
  </si>
  <si>
    <t>C-500-25024-639840</t>
  </si>
  <si>
    <t>CNMI LOCAL TAXES (STATE TAXES) &amp; SOCIAL SECURITY/MEDICARE TAXES</t>
  </si>
  <si>
    <t>jobs.labor.cnmi.go</t>
  </si>
  <si>
    <t>C-500-25064-745381</t>
  </si>
  <si>
    <t xml:space="preserve">	A high school diploma or equivalent (GED) is required.
	A minimum of 12 months of current and progressive work experience in a childcare setting is required. 
Certifications:
Infant and Toddler Certification is a significant asset.
CPR and First Aid certification are highly preferred and will be considered valuable assets.
Food Handler Certificate.
Police clearance and Sex Offender Registry Notification Act documentation are mandatory.
Health certification from the Saipan Health Clinic is required for all candidates.
Skills and Competencies:
	Ability to communicate clearly, concisely, and effectively with children, parents, and colleagues. This includes the ability to explain complex ideas in a simple, understandable manner. 
        Ability to write clear, accurate, and well-organized daily reports, observations, and notes, following specific formatting guidelines and ensuring correct grammar, spelling, and punctuation in all written correspondence.
	Ability to understand and respond to the emotional needs of children, fostering a nurturing, supportive, and positive environment for their development.
	Must be able to handle challenging behaviors calmly and professionally, ensuring a safe and positive experience for children at all times.
	Ability to develop and maintain a well-structured schedule for daily activities, routines, and responsibilities, ensuring all childrens needs are met in a timely manner. This could include managing classroom supplies, creating lesson plans, or tracking progress on activities.
        Ability to prioritize tasks and allocate sufficient time for activities and individual needs, ensuring the daily schedule is followed without delays. This includes handling unforeseen interruptions and adjusting schedules as needed.
	Must have the physical energy and stamina to actively engage in play and other physically demanding tasks throughout the day.
	Ability to identify potential hazards in the environment and immediately take action to mitigate risks to childrens safety. This also includes paying attention to childrens behavior, identifying any signs of distress or health concerns, and ensuring that all policies and procedures are followed consistently.
	Ability to think quickly and effectively address behavioral issues, minor accidents, and emergency situations while ensuring the safety and well-being of the children.
	Familiarity with child safety protocols, emergency procedures, and basic child development principles.
Additional Requirements:
	Recommendation Letters: Successful applicants must submit at least two (2) recommendation letters from previous employers (direct supervisors or HR), which must include statements regarding reliability, punctuality, attendance, and work ethic.
	Reference Letters: Two (2) letters of reference from non-family members must be provided.
Licensing and Certification (required by the CNMI Licensing Office):
	Police Clearance
	CPR Certification
	Sex Offender Registry Notification Act Compliance
	Food Handler Certificate
Additional Preferred Certifications:
	Certifications in early childhood education or child development will be highly regarded.
Equal Opportunity Employer Statement: We are an Equal Opportunity Employer and apply the above requirements equally to all successful applicants, whether U.S. workers or CW-1 workers.</t>
  </si>
  <si>
    <t>Workmen's Compensation is provided</t>
  </si>
  <si>
    <t>C-500-25078-786335</t>
  </si>
  <si>
    <t>ONE CALL INCORPORATED</t>
  </si>
  <si>
    <t>ONE CALL MAINTENANCE</t>
  </si>
  <si>
    <t>Chalan Pale Arnold Middle Road</t>
  </si>
  <si>
    <t>66-0665739</t>
  </si>
  <si>
    <t>MAFNAS</t>
  </si>
  <si>
    <t>RUFO</t>
  </si>
  <si>
    <t>T</t>
  </si>
  <si>
    <t>DTORRES BLDG, 1ST FLOOR</t>
  </si>
  <si>
    <t>RTMAFNAS@GMAIL.COM</t>
  </si>
  <si>
    <t>P-500-24210-227255</t>
  </si>
  <si>
    <t>Capable of operating cleaning equipment such as floor polisher, carpet &amp; upholstery shampoo machine, vacuum cleaner, mops and squeezers.</t>
  </si>
  <si>
    <t>CNMI &amp; FICA TAX</t>
  </si>
  <si>
    <t>C-500-24353-552672</t>
  </si>
  <si>
    <t>Duty Meals</t>
  </si>
  <si>
    <t>Applicable Federal &amp; CNMI tax deductions.</t>
  </si>
  <si>
    <t>C-500-25075-779571</t>
  </si>
  <si>
    <t>PEGS LLC</t>
  </si>
  <si>
    <t>2ND FLOOR TUN KIKU BDG GARAPAN</t>
  </si>
  <si>
    <t>2ND FLOOR TUN KIKU BUILDING GARAPAN</t>
  </si>
  <si>
    <t>66-0804741</t>
  </si>
  <si>
    <t>PRESIDENT/CEO</t>
  </si>
  <si>
    <t>P .O. BOX 502713</t>
  </si>
  <si>
    <t>gcastro@pegsmp.com</t>
  </si>
  <si>
    <t>P-500-25036-666661</t>
  </si>
  <si>
    <t>CIVIL ENGINEERING TECHNICIAN</t>
  </si>
  <si>
    <t>MUST HAVE AN ASSOCIATE DEGREE IN CIVIL ENGINEERING.
WITH AT LEAST 24 MONTHS OF RELEVANT WORK EXPERIENCE IN CIVIL ENGINEERING AND MUST BE FAMILIAR WITH ALL ASPECTS OF CIVIL ENGINEERING WORKS.</t>
  </si>
  <si>
    <t>WITHHOLDING TAX AND FICA.</t>
  </si>
  <si>
    <t>P-500-24228-268961</t>
  </si>
  <si>
    <t>Have basic skills of Production and processing, customer and personal service, food production. Willing to assist as needed to ensure all restaurant standards are met. Able to pull, push, lift and carry 50lbs without assistance. Be able and willing to work flexible shifts, days, evenings, nights, weekends and holidays.</t>
  </si>
  <si>
    <t>SMJ CORPORATION</t>
  </si>
  <si>
    <t>MJ ROADSIDE VENDOR</t>
  </si>
  <si>
    <t>P.O. BOX 503944</t>
  </si>
  <si>
    <t>66-0751100</t>
  </si>
  <si>
    <t>NAVARRO</t>
  </si>
  <si>
    <t>MARY ANN</t>
  </si>
  <si>
    <t>smj.saipan@gmail.com</t>
  </si>
  <si>
    <t>Fishing and Hunting Workers</t>
  </si>
  <si>
    <t>P-500-25041-678803</t>
  </si>
  <si>
    <t>FISHERMAN</t>
  </si>
  <si>
    <t>P-500-24236-288527</t>
  </si>
  <si>
    <t>DELIVERY DRIVER</t>
  </si>
  <si>
    <t>A VALID DRIVER'S LICENSE IS REQUIRED</t>
  </si>
  <si>
    <t>C-500-25080-793274</t>
  </si>
  <si>
    <t>P-500-25037-670032</t>
  </si>
  <si>
    <t>LANDSCAPING AND GROUNDSKEEPING WORKER</t>
  </si>
  <si>
    <t>Knows how to operate riding mowers and bush cutters with 12 months' work experience.</t>
  </si>
  <si>
    <t>C-500-25080-793349</t>
  </si>
  <si>
    <t>P-500-25037-670046</t>
  </si>
  <si>
    <t>Must be high school graduate with at least 12 months' work experience</t>
  </si>
  <si>
    <t>CNMI WIthholding Taxes and Federal Taxes(if applicable)</t>
  </si>
  <si>
    <t>C-500-25007-598948</t>
  </si>
  <si>
    <t>MARIA THERESA CRUZ</t>
  </si>
  <si>
    <t>JJ&amp;K COMPANY</t>
  </si>
  <si>
    <t>104 MANGO CITY</t>
  </si>
  <si>
    <t>66-0867453</t>
  </si>
  <si>
    <t>MARIA</t>
  </si>
  <si>
    <t>VALENTINO</t>
  </si>
  <si>
    <t>P-500-24184-166915</t>
  </si>
  <si>
    <t>NONE EDUCATIONAL, 12 MONTHS EXPERIENCE. ABLE TO WORK FLEXIBLE TIME</t>
  </si>
  <si>
    <t>WORKERS COMPENSATION</t>
  </si>
  <si>
    <t>C-500-25080-793291</t>
  </si>
  <si>
    <t>P-500-25037-670022</t>
  </si>
  <si>
    <t xml:space="preserve">Knows how to process pickled fruits and vegetables with 12 months' work experience.
</t>
  </si>
  <si>
    <t>C-500-24167-115831</t>
  </si>
  <si>
    <t>YONGLONG CORP.</t>
  </si>
  <si>
    <t>GUANGZHOU RESTAURANT</t>
  </si>
  <si>
    <t>DATE ST, GARAPAN</t>
  </si>
  <si>
    <t>PMB 188 BOX 10003</t>
  </si>
  <si>
    <t>66-0961983</t>
  </si>
  <si>
    <t>WU</t>
  </si>
  <si>
    <t>QIWEN</t>
  </si>
  <si>
    <t>yonglongcorp@gmail.com</t>
  </si>
  <si>
    <t>P-500-23184-162178</t>
  </si>
  <si>
    <t>COOKS, RESTAURANT</t>
  </si>
  <si>
    <t>AT LEAST 12 MONTHS OF CONTINUOUS WORKING EXPERIENCE IN RELATED POSITION. NEED TO BE ABLE TO COOK CHINESE FOOD SUCH AS CANTONESE, HUNAN, ETC.</t>
  </si>
  <si>
    <t>C-500-24292-415720</t>
  </si>
  <si>
    <t>P-500-24162-088865</t>
  </si>
  <si>
    <t>ACCOUNTING ASSOCIATES</t>
  </si>
  <si>
    <t>KNOWLEDGE OF ADMINISTRATIVE AND CLERICAL PROCEDURES AND SYSTEMS SUCH AS WORD PROCESSING, MANAGING FILES AND RECORDS, DESIGNING FORMS, AND OTHER OFFICE PROCEDURES AND TERMINOLOGY. KNOWLEDGE OF ECONOMIC AND ACCOUNTING PRINCIPLES AND PRACTICES, THE FINANCIAL MARKETS, BANKING AND THE ANALYSIS AND REPORTING OF FINANCIAL DATA.</t>
  </si>
  <si>
    <t>CNMI Withholding tax, Federal Withholding tax, Social Security and Medicare contributions.</t>
  </si>
  <si>
    <t>C-500-24243-304942</t>
  </si>
  <si>
    <t>Have the ability to stand for extended periods.
Have the ability to work under pressure.
Have the ability to follow instructions.
Have effective listening &amp; communication skills in order to understand clients' needs.</t>
  </si>
  <si>
    <t>C-500-24257-335356</t>
  </si>
  <si>
    <t>P-500-24201-207439</t>
  </si>
  <si>
    <t>Heavy &amp; Tractor Trailer Truck Driver</t>
  </si>
  <si>
    <t>MUST HAVE MINIMUM 12 MONTHS OF WORK EXPERIENCE AS A HEAVY AND TRACTOR-TRAILER TRUCK, CEMENT TRUCK AND DUMP TRUCK DRIVER. KNOWLEDGE IN OPERATING OTHER HEAVY EQUIPMENT SUCH AS LOADERS OR EXCAVATORS IS AN ADVANTAGE.</t>
  </si>
  <si>
    <t>C-500-24260-338911</t>
  </si>
  <si>
    <t>MOHAMMED  SOHEL</t>
  </si>
  <si>
    <t>P-500-24157-072421</t>
  </si>
  <si>
    <t>6 months experience as Security Guard, working hours is 9:00am to 6:00pm with one hour lunch break Mnday to Friday</t>
  </si>
  <si>
    <t>All applicable CNMI and federal tax deducitons</t>
  </si>
  <si>
    <t>MSB SECURITY</t>
  </si>
  <si>
    <t>C-500-24177-144524</t>
  </si>
  <si>
    <t>P-500-23206-212121</t>
  </si>
  <si>
    <t>COUNTER AND RENTAL CLERKS</t>
  </si>
  <si>
    <t>Ability to communicate and attend to customers or guests inquiries. Knowledge in Microsoft Office applications (Outlook, Excel) and related management system applications.</t>
  </si>
  <si>
    <t>C-500-24171-128415</t>
  </si>
  <si>
    <t>P-500-23253-333773</t>
  </si>
  <si>
    <t>Payroll deductions as required by law such as FICA, Medicare and other required CNMI taxes withholding</t>
  </si>
  <si>
    <t>C-500-24275-375821</t>
  </si>
  <si>
    <t>SAN ANTONIO BEACH RD</t>
  </si>
  <si>
    <t>P-500-24208-224359</t>
  </si>
  <si>
    <t>MAINTENANCE WORKERS</t>
  </si>
  <si>
    <t xml:space="preserve">High School Graduate/GED. Must have 24 months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general carpentry and repair. Ability to use hand tools and power tools.
</t>
  </si>
  <si>
    <t>C-500-24332-503600</t>
  </si>
  <si>
    <t>TRENDS BEAUTY SALON, RETAIL &amp; GEN.MERCHANDISE, BARBEQUE HOUSE, PROPERTY RENTAL</t>
  </si>
  <si>
    <t>P.O.BOX 500165</t>
  </si>
  <si>
    <t>TRENDS BEAUTY SALON PHIL.GOODS BLDG., BEACH ROAD SAN JOSE</t>
  </si>
  <si>
    <t>TRENDS BEAUTY SALON PHILGOODS BLDG.BEACH RD SAN JOSE</t>
  </si>
  <si>
    <t>P-500-24281-388496</t>
  </si>
  <si>
    <t>HAIRDRESSERS, HAIRSTYLIST AND COSMETOLOGISTS</t>
  </si>
  <si>
    <t>CREATIVITY AS AS A HAIRSTYLIST IT CAN BE HELPFUL TO KNOW CURRENT FASHION TRENDS AND BE WILLING TO EXPERIMENT WITH NEW HAIRCUTS DESIGNS, COLOR STYLE AND DESIGNS, CUSTOMER-SERVICE SKILLS PHYSICAL ENDURANCE AND DEXTERITY, TIDINESS, TIME MANAGEMENT SKILLS AND PROFESSIONAL SKILLS , MUST HAVE CERTIFICATES AS HAIRDRESSERS AND HAIRSTYLISTS.</t>
  </si>
  <si>
    <t>TRENDS BEAUTY SALON PHILGOODS BLDG. BEACH RD SAN JOSE</t>
  </si>
  <si>
    <t>PO BOX 500165</t>
  </si>
  <si>
    <t>ALL APPLICABLE CNMI &amp; FEDERAL TAX (FICA &amp; WTAX)</t>
  </si>
  <si>
    <t>C-500-24206-217625</t>
  </si>
  <si>
    <t>edgard.acollador@nextechsol.com</t>
  </si>
  <si>
    <t>2ND FL. SASHA BLDG. BEACH RD. CHALAN LAULAU</t>
  </si>
  <si>
    <t>P-500-24156-071099</t>
  </si>
  <si>
    <t>RADIO, CELLULAR, AND TOWER EQUIPMENT INSTALLER &amp; REPAIRER I</t>
  </si>
  <si>
    <t>C-500-24211-227355</t>
  </si>
  <si>
    <t xml:space="preserve">Only CNMI Withholding (Ch2) and Federal (Fica/Medicare) Taxes will be deducted from Workers Paycheck as required by law will be made.
</t>
  </si>
  <si>
    <t>C-500-24198-198111</t>
  </si>
  <si>
    <t>Le Queen Printing, Inc.</t>
  </si>
  <si>
    <t>Holy Angel Day &amp; Night Care Learning Center</t>
  </si>
  <si>
    <t>PO Box 505406</t>
  </si>
  <si>
    <t>66-0716211</t>
  </si>
  <si>
    <t>Jan Arriane</t>
  </si>
  <si>
    <t>Palma</t>
  </si>
  <si>
    <t>Childcare Center Director</t>
  </si>
  <si>
    <t>janreyes0107@gmail.com</t>
  </si>
  <si>
    <t>P-500-24150-049445</t>
  </si>
  <si>
    <t>Janitors &amp; Cleaners</t>
  </si>
  <si>
    <t>The applicant must have at least three (3) months of working experience in the same capacity. No High school/GED diploma required. In addition to the list of basic cleaning skills, special knowledge or experience with cleaning supplies is a plus factor.</t>
  </si>
  <si>
    <t>2672 Dr. Torres Drive</t>
  </si>
  <si>
    <t>C-500-24170-122586</t>
  </si>
  <si>
    <t>Herman's Modern Bakery Inc.</t>
  </si>
  <si>
    <t>P-500-24034-691093</t>
  </si>
  <si>
    <t xml:space="preserve">Three (3) months of training in bakery machine maintenance, Auto equipment maintenance, and other fields. Twelve (12) months experience in ACU &amp; Refrigeration installation and maintenance; Machine maintenance and/or other related job. Able to work during weekends and holidays. Knowledge of machines and tools, including their designs, uses, repair, and maintenance. </t>
  </si>
  <si>
    <t>The only deductions from pay are those allowed under applicable laws such as FICA/Medicare and relevant local and federal taxes.</t>
  </si>
  <si>
    <t>C-500-24259-338522</t>
  </si>
  <si>
    <t>CEASAR F SUPETRAN</t>
  </si>
  <si>
    <t>CELNAPS ENTERPRISES</t>
  </si>
  <si>
    <t>PO BOX 503540</t>
  </si>
  <si>
    <t>66-0774085</t>
  </si>
  <si>
    <t>SUPETRAN</t>
  </si>
  <si>
    <t>CEASAR</t>
  </si>
  <si>
    <t>celnapsenterprises@gmail.com</t>
  </si>
  <si>
    <t>P-500-24142-017886</t>
  </si>
  <si>
    <t>CELNAPS BLDG (GREEN) JUDGEWAY ST CHINATOWN</t>
  </si>
  <si>
    <t>All applicable CNMI and Federal tax deductions</t>
  </si>
  <si>
    <t>CELNAPS ENTERRISES</t>
  </si>
  <si>
    <t>C-500-24172-131633</t>
  </si>
  <si>
    <t>P-500-23206-212204</t>
  </si>
  <si>
    <t>TAILOR, DRESSMAKER AND CUSTOM SEWER</t>
  </si>
  <si>
    <t>MUST HAVE A VERY SPECIALIZED SET OF SKILLS, INCLUDES SEWING, PATTERN MAKING AND FASHION DESIGN. MUST KNOW HOW TO ALTER OR REPAIR BOTH MEN'S AND WOMEN'S CLOTHES.</t>
  </si>
  <si>
    <t>C-500-24279-387980</t>
  </si>
  <si>
    <t>1 YEAR EXPERIENCE AS BUILDING MAINTENANCE IS REQUIRED AND PREFERABLY WITH CARPENTRY RELATED SKILLS SUCH AS REPAIR/INSTALLATION;
CAN OPERATE EQUIPMENT AND HAND POWER TOOLS. 
MUST HAVE PROBLEM SOLVING SKILLS. MUST BE ABLE TO DELIVER WORK INDEPENDENTLY AND WITH URGENCY.</t>
  </si>
  <si>
    <t>CNMI TAXES (CHAP 2 AND CHAP 7)
FICA TAXES (SOCIAL SECURITY AND MEDICARE)</t>
  </si>
  <si>
    <t>C-500-24260-338791</t>
  </si>
  <si>
    <t>Traditional Corporation</t>
  </si>
  <si>
    <t>Your Only Traditional Massage</t>
  </si>
  <si>
    <t>Tun Tomas P. Sablan Beach Road, Chalan Kanoa</t>
  </si>
  <si>
    <t>PMB 839 Box 10005</t>
  </si>
  <si>
    <t>66-1002341</t>
  </si>
  <si>
    <t>AUSTRIA</t>
  </si>
  <si>
    <t>ANTONIO</t>
  </si>
  <si>
    <t>ANCHETA</t>
  </si>
  <si>
    <t>PRESIDENT / SECRETARY</t>
  </si>
  <si>
    <t>TUN TOMAS P. SABLAN BEACH ROAD CHALAN KANOA</t>
  </si>
  <si>
    <t>PMB 839 BOX 10005</t>
  </si>
  <si>
    <t>traditionalcorp2024@gmail.com</t>
  </si>
  <si>
    <t>P-500-24204-211132</t>
  </si>
  <si>
    <t>Masseuse</t>
  </si>
  <si>
    <t>MUST BE A HIGH SCHOOL GRADUATE WITH AT LEAST 24-MONTHS OF WORK RELATED EXPERIENCE AS MASSEUSE.  HAS KNOWLEDGE FOR PROVIDING CUSTOMER AND PERSONAL SERVICES, THIS INCLUDES CUSTOMER NEEDS ASSESSMENT, MEETING QUALITY STANDARDS FOR SERVICES AND EVALUATION OF CUSTOMER SATISFACTION.  ABILITY TO EXERT MUSCLE FORCE REPEATEDLY AS THIS INVOLVES MUSCULAR ENDURANCE AND RESISTANCE TO MUSCLE FATIGUE.  HAS THE PHYSICAL STRENGTH TO APPLY DEEP PRESSURE WHEN NECESSARY AND THE SELF-AWARENESS AND CONTROL TO USE A MORE DELICATE TOUCH AND HAS A RELAXING ENERGY AND SPEAK SLOWLY AND CALMLY WHEN COMMUNICATING WITH THE CLIENTS.  CAN WORK IN FLEXIBLE TIME.</t>
  </si>
  <si>
    <t>Tun Tomas P. Sablan Beach Road Chalan Kanoa</t>
  </si>
  <si>
    <t>M.G.A. BUSINESS</t>
  </si>
  <si>
    <t>C-500-24190-178444</t>
  </si>
  <si>
    <t>KB Enterprises, Inc.</t>
  </si>
  <si>
    <t>Sign &amp; Sign</t>
  </si>
  <si>
    <t xml:space="preserve">Chalan Monsignor De Leon Guerrero, 1/F MIC Bldg San Jose </t>
  </si>
  <si>
    <t>P. O. Box 502861</t>
  </si>
  <si>
    <t>66-0821323</t>
  </si>
  <si>
    <t>Jang</t>
  </si>
  <si>
    <t>Jin Hyung</t>
  </si>
  <si>
    <t>Vice-President / Treasurer</t>
  </si>
  <si>
    <t>Chalan Monsignor De Leon Guerrero, MIC Bldg.1/F San Jose</t>
  </si>
  <si>
    <t>P.O. Box 502861</t>
  </si>
  <si>
    <t>kbjang@hotmail.com</t>
  </si>
  <si>
    <t>Computer, Automated Teller, and Office Machine Repairers</t>
  </si>
  <si>
    <t>P-500-24101-871263</t>
  </si>
  <si>
    <t>Printer Technician and Maintenance</t>
  </si>
  <si>
    <t>Must have 24-months of work related experience with commercial printer. Must be able to utilize printing software. Must be familiar in all kinds of commercial printer and printer parts. Knowledge of machines and tools, including their designs, uses, repair, and maintenance. Has the ability to troubleshoot and think independently. Must have knowledge of basic networking. Ability to lift and carry 50 pounds. Pull, lift, reach and transport equipment parts and boxes.</t>
  </si>
  <si>
    <t>1/F MIC Bldg. , San Jose Village</t>
  </si>
  <si>
    <t>C-500-24198-198143</t>
  </si>
  <si>
    <t>P-500-24074-798138</t>
  </si>
  <si>
    <t>MAID</t>
  </si>
  <si>
    <t>KNOWLEDGE IN USING CLEANING EQUIPMENT SUCH AS VACCUM CLEANERS</t>
  </si>
  <si>
    <t>C-500-24296-422980</t>
  </si>
  <si>
    <t>C-500-24278-384972</t>
  </si>
  <si>
    <t>P-500-24218-243585</t>
  </si>
  <si>
    <t>AUTOMOTIVE SERVICE TECHNICIAN AND MECHANICS</t>
  </si>
  <si>
    <t>High school graduate/GED diploma is required.  Must have at least 24 months on-the job work experience using computer diagnostic devices in newer Hyundai and Mazda vehicles.  Can repair virtually any component on the vehicle; engine and transmission rebuild electrical diagnosis &amp; repair, service air conditioning and heating systems.  Must have a valid driver's license and Must be able to read and write work orders.</t>
  </si>
  <si>
    <t>PAGU AV., RT 314</t>
  </si>
  <si>
    <t>C-500-24248-313511</t>
  </si>
  <si>
    <t>C-500-24250-318789</t>
  </si>
  <si>
    <t>PO Box 501489</t>
  </si>
  <si>
    <t>Northern Mariana Island</t>
  </si>
  <si>
    <t>P-500-24205-214358</t>
  </si>
  <si>
    <t>Employment Certification as Dressmaker requirement will be applied equally to both U.S. workers and CW-1 workers.</t>
  </si>
  <si>
    <t>C-500-24276-378975</t>
  </si>
  <si>
    <t>P-500-24234-281918</t>
  </si>
  <si>
    <t>Barber</t>
  </si>
  <si>
    <t>Skills in cutting , trimming, styling hair</t>
  </si>
  <si>
    <t>CNMI Taxes (Chapter 2)
FICA Taxes (SSS, Medicare)</t>
  </si>
  <si>
    <t>C-500-24208-224240</t>
  </si>
  <si>
    <t>All applicable CNMI and fedral tax deductions</t>
  </si>
  <si>
    <t>C-500-24187-176150</t>
  </si>
  <si>
    <t>C-500-24333-506355</t>
  </si>
  <si>
    <t>C-500-24179-152302</t>
  </si>
  <si>
    <t>HONG YE RENTAL &amp; CONSTRUCTION, LTD.</t>
  </si>
  <si>
    <t>SHEU</t>
  </si>
  <si>
    <t>UNPINGCO</t>
  </si>
  <si>
    <t>P-500-23355-583560</t>
  </si>
  <si>
    <t>WITH VALID DRIVERS LICENSE</t>
  </si>
  <si>
    <t>Employees' Income Taxes as required by Federal and CNMI laws</t>
  </si>
  <si>
    <t>C-500-24178-148488</t>
  </si>
  <si>
    <t>MARIANAS INSURANCE BUILDING CHALAN MONSIGNOR GUERRERO</t>
  </si>
  <si>
    <t>ALYSSIA ASHLEY</t>
  </si>
  <si>
    <t>DIRECTOR OF OPERATIONS</t>
  </si>
  <si>
    <t>CHALAN MONSIGNOR GUERRERO</t>
  </si>
  <si>
    <t>P-500-23179-148895</t>
  </si>
  <si>
    <t>FOOD SERVICE WORKERS</t>
  </si>
  <si>
    <t>MUST BE KNOWLEDGEABLE IN FOOD SAFETY AND SANITATION, USING A VARIETY OF EQUIPMENT AND UTENSILS, INCLUDING SPECIALIZED APPLIANCES AND OVENS, TO PREPARE INGREDIENTS ACCORDING TO A CHEF'S SUGGESTIONS OR REQUIREMENTS. UNDERSTANDING THE PROPER WAY TO MIX AND MEASURE INGREDIENTS PRECISELY, STORE FOOD ITEMS PROPERLY TO ENSURE THEIR PRESERVATION AND ALLOW THEM TO MAINTAIN THEIR FLAVOR.</t>
  </si>
  <si>
    <t>Overtime rate applies in excess of 40 hrs. work per week.</t>
  </si>
  <si>
    <t>CNMI WITHHOLDING TAX, FEDERAL WITHHOLDING TAX, SOCIAL SECURITY AND MEDICARE
CONTRIBUTION.</t>
  </si>
  <si>
    <t>C-500-24186-175288</t>
  </si>
  <si>
    <t>ROSELIA TEREGEYO</t>
  </si>
  <si>
    <t>UNITED PRINTERS</t>
  </si>
  <si>
    <t>AS PERDIDO RD CHALAN PIAO</t>
  </si>
  <si>
    <t>66-0773836</t>
  </si>
  <si>
    <t>TEREGEYO</t>
  </si>
  <si>
    <t>ROSELIA</t>
  </si>
  <si>
    <t>unitedprinters670@yahoo.com</t>
  </si>
  <si>
    <t>P-500-24118-932773</t>
  </si>
  <si>
    <t>GRAPHIC ARTS DESIGNER</t>
  </si>
  <si>
    <t>NO SPECIAL REQUIREMENTS REQUIRED</t>
  </si>
  <si>
    <t>ROSELIA TEREGEYO dba UNITED PRINTERS</t>
  </si>
  <si>
    <t>C-500-24180-157512</t>
  </si>
  <si>
    <t>OLEAI BEACH ROAD SAN JOSE, RM. C, 2/F MPSI BLDG</t>
  </si>
  <si>
    <t xml:space="preserve">P.O. BOX 505426 </t>
  </si>
  <si>
    <t xml:space="preserve">JUAN </t>
  </si>
  <si>
    <t>OLEAI BEACH ROAD, SAN JOSE, RM. C 2/F MPSI BLDG.</t>
  </si>
  <si>
    <t>P-500-24012-636101</t>
  </si>
  <si>
    <t xml:space="preserve">OLEAI BEACH ROAD, RM. C, 2/F MPSI BLDG. </t>
  </si>
  <si>
    <t>C-500-24228-268915</t>
  </si>
  <si>
    <t>Ramona T. Attao</t>
  </si>
  <si>
    <t>P.O. Box 500813</t>
  </si>
  <si>
    <t>66-1071983</t>
  </si>
  <si>
    <t>Attao</t>
  </si>
  <si>
    <t>Ramona</t>
  </si>
  <si>
    <t>Sole Proprietor</t>
  </si>
  <si>
    <t>saipanbusiness23@gmail.com</t>
  </si>
  <si>
    <t>P-500-24157-077173</t>
  </si>
  <si>
    <t>2 years of work experience in similar role. knowledge of general maintenance techniques and equipment. Knowledge in using hand and power tools. Knowledge of electrical, plumbing, and HVAC systems. Ability to prioritize tasks effectively. Attention to detail and ability to follow instructions accurately. Ability to work independently. Flexibility to work on weekends or outside regular working hours for emergencies or special projects.</t>
  </si>
  <si>
    <t>China Town Village</t>
  </si>
  <si>
    <t>C-500-24166-110478</t>
  </si>
  <si>
    <t xml:space="preserve">ATTENTION TO DETAIL. </t>
  </si>
  <si>
    <t>C-500-24218-246156</t>
  </si>
  <si>
    <t>P-500-24180-161770</t>
  </si>
  <si>
    <t>Must have 12 months of work-related experience as a baker.  Understanding the implications of new information for both current and future problem-solving and decision-making.  Must be able to carry 50lbs. of flour, sugar, and other ingredients.  Can work in flexible hours.</t>
  </si>
  <si>
    <t>C-500-24162-089138</t>
  </si>
  <si>
    <t>PMB 338,  P.O. Box 10001</t>
  </si>
  <si>
    <t>P-500-24052-734685</t>
  </si>
  <si>
    <t>GENERAL KNOWLEDGE OF THE GAME OF SOCCER SPECIALLY OF ITS RULES AND REGULATIONS. KNOWLEDGE ON MSWORDS, EXCEL, AND POWER POINT PRESENTATION NECESSARY. KNOWLEDGE ON COMPUTERIZED LEAGUE MANAGEMENT SCHEDULING PROGRAMS. EXPERIENCE IN DOCUMENTING AND REPORTING OF PLAYERS AND OFFICIALS IN INTERNATIONAL SOCCER GAMES &amp; EVENTS, TOURNAMENTS, SUMMER TRAINING CAMPS, COURSES, ETC. KNOWLEDGE AND EXPERIENCE IN THE EAFF AND AFC ELECTRONIC REGISTRATION SYSTEM FOR TOURNAMENTS AND OTHER EVENTS WILL BE GIVEN ADDITIONAL CONSIDERATIONS. HIGH SCHOOL DIPLOMA WITH AT LEAST 24 MONTHS OF WORK EXPERIENCE.</t>
  </si>
  <si>
    <t>NMI Soccer Training Center, 4627 As Gonno Rd. Koblerville</t>
  </si>
  <si>
    <t>C-500-24181-162051</t>
  </si>
  <si>
    <t>Deolito Ramirez Jr</t>
  </si>
  <si>
    <t>JJ Manpower</t>
  </si>
  <si>
    <t>Oleai San Jose</t>
  </si>
  <si>
    <t>Ramirez Jr</t>
  </si>
  <si>
    <t>Deolito</t>
  </si>
  <si>
    <t>P-500-24103-880491</t>
  </si>
  <si>
    <t>No Special Sills Required</t>
  </si>
  <si>
    <t>DEOLITO</t>
  </si>
  <si>
    <t>DEOLITO RAMIREZ</t>
  </si>
  <si>
    <t>C-500-24211-227281</t>
  </si>
  <si>
    <t>JRP ENTERPRISES</t>
  </si>
  <si>
    <t>P.O BOX 502636</t>
  </si>
  <si>
    <t>98-0080003</t>
  </si>
  <si>
    <t>Chen</t>
  </si>
  <si>
    <t>Dingfa</t>
  </si>
  <si>
    <t>6704 Chalan Pale Arnold, Gualo Rai</t>
  </si>
  <si>
    <t>saipan.jrp@gmail.com</t>
  </si>
  <si>
    <t>P-500-24173-136245</t>
  </si>
  <si>
    <t>KNOWLEDGE OF USING HANDS/POWER TOOLS TO DO MAINTAINING AND REPAIRING WORK, KNOWLEDGE OF MATERIALS, METHODS, AND THE TOOLS INVOLVED IN THE CONSTRUCTION OR REPAIR, BE ABLE TO READ TECHNICAL INFORMATION NEEDED TO PERFORM MAINTENANCE OR REPAIRS. 12 MONTHS PREVIOUS WORK EXPERIENCE IS REQUIRED AS GENERAL MAINTENANCE AND REPAIR WORKER.</t>
  </si>
  <si>
    <t>6704 CHALAN PALE ARNOLD GUALO RAI</t>
  </si>
  <si>
    <t>LOCAL GOVERNMENT &amp; FEDERAL TAX</t>
  </si>
  <si>
    <t>C-500-24220-250063</t>
  </si>
  <si>
    <t>C-500-24310-452964</t>
  </si>
  <si>
    <t>P-500-24199-201296</t>
  </si>
  <si>
    <t>HIGH SCHOOL GRADUATE WITH A MINIMUM OF 12 MONTH WORKING EXPERIENCE AS OPERATIONAL SERVICE WORKER. USED TO PERFORM BASIC TROUBLESHOOTING ABILITY , REPAIRS OR TAKE PREVENTAIVE MEASURES TO ENSURE THE LIFE AND FUNCTIONING OF VARIOUS TYPES OF EQUIPMENT. HAVE THE SKILL TO INSPECT, DIAGNOSE AND SOLVE PROBLEMS WITH MACHINES OR BUILDINGS.</t>
  </si>
  <si>
    <t>SUNSET GLOW COMMERCIAL BUILDING,</t>
  </si>
  <si>
    <t>C-500-25031-656140</t>
  </si>
  <si>
    <t>P-500-24164-099989</t>
  </si>
  <si>
    <t xml:space="preserve">MUST BE ABLE TO WORK FOR EXTENDED HOURS OR WORK DAYS MUST BE EXTREMELY PROFICIENT IN THE USE OF MICROSOFT EXCEL, WORD, OUTLOOK, AND OTHER MICROSOFT OFFICE PROGRAMS PROFICIENT IN ANY AND MOST ACCOUNTING SOFTWARE. ABLE TO MULTITASK, PRIORITIZE AND EXECUTE IN A FAST PACED ENVIRONMENT.
</t>
  </si>
  <si>
    <t>Daily</t>
  </si>
  <si>
    <t>All applicable taxes  by CNMI and Federal Law</t>
  </si>
  <si>
    <t>C-500-24339-515982</t>
  </si>
  <si>
    <t>P-500-24299-432036</t>
  </si>
  <si>
    <t>Job requires attention to detail, problem solving, noticing a problem and figuring out the best way to solve it. Capable of lifting 50 to 70 pounds unassisted. Able to work on feet for extended
periods of time.</t>
  </si>
  <si>
    <t>C-500-24261-344953</t>
  </si>
  <si>
    <t>BEACH ROAD GARAPAN</t>
  </si>
  <si>
    <t>PO BOX 5308 CHRB</t>
  </si>
  <si>
    <t>P-500-24134-986129</t>
  </si>
  <si>
    <t>HOUSEKEEPING ATTENDANT/CLEANERS</t>
  </si>
  <si>
    <t>Can work with a flexible schedules including weekends and holidays, daytime or evening. Must be able to lift up to 30 lbs of of materials, solutions or linens. Applicants either U.S. Citizen or CW1 must provide school credential and  employment certificate.</t>
  </si>
  <si>
    <t>Will make all deductions from the worker's paycheck required by law such as Taxes (Chapter 2, Chapter 7, SS &amp; Medicare) and will remite to applicable Government Agencies.</t>
  </si>
  <si>
    <t>www.cnmi.labor.gov</t>
  </si>
  <si>
    <t>C-500-24245-308109</t>
  </si>
  <si>
    <t>JONAS M. BARCINAS</t>
  </si>
  <si>
    <t>RJ'S MANPOWER AGENCY</t>
  </si>
  <si>
    <t>PO BOX 503496</t>
  </si>
  <si>
    <t>OWNER/PRESIDENT</t>
  </si>
  <si>
    <t>P-500-24209-226969</t>
  </si>
  <si>
    <t>12 MONTHS OF EXPERIENCE AS GENERAL MAINTENANCE.</t>
  </si>
  <si>
    <t>503496 Buenas Dias Alof Avenue Dandan</t>
  </si>
  <si>
    <t>C-500-24281-388821</t>
  </si>
  <si>
    <t xml:space="preserve">THREE MONTHS WORK EXPERIENCE FOR THE POSITION; 
SERVICE ORIENTED AND ATTENTION TO DETAIL; ABILITY TO MANAGE TIME EFFICIENTLY BECAUSE THEY MUST QUICKLY PREPARE ROOMS BEFORE OCCUPANTS CHECK IN; ABILITY TO MEET PERFORMANCE EXPECTATIONS WITHOUT SUPERVISION; CAN COMMUNICATE WELL BOTH ORAL AND WRITTEN, INCLUDING THE ABILITY TO LISTEN CAREFULLY AND ASK THE RIGHT QUESTIONS TO GAIN CLARIFICATIONS; AND INTERACT POSITIVELY WITH GUESTS; KNOWLEDGE OF CLEANING AND SANITATION PRODUCTS, TECHNIQUES AND METHODS AND WITH WORKING KNOWLEDGE OF OPERATING MECHANIZED CLEANING EQUIPMENT; AND ABILITY TO LIFT, PUSH AND PULL REQUIRED LOAD. </t>
  </si>
  <si>
    <t>C-500-24366-577884</t>
  </si>
  <si>
    <t>With 12 months' work experience on the job as baker. Knowledge of raw materials, production processes, quality control, costs, and other techniques for maximizing the manufacture and distribution of goods. Must be able to handle split shift schedule. Must be able to work on busy operation days, like holidays</t>
  </si>
  <si>
    <t>C-500-25017-625347</t>
  </si>
  <si>
    <t>ANAKS OCEAN VIEW HILL HOMEOWNER'S ASSOCIATION, LTD.</t>
  </si>
  <si>
    <t>PMB 128 PPP BOX 10000</t>
  </si>
  <si>
    <t>MIDDLE ROAD PUERTO RICO</t>
  </si>
  <si>
    <t>66-0704805</t>
  </si>
  <si>
    <t>HOLL</t>
  </si>
  <si>
    <t>MIDDLE ROAD PUERTO RICE</t>
  </si>
  <si>
    <t>office1@anaks.net</t>
  </si>
  <si>
    <t>P-500-24284-400376</t>
  </si>
  <si>
    <t>MAINTENANCE - PREVENTIVE</t>
  </si>
  <si>
    <t>Lot Number EA 129-R1, Pantalan Circle</t>
  </si>
  <si>
    <t>PUERTO RICO VILLAGE</t>
  </si>
  <si>
    <t>C-500-24366-577955</t>
  </si>
  <si>
    <t>P-500-24319-473875</t>
  </si>
  <si>
    <t>northern marianas islands</t>
  </si>
  <si>
    <t>6 months work related experience. Work Certificate is required for both US Worker and CW-1 Worker.</t>
  </si>
  <si>
    <t>C-500-24318-471138</t>
  </si>
  <si>
    <t>P-500-24198-198623</t>
  </si>
  <si>
    <t>C-500-24331-500398</t>
  </si>
  <si>
    <t>Paralegals and Legal Assistants</t>
  </si>
  <si>
    <t>P-500-24250-318979</t>
  </si>
  <si>
    <t>- 12 MONTHS EXPERIENCE AS A BOOKKEEPER, 
-KNOWLEDGE AND EXPERIENCE IN CNMI AND FEDERAL TAXES.
-KNOWLEDGE AND EXPERIENCE IN USING ACCOUNTING SOFTWARES SUCH AS QUICKBOOKS AND PEACHTREE.</t>
  </si>
  <si>
    <t>C-500-25024-639508</t>
  </si>
  <si>
    <t>P-500-24347-537125</t>
  </si>
  <si>
    <t>1 year prior experience in related food and beverage service and food preparation positions. Experience with hot and cold food preparation, can cook Korean and Sushi dishes.  Knowledge of accepted sanitation standards and health codes. Ability to use slicers, mixers, grinders, food processors, etc. Able to handle work in fast-paced environment.</t>
  </si>
  <si>
    <t>CNMI, Federal Tax (FICA), and Medicare Tax</t>
  </si>
  <si>
    <t>Principal</t>
  </si>
  <si>
    <t>Finasisu</t>
  </si>
  <si>
    <t>C-500-24310-452892</t>
  </si>
  <si>
    <t>Transasian Corporation</t>
  </si>
  <si>
    <t>P.O. Box 501579, Middle Road, Chalan Laulau</t>
  </si>
  <si>
    <t>ASIA GARDEN APARTMENTS, LUUGHAL PLACE</t>
  </si>
  <si>
    <t>98-0166250</t>
  </si>
  <si>
    <t>Steven</t>
  </si>
  <si>
    <t>Ong</t>
  </si>
  <si>
    <t>P.O. Box 501579</t>
  </si>
  <si>
    <t># 6400 TAC Bldg., Middle Road, Chalan Laulau</t>
  </si>
  <si>
    <t>humanresourceta@gmail.com</t>
  </si>
  <si>
    <t>P-500-24171-127812</t>
  </si>
  <si>
    <t>1. MUST HAVE 2 YEARS DOCUMENTED WORK EXPERIENCE, KNOWLEDGE AND SKILLS IN THE SAME POSITION.
2. MUST BE PROFICIENT IN THE USE OF HAND AND POWER TOOLS TO REPAIR ELECTRICAL, ELECTRONIC COMPONENTS, PIPE SYSTEMS, PLUMBING, MACHINERY OR
EQUIPMENT.
3. MUST BE ABLE TO LIFT, CARRY AND MOVE HEAVY OBJECTS AT LEAST 90 LBS. IN WEIGHT WITHOUT ASSISTANCE.
4. MUST BE ABLE TO WORK ON FLEXIBLE TIME, EARLY MORNING SHIFT, SUNDAYS AND HOLIDAYS; AND BE ABLE TO DELIVER WORK INDEPENDENTLY AND WITH URGENCY. 
5.  MUST HAVE A RELIABLE TRANSPORTATION TO AND FROM THE PLACE OF WORK.
6.DETAILED RESUME, EMPLOYMENT CERTIFICATIONS AND PRE-SCREENING TEST ARE REQUIRED EQUALLY APPLICABLE TO BOTH U.S.  AND FOREIGN APPLICANTS.</t>
  </si>
  <si>
    <t>ASIA GARDEN APARTMENT, LUUGHAL PLACE</t>
  </si>
  <si>
    <t>Chapters 2 &amp; 7 (State &amp; Federal) Taxes, Social Security &amp; Medicare Tax.</t>
  </si>
  <si>
    <t>O.</t>
  </si>
  <si>
    <t>C-500-25051-709038</t>
  </si>
  <si>
    <t>C-500-25020-628842</t>
  </si>
  <si>
    <t>P-500-24191-181693</t>
  </si>
  <si>
    <t>Accounting Specialist</t>
  </si>
  <si>
    <t>1-F Tinian KLH Building</t>
  </si>
  <si>
    <t>C-500-25002-590098</t>
  </si>
  <si>
    <t>P-500-24212-230253</t>
  </si>
  <si>
    <t>High School/GED graduate with minimum of 12 months work experience as an Accountant. This job opportunity is a temporary, full-time position.Must have knowledge of Quickbooks/Peachtree, MS Word, MS Excel and other accounting software. Must have knowledge in preparation of Monthly and Annual Financial Statements and Annual Income Tax Return. Applicants either US citizen or CW-1 must submit Employment certificate.</t>
  </si>
  <si>
    <t>C-500-24326-489689</t>
  </si>
  <si>
    <t>Acting office representative</t>
  </si>
  <si>
    <t>P.O. Box 501640, As Lito Village</t>
  </si>
  <si>
    <t>P-500-24153-059857</t>
  </si>
  <si>
    <t>Light Truck Driver</t>
  </si>
  <si>
    <t>Familiar with construction materials with at least 12 months working experience as a Light Truck Drivers . Related skills and knowledge are required to this position and must have a valid local driver license when operating or driving the delivery truck. Must have experience for safety driving when some emergency or special conditions occur. Must have knowledge of loading and unloading construction materials, emergency boom truck repairing and safety hoisting of heavy equipment with heavy loading. Understanding and speaking both English, Chinese, or Filipino language to communicate with local and foreign customers is preferable. Willing to work on flexible hours even at weekend or holidays.</t>
  </si>
  <si>
    <t>C-500-24352-549356</t>
  </si>
  <si>
    <t>PO Box 502882 Dandan</t>
  </si>
  <si>
    <t>P-500-24262-345683</t>
  </si>
  <si>
    <t>E.R.J. CORPORATION</t>
  </si>
  <si>
    <t>P-500-24340-518994</t>
  </si>
  <si>
    <t>RESERVATION AND TRANSPORTATION TICKET AGENT &amp; TRAVEL CLERK</t>
  </si>
  <si>
    <t>MECHANIC</t>
  </si>
  <si>
    <t>Social Security, Medicare, CNMI taxes</t>
  </si>
  <si>
    <t>C-500-25080-793279</t>
  </si>
  <si>
    <t>Laborers and Freight, Stock, and Material Movers, Hand</t>
  </si>
  <si>
    <t>P-500-25037-670027</t>
  </si>
  <si>
    <t>STOCK AND MATERIAL MOVERS, HAND</t>
  </si>
  <si>
    <t xml:space="preserve">Knowledge in QuickBooks point of sale software and must be physically able to perform the work with 12 months' work experience. </t>
  </si>
  <si>
    <t>C-500-25030-652725</t>
  </si>
  <si>
    <t>CNMI Tax and FICA Tax.</t>
  </si>
  <si>
    <t>CNMI WITHHOLDING TAX, FEDERAL WITHHOLDING TAX, SOCIAL SECURITY AND MEDICARE</t>
  </si>
  <si>
    <t>MJ ROADSIDE  VENDOR</t>
  </si>
  <si>
    <t>P.O.BOX 503944</t>
  </si>
  <si>
    <t>VICE- PRESIDENT</t>
  </si>
  <si>
    <t>P.O.BOX 503944 CK</t>
  </si>
  <si>
    <t>P-500-24185-170163</t>
  </si>
  <si>
    <t>P.O.BOX 503944 CK SAIPAN MP 96950</t>
  </si>
  <si>
    <t>2692 DR.TORRES DRIVE CHALAN KANOA</t>
  </si>
  <si>
    <t>C-500-24219-246444</t>
  </si>
  <si>
    <t>P-500-24156-071464</t>
  </si>
  <si>
    <t>POSITION SUMMARY: UNDER GENERAL SUPERVISION, PERFORMS A VARIETY OF GENERAL MAINTENANCE DUTIES WHICH INCLUDE ELECTRICAL, MECHANICAL, CARPENTRY, AND CONSTRUCTION IN THE MAINTENANCE AND REPAIR OF APARTMENT BUILDING FACILITIES AND EQUIPMENT. EXPERIENCE, KNOWLEDGE, ABILITIES: TWELVE (12) MONTHS RELATED MAINTENANCE WORK EXPERIENCE, INCLUDING SAFETY TECHNIQUES AND PROCEDURES WHILE USING CHEMICALS, POWER TOOLS, HAND TOOLS AND EQUIPMENT; KNOWLEDGE OF LIFTING TECHNIQUES AND OTHER SAFETY AND HAZARDOUS ACTIVITIES; ABILITY TO USE REQUIRED TOOLS AND EQUIPMENT INDEPENDENTLY OR WITH MINIMAL SUPERVISION. ESSENTIAL TASKS: MUST BE ABLE TO PERFORM THE FOLLOWING FUNCTIONS TO THE SATISFACTION OF THE EMPLOYEES SUPERVISOR. INSPECT BUILDINGS, ELECTRICAL SYSTEMS, GROUNDS, AND EQUIPMENT TO ENSURE SAFE MAINTAINED CONDITIONS, IDENTIFY HAZARDS, DEFECTS, AND THE NEED FOR ADJUSTMENT OR REPAIR. PERFORM MINOR TROUBLESHOOTING AND REPAIRS; REPLACE LIGHT BULBS, BALLASTS AND FUSES. ASSIST WITH PREVENTIVE MAINTENANCE AND TROUBLESHOOTING ON HVAC SYSTEMS, CHANGING FILTERS, BEARINGS. COMPLETE MAINTENANCE WORK ORDERS AS ASSIGNED. IDENTIFY AND PERFORM SERVICE AND REPAIR ON PLUMBING FIXTURES; OPEN CLOGGED LINES AND DRAINS. IDENTIFY AND ASSIST WITH CARPENTRY AND REPAIR WORK. OPERATES A VARIETY OF MACHINERY, EQUIPMENT AND TOOLS INCLUDING SAWS, ROUTER, DRILLS, SANDERS, PLANERS, DRILL PRESSES AND VARIOUS HAND TOOLS. MAINTAIN INVENTORY OF TOOLS, SUPPLIES, AND EQUIPMENT; RECOMMEND TOOLS, SUPPLIES, AND EQUIPMENT FOR PURCHASE. PERFORM A VARIETY OF LOCKSMITH DUTIES; INSTALL, REPAIR, AND REPLACE LOCKS ON DOORS INSPECT, SERVICE, AND MAINTAIN OPERATIONAL FUNCTIONALITY OF DOORS AND WINDOWS. ABILITY TO READ, INTERPRET AND WORK FROM BLUEPRINTS, DRAWINGS, OR ORAL INSTRUCTION ON A VARIETY OF STRUCTURES RELATED TO THE CONSTRUCTION PROJECT. INSTALL OR REPLACE PLUGS, SWITCHES, OUTLETS. ASSIST WITH MOVING LOADING, UNLOADING AND STORING SUPPLIES, FURNITURE AND EQUIPMENT. WEAR PROPER PROTECTIVE EQUIPMENT WHILE PERFORMING JOB DUTIES (I.E., GOGGLES, HELMET, BACK BRACE, KNEE PADS). RESPOND TO 24-HOUR EMERGENCY CALLS. ADJUSTMENT OF HOURS AND/OR WEEKEND WORK MAY BE REQUIRED AND/OR OCCASIONAL OVERTIME.</t>
  </si>
  <si>
    <t>C-500-24202-210714</t>
  </si>
  <si>
    <t>HOMESMART REALTY, LLC.</t>
  </si>
  <si>
    <t>2340 Beachroad Oleai</t>
  </si>
  <si>
    <t>66-0961715</t>
  </si>
  <si>
    <t>P-500-24159-082853</t>
  </si>
  <si>
    <t>Operations Service Worker</t>
  </si>
  <si>
    <t>Applicant must have at least 6 months of work experience.</t>
  </si>
  <si>
    <t>C-500-24198-198442</t>
  </si>
  <si>
    <t>P-500-24101-871928</t>
  </si>
  <si>
    <t xml:space="preserve">3 months work related experience. Work Certificate is required for both US Worker and CW-1 worker
</t>
  </si>
  <si>
    <t>C-500-24290-409427</t>
  </si>
  <si>
    <t>P-500-24248-311997</t>
  </si>
  <si>
    <t xml:space="preserve">Skills in Bookkeeping &amp; Auditing. Can work on Spread Sheet Accounting Method. Knowledge in Peach Tree and Quick Book Accounting Software. Must have at least 36 months of working experiences as an Accountant. Must possesses Employment Certificate. Graduate in the degree of Bachelor of Science in Commerce majoring in Accounting or Bachelor of Science in Accountancy.  
(Note: This pre-requisite applies to BOTH CW-1 Workers Applicant and US Workers Applicant)
</t>
  </si>
  <si>
    <t>In excess of 40 hours a week the rate will be multiply by 1.5</t>
  </si>
  <si>
    <t>Taxes that include;
1. CNMI Taxes (Chapter 2, Chapter 7)
2. FICA Taxes (Social Security, Medicare)</t>
  </si>
  <si>
    <t>C-500-24252-322189</t>
  </si>
  <si>
    <t xml:space="preserve">Must have 12 months of work-related experience as a baker. Understanding the implications of new information for both current and future problem-solving and decision-making. Must be able to carry 50lbs. of flour, sugar, and other ingredients. </t>
  </si>
  <si>
    <t>Required Federal and Local tax</t>
  </si>
  <si>
    <t>C-500-24302-435276</t>
  </si>
  <si>
    <t>C-500-24261-341771</t>
  </si>
  <si>
    <t>PAYLESS SUPER FRESH AND TRUCKLOAD STORE</t>
  </si>
  <si>
    <t>P-500-24220-249918</t>
  </si>
  <si>
    <t>FIRST LINE SUPERVISOR OF RETAIL SALES WORKERS</t>
  </si>
  <si>
    <t>This job requires a high school diploma or equivalent, as well as 12 months of work experience in managing daily operations of a grocery or retail store. Also requires knowledge in planning, promoting products, ordering, and overseeing the processing and packaging of all items, must be able to multitask and be able to handle a split shift schedule can work flexible days/hours, even on holidays and weekends.</t>
  </si>
  <si>
    <t>110 BEACH ROAD, CHALAN KANOA</t>
  </si>
  <si>
    <t>PO BOX 500487</t>
  </si>
  <si>
    <t>C-500-24275-376143</t>
  </si>
  <si>
    <t>C-500-24169-117417</t>
  </si>
  <si>
    <t>C Pacific Corporation</t>
  </si>
  <si>
    <t>Five Star Builders</t>
  </si>
  <si>
    <t xml:space="preserve">Beach Road San Antonio Village </t>
  </si>
  <si>
    <t>PO Box 503984</t>
  </si>
  <si>
    <t>66-0791986</t>
  </si>
  <si>
    <t>Cataluna</t>
  </si>
  <si>
    <t>Freddie</t>
  </si>
  <si>
    <t>Zamora</t>
  </si>
  <si>
    <t>P-500-23270-383854</t>
  </si>
  <si>
    <t>Associate's degree required with 24 months work related experience. Knowledge of design techniques, tools, and principles involved in production of precision technical plans, blueprints, drawings, and models. Knowledge of materials, methods, and the tools involved in the construction or repair of houses, buildings, or other structures such as highways and roads. 2 years of direct work with autocad and construction drawing preparation. Produces clear, accurate technical drawings, plans, and documentation for civil engineering projects. Able to effectively interpret and translate engineering specifications and technical data into precise technical drawings and models.</t>
  </si>
  <si>
    <t>C-500-24249-315416</t>
  </si>
  <si>
    <t>C-500-24194-191663</t>
  </si>
  <si>
    <t>P-500-24089-840737</t>
  </si>
  <si>
    <t>Must have at least 12 months work experience.  Must be able to perform food preparation and cooking activities of a dining restaurants.  Can design menu and review food purchases.  Should have the ability to forecast food preparation base from increase or decrease customer guest flow.  Can create inventory method base from company or restaurant needs.  Can comply with nutrition, sanitation regulation and safety standards as prescribed by USDA.  Technically updated on latest industry practices.</t>
  </si>
  <si>
    <t>SS FICA and other applicable CNMI Tax</t>
  </si>
  <si>
    <t>C-500-24261-341759</t>
  </si>
  <si>
    <t>FPA PACIFIC CORP.</t>
  </si>
  <si>
    <t>P.O. BOX 520010</t>
  </si>
  <si>
    <t>JLIBUT@HAWAIIANROCK.COM</t>
  </si>
  <si>
    <t>P-500-24222-256294</t>
  </si>
  <si>
    <t>QUARRY SUPERINTENDENT</t>
  </si>
  <si>
    <t>A minimum of 24 months of experience in a supervisory role in the quarry or mining industry. Extensive knowledge of quarry operations, including extraction processing and dispatch. Experience in implementing and maintaining safety and quality control systems. Must have a High School/GED.</t>
  </si>
  <si>
    <t>Grand St. San Jose Village</t>
  </si>
  <si>
    <t>80 hours paid vacation leave, 40 hours paid sick leave</t>
  </si>
  <si>
    <t>C-500-24204-211308</t>
  </si>
  <si>
    <t>C-500-24170-122185</t>
  </si>
  <si>
    <t>Amusement and Recreation Attendants</t>
  </si>
  <si>
    <t>P-500-23206-212141</t>
  </si>
  <si>
    <t>AMUSEMENT AND RECREATION ATTENDANT</t>
  </si>
  <si>
    <t>Ability to meet customers needs and provide necessary assistance. Ability to learn the procedures, rules, and regulations for the facility. Ability to master multiple job responsibilities required at the facility.</t>
  </si>
  <si>
    <t>C-500-24226-262701</t>
  </si>
  <si>
    <t>E &amp; T Quality Management, LLC</t>
  </si>
  <si>
    <t>Tun Herman Pan Airport Road, Dan-Dan</t>
  </si>
  <si>
    <t>Tun Herman Pan Airport Road, Dan- Dan</t>
  </si>
  <si>
    <t>P-500-24121-938206</t>
  </si>
  <si>
    <t>Food Preparation and Serving Related Workers, All Other</t>
  </si>
  <si>
    <t xml:space="preserve">CNMI TAXES (CHAPTER 2 AND CHAPTER 7)
FICA TAXES ( SOCIAL SECURITY AND MEDICARE)
</t>
  </si>
  <si>
    <t>C-500-24181-162580</t>
  </si>
  <si>
    <t>RC LLC</t>
  </si>
  <si>
    <t>P. O. BOX 5788 CHRB</t>
  </si>
  <si>
    <t>SULO ST. SUSUPE</t>
  </si>
  <si>
    <t>66-0939977</t>
  </si>
  <si>
    <t>LAXA</t>
  </si>
  <si>
    <t>CHARITO</t>
  </si>
  <si>
    <t>P O Box 5788 CHRB</t>
  </si>
  <si>
    <t>rcllcompany@gmail.com</t>
  </si>
  <si>
    <t>P-500-23173-135003</t>
  </si>
  <si>
    <t>must have one year work experience as maintenance and repair workers general and able to use tools for maintaining work areas in support of manpower services</t>
  </si>
  <si>
    <t>SULO ST SUSUPE</t>
  </si>
  <si>
    <t>C-500-24208-224157</t>
  </si>
  <si>
    <t>C-500-24215-239980</t>
  </si>
  <si>
    <t>CORPORATIONJRB@GMAIL.COM</t>
  </si>
  <si>
    <t>C-500-24247-309012</t>
  </si>
  <si>
    <t>Employee must be deducted with all Taxes (Chapter 2) and FICA (Social Security and Medicare)</t>
  </si>
  <si>
    <t>C-500-24198-198081</t>
  </si>
  <si>
    <t>Applicant must have 12 months of experience in the same position. Must have ability to complete scheduled tasks while responding to unexpected incidents. Must have knowledge of health and safety standards and the ability to handle cleaning chemicals safely. Must have time management skills. Customer service, communication and interpersonal skills are a must especially when dealing with clients. Applicants must be able to multitask and work under pressure. Applicant must be willing to work flexible time, holidays and weekends when necessary. Must be able to limb heights and lift loads of up to 50lbs. Work hours will be between 6:00AM and 8:00PM for at least 7 hours per day. Applicant must clearly indicate the JVA# and position being applied for. Applicant must submit a resume with character references, and employment certificates showing the required work experience. Complete applications will be considered if submitted within the recruitment period. We will contact previous employers for verification and personal reference. Applicants will be asked to demonstrate skill requirements of the job. All requirements will be applied equally to all applicants.</t>
  </si>
  <si>
    <t>C-500-25003-591287</t>
  </si>
  <si>
    <t>C-500-24295-419361</t>
  </si>
  <si>
    <t>S-103 Tower Palace Chalan Pale Arnold</t>
  </si>
  <si>
    <t>Rivera</t>
  </si>
  <si>
    <t>Crispino</t>
  </si>
  <si>
    <t>Tabia</t>
  </si>
  <si>
    <t>P-500-24249-315591</t>
  </si>
  <si>
    <t>Maintenance and Repair, General</t>
  </si>
  <si>
    <t xml:space="preserve">HIGH SCHOOL AND EQUIVALENT OF  1 YEAR EXPERIENCE SKILLED IN ALL ASPECT OF BUILDING MAINTENANCE
</t>
  </si>
  <si>
    <t>none except tax mandated by the law</t>
  </si>
  <si>
    <t>C-500-25002-586455</t>
  </si>
  <si>
    <t>cnmi taxes and fica  taxes</t>
  </si>
  <si>
    <t>kim</t>
  </si>
  <si>
    <t>C-500-24214-236956</t>
  </si>
  <si>
    <t>Only CNMI Withholding tax (Ch2) and Federal (fica/medicare) taxes will be deducted from workers payroll check as required by law will be made.</t>
  </si>
  <si>
    <t>BEL</t>
  </si>
  <si>
    <t>C-500-24320-476896</t>
  </si>
  <si>
    <t>PO BOX 504330</t>
  </si>
  <si>
    <t>SUITE 12 G/F BEACH ROAD PLAZA GARAPAN</t>
  </si>
  <si>
    <t>P-500-24281-388377</t>
  </si>
  <si>
    <t>ACCOUNTING SPECIALIST</t>
  </si>
  <si>
    <t>ADDENDUM FOR SECTION E.B.5: SPECIAL REQUIREMENTS
MUST POSSESS THE ABILITY TO USE COMPUTERS PROGRAMMED WITH ACCOUNTING SOFTWARE. KNOWLEDGE OF ADMINISTRATIVE AND OFFICE PROCEDURES AND
SYSTEMS SUCH AS WORD PROCESSING, MANAGING FILES AND RECORDS, DESIGNING FORMS, AND WORKPLACE TERMINOLOGY. KNOWLEDGE OF ECONOMIC AND
ACCOUNTING PRINCIPLES AND PRACTICES, THE FINANCIAL MARKETS, BANKING, AND THE ANALYSIS AND REPORTING OF FINANCIAL DATA.</t>
  </si>
  <si>
    <t>OVERTIME RATE APPLIES IN EXCESS OF 40 HOURS WORK PER WEEK</t>
  </si>
  <si>
    <t xml:space="preserve">CNMI WITHHOLDING TAX, FEDERAL WITHHOLDING TAX, SOCIAL SECURITY AND MEDICARE CONTRIBUTIONS </t>
  </si>
  <si>
    <t>C-500-24227-265930</t>
  </si>
  <si>
    <t>CALVARY INTERNATIONAL MISSION</t>
  </si>
  <si>
    <t>BOX 10001 PMB 466</t>
  </si>
  <si>
    <t>66-0589462</t>
  </si>
  <si>
    <t>PANG</t>
  </si>
  <si>
    <t>KOK</t>
  </si>
  <si>
    <t>HIONG</t>
  </si>
  <si>
    <t>acssaipan@gmail.com</t>
  </si>
  <si>
    <t>P-500-24159-082993</t>
  </si>
  <si>
    <t>MIDDLE SCHOOL SCIENCE TEACHER</t>
  </si>
  <si>
    <t xml:space="preserve">BACHELORS DEGREE IN EDUCATION MAJOR IN SCIENCE OR A RELATED DISCIPLINE.
A COMPLETED APPRENTICESHIP OR TEACHING EXPERIENCE.
PRACTICAL EXPERIENCE WITH MS OFFICE, GOOGLE CLASSROOM, AND OTHER SOFTWARE.
DEDICATION, PATIENCE, AND THE ABILITY TO REMAIN CALM IN TENSE SITUATIONS.
THE ABILITY TO ANSWER SENSITIVE QUESTIONS AND CREATE AN ENVIRONMENT WHERE EVERYONES OPINIONS ARE RESPECTED.
</t>
  </si>
  <si>
    <t>AGAPE CHRISTIAN SCHOOL</t>
  </si>
  <si>
    <t>C-500-24198-198164</t>
  </si>
  <si>
    <t>C-500-24239-292227</t>
  </si>
  <si>
    <t>sale representative</t>
  </si>
  <si>
    <t>must experience as a sales representative. Must have knowledge in marketing Must have any  sales certificate related in general</t>
  </si>
  <si>
    <t>withholding tax and ss / Medicare taxes</t>
  </si>
  <si>
    <t>navarro</t>
  </si>
  <si>
    <t>mary ann</t>
  </si>
  <si>
    <t>m</t>
  </si>
  <si>
    <t>smj corporation</t>
  </si>
  <si>
    <t>C-500-24264-352567</t>
  </si>
  <si>
    <t>P-500-24221-253533</t>
  </si>
  <si>
    <t>MUST BE EXPERIENCE WITH TROUBLE SHOOT AND MAINTENANCE ALL KIND OF EQUIPMENT AND MACHINE; ABLE TO WORK WITHOUT SUPERVISION</t>
  </si>
  <si>
    <t>C-500-24214-239682</t>
  </si>
  <si>
    <t>P-500-24095-858481</t>
  </si>
  <si>
    <t>Knowledge in machine and tools including their designs, uses, repairs and maintenance.</t>
  </si>
  <si>
    <t>C-500-24257-335352</t>
  </si>
  <si>
    <t>C-500-24196-195005</t>
  </si>
  <si>
    <t>P-500-24134-986154</t>
  </si>
  <si>
    <t>OFFICE CLERK</t>
  </si>
  <si>
    <t>HIGH SCHOOL DIPLOMA AND 12 MONTHS OF WORK EXPERIENCE AS AN OFFICE CLERK.</t>
  </si>
  <si>
    <t>C-500-24170-122653</t>
  </si>
  <si>
    <t>P-500-23252-333559</t>
  </si>
  <si>
    <t>Payroll taxes as required by law such as FICA, Medicare and CNMI tax withholdings.</t>
  </si>
  <si>
    <t>C-500-24366-577867</t>
  </si>
  <si>
    <t>C-500-24235-285250</t>
  </si>
  <si>
    <t>1st Flr. M2M Building, Jesus T. Attao St.</t>
  </si>
  <si>
    <t>P. O. Box 503776</t>
  </si>
  <si>
    <t>Capitol Hill</t>
  </si>
  <si>
    <t>P-500-24190-178457</t>
  </si>
  <si>
    <t>Beautician or Barber</t>
  </si>
  <si>
    <t>REQUIRED CERTIFICATE OF EMPLOYMENT FROM THE PREVIOUS EMPLOYER AS BEAUTICIAN OR BARBER OR HAIR DRESSER OR HAIR STYLIST WITH AT LEAST 24 MONTHS EXPERIENCE.
PREFERRED TRAINING CERTIFICATES OR ACHIEVEMENT CERTIFICATES BUT NOT REQUIRED.
ALL QUALIFICATIONS AND SPECIAL REQUIREMENTS WILL BE APPLIED EQUALLY AND CONSISTENLY TO BOTH U.S. AND CW1 WORKERS.</t>
  </si>
  <si>
    <t>1st Floor M2M Building, Jesus T. Attao St.</t>
  </si>
  <si>
    <t>C-500-24269-362267</t>
  </si>
  <si>
    <t>CALVO ENTERPRISES, INCORPORATED</t>
  </si>
  <si>
    <t>SASANHAYA SERVICE STATION / MOBIL MART / CALVO OFFICE SPACE RENTAL / CARLOS &amp; SABINA FRUIT FARM</t>
  </si>
  <si>
    <t>CARLOS SONGSONG CALVO HIGHWAY</t>
  </si>
  <si>
    <t>CALVO</t>
  </si>
  <si>
    <t>DANA</t>
  </si>
  <si>
    <t>DANA@CEIROTA.COM</t>
  </si>
  <si>
    <t>P-500-24227-265654</t>
  </si>
  <si>
    <t>MAINTENANCE &amp; REPAIR WORKER</t>
  </si>
  <si>
    <t xml:space="preserve">1. MUST HAVE A KNOWLEDGE IN ANALYZING, MAINTAINING, REPAIRING, AND TROUBLESHOOTING AIR CONDITIONER AND REFRIGERATION UNITS
2. MUST HAVE A KNOWLEDGE OF MACHINES AND TOOLS, INCLUDING THEIR DESIGNS, USES, REPAIR, AND MAINTENANCE
3. THE EMPLOYEE IS ANTICIPATED TO WORK SPLIT SHIFTS WITH FLEXIBLE HOURS      </t>
  </si>
  <si>
    <t>C-500-24310-452962</t>
  </si>
  <si>
    <t>CNMI TAX - CHAP2 &amp; CHAP 7
FICA- SS &amp; MED</t>
  </si>
  <si>
    <t>C-500-24295-422030</t>
  </si>
  <si>
    <t>Fringe benefits: Paid time off and holiday pay.</t>
  </si>
  <si>
    <t>C-500-25031-656259</t>
  </si>
  <si>
    <t>YELDEZ T. JAVIER</t>
  </si>
  <si>
    <t>LOVING HANDS DAYCARE</t>
  </si>
  <si>
    <t>BEACH ROAD, SAN ANTONIO VILLAGE</t>
  </si>
  <si>
    <t>PO BOX 505378</t>
  </si>
  <si>
    <t>66-0721701</t>
  </si>
  <si>
    <t>EDILBERTO III</t>
  </si>
  <si>
    <t>TABORA</t>
  </si>
  <si>
    <t>lovinghandsdaycareoffice@gmail.com</t>
  </si>
  <si>
    <t>P-500-24353-552705</t>
  </si>
  <si>
    <t>Bachelors degree from an accredited college or university, experience in progressive professional level of accounting. Computer literate with knowledge in Microsoft software programs (excel, access, outlook and word) and accounting software (Quick books and Peachtree). Knowledgeable in preparation of tax returns, budget forecast, business and financial reports, billing and collections, payroll and budgeting duties. Able to adhere to and meet reporting deadlines and can work with minimum supervision. Must have 48 months of work experience.</t>
  </si>
  <si>
    <t>Edilberto III</t>
  </si>
  <si>
    <t>Loving Hands Day Care</t>
  </si>
  <si>
    <t>P-500-24152-055017</t>
  </si>
  <si>
    <t>C-500-24362-573031</t>
  </si>
  <si>
    <t>Juan T. Guerrero &amp; Associates Inc</t>
  </si>
  <si>
    <t>Unit 104 MJ Bldg., Garapan Village</t>
  </si>
  <si>
    <t>P.O. Box 501217</t>
  </si>
  <si>
    <t>P-500-24282-391328</t>
  </si>
  <si>
    <t>Maintenance And Repair Workers, General</t>
  </si>
  <si>
    <t>KNOWLEDGE OF OPERATIONAL CHARACTERISTICS OF MECHANICAL EQUIPMENT AND TOOLS USED IN THE MAINTENANCE AND REPAIR OF FACILITIES, KNOWLEDGE OF OCCUPATIONAL HAZARDS AND STANDS SAFETY PRATICES NECESSARY IN THE MAINTENANCE AND REPAIR OF FACILITIES. KNOWLEDGE  ON  BUIDLING MAINTENANCE PRACTICES AND PROCEDURES; PRINCIPALS AND PROCEDURES OF RECORD KEEPING. MUST MEET PHYSICAL REQUIREMENTS TO PERFORM THEIR DUTIES SUCH AS LIFTING OBJECTS OF AT LEAST 25-50 LBS. WITH OF WITHOUT ASSITANCE OF HAND TRUCK OR ANOTHER PERSON; BENDING AND STANDING FOR DURATION OF SHIFT. ABILITY TO EXERT MAXIMUM MUSCLE FORCE TO LIFT, PUSH, PULL, OR CARRY HEAVY OBJECT; ABILITY TO ARRANGE THINGS OR ACTIONS IN A CERTAIN ORDER OR PATTERN ACCORDING TO A SPECIFIC RULE OR SET OF RULES; MUST HAVE PHYSICAL STAMINA AND DEXTERITY; ABILITY TO READ TECHNICAL MANUALS AND DRAWINGS; MUST KNOW HOW TO OPERATE HAND AND ELECTRICAL, TOOLS SUCH AS ADJUSTABLE WRENCHES, DRAIN OR PIPE CLEANING EQUIPMENT, HEX KEYS, LEVELS, PIPE OR TUBE CUTTER, PIPE WRENCHES POWER DRILLS, POWER SAWS, PULLER, SCREWDRIVERS, ETC.; KNOWLEDGE OF HVAC, PLUMBING AND ELECTRICAL SYSTEM, MATERIALS, METHODS, AND THE TOOLS INVOLVED IN THE CONSTRUCTION OR REPAIR OF HOUSES, OR OTHER STRUCTURES. MUST BE ABLE TO WORK ON WEEKENDS OR NIGHT SHIFT IN NEEDED. THE EMPLOYER REQUIRES POST-OFFER PRE-EMPLOYMENT DRUG SCREENING TEST AND RANDOM DRUG TESTING WHICH IS TO BE APPLIED EQUALLY TO BOTH U.S. WORKERS AND CW-1 
WORKERS. THE EMPLOYMENT REQUIRES THE POST-OFFER PRE-EMPLOYMENT POLICE CLEARANCE RECORD TO BE PROVIDED TO THE EMPLOYERS; THIS REQUIREMENTS IS TO BE APPLIED EQUALLY TO BOTH U.S. WORKERS AND CW-1 WORKER.</t>
  </si>
  <si>
    <t xml:space="preserve">Only taxes and other withholding required by Law.
</t>
  </si>
  <si>
    <t>C-500-24320-476955</t>
  </si>
  <si>
    <t>2nd Fl., Sasha Bldg., Beach Rd., Chalan Laulau</t>
  </si>
  <si>
    <t>P-500-24275-375788</t>
  </si>
  <si>
    <t>Skilled in utilizing different welding methods like MIG, TIC, and stick welding; skilled in understanding and interpreting blueprints and work orders; be able to understand and practice metallurgy and welding safety protocols.</t>
  </si>
  <si>
    <t>DOD Project FA8051-24-F-0024: Employer will pay the highest of the PWD, Federal State or Local minimum wage</t>
  </si>
  <si>
    <t>C-500-24323-480290</t>
  </si>
  <si>
    <t>LBC Mabuhay Saipan, Inc.</t>
  </si>
  <si>
    <t>Chalan Pale Arnold Road, Chalan Lau lau</t>
  </si>
  <si>
    <t>P.O. Box 501910</t>
  </si>
  <si>
    <t>98-3021926</t>
  </si>
  <si>
    <t>Cuaresma</t>
  </si>
  <si>
    <t>Elisa</t>
  </si>
  <si>
    <t>Mariquit</t>
  </si>
  <si>
    <t>Administrative Assistant</t>
  </si>
  <si>
    <t>lbcspn33@pticom.com</t>
  </si>
  <si>
    <t>P-500-24271-369332</t>
  </si>
  <si>
    <t xml:space="preserve">MUST BE A BACHELOR'S DEGREE, MAJOR IN COMMERCE WITH 48-MONTHS OF WORK RELATED EXPERIENCE AS A SALES MANAGER. MUST HAVE KNOWLEDGE IN GOVERNMENT RULES AND REGULATIONS PERTAINING TO FREIGHT FORWARDING AND FOREIGN EXCHANGE REMITTANCE. MUST BE FAMILIAR WITH THE RULES OF ANTI-MONEY LAUNDERING AND HOW TO APPLY THAT RULES ON THE BUSINESS OF FOREIGN EXCHANGE AND FREIGHT FORWARDING. TRAININGS/SEMINARS IN MONEY LAUNDERING IS A PLUS. MUST KNOW HOW TO ANALYZE FINANCIAL RECORDS OR REPORTS TO DETERMINE STATE OF OPERATIONS. MUST HAVE THE ABILITY TO LEAD IN A FAST PACED ENVIRONMENT. MUST HAVE KNOWLEDGE IN THE WHOLE PROCESSES INVOLVED FROM THE TIME THE MONEY LEAVES THE HANDS OF THE REMITTER AND UP TO THE POINT THE RECIPIENT RECEIVES THE MONEY. MUST BE FAMILIAR WITH ALL REPORTS REQUIRED BY THE GOVERNMENT FOR COMPLIANCE AS WELL AS THE MANAGEMENT REPORTS. MUST BE FAMILIAR AND HAVE KNOWLEDGE OF LOGISTICS INVOLVED IN SENDING CARGOES ABROAD, INCLUDING ACQUIRING ALL CLEARANCES, PERMITS AND ALL DOCUMENTATIONS REQUIRED. </t>
  </si>
  <si>
    <t>C-500-24344-526423</t>
  </si>
  <si>
    <t>UNITED EQUIPMENT RENTAL COMP CORP</t>
  </si>
  <si>
    <t>UNITED CONSTRUCTION SERVICES</t>
  </si>
  <si>
    <t xml:space="preserve">Batallones </t>
  </si>
  <si>
    <t xml:space="preserve">Renato </t>
  </si>
  <si>
    <t>P-500-24178-148252</t>
  </si>
  <si>
    <t xml:space="preserve">Knowledge of machines hand tools or power tools, including their designs, uses, repair, and maintenance. Basic knowledge in electrical works . </t>
  </si>
  <si>
    <t>C-500-25029-649580</t>
  </si>
  <si>
    <t xml:space="preserve">Can possess to troubleshoot. Can operate Maintenance &amp; Repair Equipment. Must have High School Diploma or GED and have at least 24 months working experience as a Maintenance &amp; Repair Workers, General with Employment Certificate. Must have a Police Clearance. Willing to work in a flexible working schedule. 
Note: This pre-requisite applies to BOTH CW-1 Workers and US Workers Applicant
</t>
  </si>
  <si>
    <t>C-500-25073-774780</t>
  </si>
  <si>
    <t>PACIFIC ABC CORPORATION</t>
  </si>
  <si>
    <t>J&amp;J MART</t>
  </si>
  <si>
    <t>PO BOX 520037</t>
  </si>
  <si>
    <t>66-0723787</t>
  </si>
  <si>
    <t>CHARLENE</t>
  </si>
  <si>
    <t>amin8621442@gmail.com</t>
  </si>
  <si>
    <t>P-500-24257-335085</t>
  </si>
  <si>
    <t>J&amp;J MART - SAN JOSE</t>
  </si>
  <si>
    <t>amin8621442@hotmail.com</t>
  </si>
  <si>
    <t>C-500-24318-471150</t>
  </si>
  <si>
    <t>P-500-24198-198589</t>
  </si>
  <si>
    <t>C-500-24344-526394</t>
  </si>
  <si>
    <t>P-500-24206-217611</t>
  </si>
  <si>
    <t>P-500-24193-188167</t>
  </si>
  <si>
    <t>C-500-24304-441335</t>
  </si>
  <si>
    <t>P-500-24218-243845</t>
  </si>
  <si>
    <t>RETAIL SALESPERSONS</t>
  </si>
  <si>
    <t>C-500-24276-379012</t>
  </si>
  <si>
    <t>C-500-24263-348648</t>
  </si>
  <si>
    <t>Elizabeth B. Torres</t>
  </si>
  <si>
    <t>E Supply Enterprise</t>
  </si>
  <si>
    <t>Tun Herman Pan, Airport Rd., Dandan</t>
  </si>
  <si>
    <t>P-500-24207-220655</t>
  </si>
  <si>
    <t xml:space="preserve">Knowledgeable in Google Workspace
Problem and Analytical Skills
Time Management and Multitasking
</t>
  </si>
  <si>
    <t>CNMI TAXES ( CHAPTER 2 AND CHAPTER 7)
FICA TAXES ( SOCIAL SECURITY AND MEDICARE)</t>
  </si>
  <si>
    <t>C-500-24277-384779</t>
  </si>
  <si>
    <t>AT LEAST THREE (3) MONTHS EXPERIENCE TO TWO (2) OR LESS EMPLOYERS. PHYSICALLY ABLE TO PERFORM THEIR DUTIES. MUST MEET PHYSICAL REQUIREMENTS SUCH AS LIFTING OBJECTS OF AT LEAST 25 LBS.; UP TO 50 LBS. WITH HELP OF A HAND TRUCK OR LIMITED ASSISTANCE; BENDING AND STANDING FOR DURATION OF SHIFT. MUST BE ABLE TO WORK WITH HOUSEHOLD PETS. MUST KNOW HOW TO OPERATE CLEANING EQUIPMENT SUCH AS CARPET SHAMPOOERS, CARPET STEAMERS, CLOTHES WASHER AND DRYER, IRONING MACHINE OR PRESSES, FLOOR POLISHERS, AND VACUUM
CLEANERS. AS WELL AS THE ABILITY TO WORK WITH MINIMAL SUPERVISION. ABLE TO WORK DURING WEEKENDS OR NIGHT SHIFTS WHEN NEEDED. THE EMPLOYER REQUIRES POST-OFFER PRE-EMPLOYMENT DRUG SCREENING TEST AND RANDOM DRUG TESTING WHICH IS TO BE APPLIED EQUALLY TO BOTH U.S. WORKERS AND CW-1 WORKERS</t>
  </si>
  <si>
    <t>SONGSON VILLAGE</t>
  </si>
  <si>
    <t>Only taxes and other withholding required by Law</t>
  </si>
  <si>
    <t>C-500-24221-255971</t>
  </si>
  <si>
    <t>LUEN FUNG ENTERPRISES (SAIPAN), INC.</t>
  </si>
  <si>
    <t>6873 CHALAN PALI, ARNOLD, GARAPARA</t>
  </si>
  <si>
    <t>P.O. BOX 502725</t>
  </si>
  <si>
    <t>98-0230604</t>
  </si>
  <si>
    <t>WONG</t>
  </si>
  <si>
    <t>LAI YEE</t>
  </si>
  <si>
    <t>6873 CHALAN PALI, ARNOLD, GARAPAN</t>
  </si>
  <si>
    <t>rwong@luenfungspn.com</t>
  </si>
  <si>
    <t>P-500-24159-082866</t>
  </si>
  <si>
    <t>MAINTENANCE and REPAIR WORKERS, GENERAL</t>
  </si>
  <si>
    <t>24 MONTHS EXPERIENCE AS GENERAL MAINTENANCE, ELECTRICIAN, MACHINE AND REPAIR WORKERS.
MUST POSSES A VALID CNMI DRIVER'S LICENSE
MUST HAVE KNOWLEDGE AND EXPERIENCE IN ELECTRICAL, REFRIGERATION, CARPENTER WORK, MONITORING AND SERVICE OF IN-HOUSE GENERATOR AND
GENERAL REPAIRS OF BUILDINGS.</t>
  </si>
  <si>
    <t>6873 CHALAN PALI. ARNOLD, GARAPAN</t>
  </si>
  <si>
    <t>PAYROLL TAXES DEDUCTIONS</t>
  </si>
  <si>
    <t>C-500-24191-181600</t>
  </si>
  <si>
    <t>UMDA WHOLESALE/RETAIL, INC.</t>
  </si>
  <si>
    <t>UMDA WHOLESALE/RETAIL, INC. DBA ISLAND APPAREL</t>
  </si>
  <si>
    <t>8110 CHALAN PALI ARNOLD ROAD</t>
  </si>
  <si>
    <t>P.O. BOX 502912, SAIPAN</t>
  </si>
  <si>
    <t>SADOG TASI</t>
  </si>
  <si>
    <t>98-0437099</t>
  </si>
  <si>
    <t>EDWARD</t>
  </si>
  <si>
    <t>office.islandapparel@gmail.com</t>
  </si>
  <si>
    <t>P-500-24122-947514</t>
  </si>
  <si>
    <t>Production Helpers</t>
  </si>
  <si>
    <t>Preferable to have a background in different types of material used for printed products. Must be able to work as a team with others; must have the ability to inspect the quality of the finished products by following the company standards; must have the ability to multi-task to meet production standards and deadlines. Ability to use computer aided design CAD and graphic/photo-imaging softwares are welcome.</t>
  </si>
  <si>
    <t>C-500-24212-230256</t>
  </si>
  <si>
    <t>SAIPAN INT'L DIVING CORPORATION</t>
  </si>
  <si>
    <t>LESTUN ST, GARAPAN</t>
  </si>
  <si>
    <t>PMB 12 BOX 10003</t>
  </si>
  <si>
    <t>66-1069420</t>
  </si>
  <si>
    <t>GUORONG</t>
  </si>
  <si>
    <t>divingcorp8888@gmail.com</t>
  </si>
  <si>
    <t>P-500-24128-966087</t>
  </si>
  <si>
    <t>ABLE TO WORK IN THE EVENING, ON HOLIDAYS, AND ON WEEKENDS. 24 MONTHS OF WORKING EXPERIENCE REQUIRED AS A TOUR GUIDE.</t>
  </si>
  <si>
    <t>C-500-24198-198501</t>
  </si>
  <si>
    <t>P-500-24101-872016</t>
  </si>
  <si>
    <t xml:space="preserve"> Food Preparation Workers </t>
  </si>
  <si>
    <t>3 months work related experience. Work Certificate is required for both US Worker and CW-1
worker</t>
  </si>
  <si>
    <t>C-500-24172-131784</t>
  </si>
  <si>
    <t>Golden Palm LLC</t>
  </si>
  <si>
    <t>TOUR SERVICE</t>
  </si>
  <si>
    <t>CAPITAL HILL IN ISA DRIVE</t>
  </si>
  <si>
    <t>66-1056269</t>
  </si>
  <si>
    <t>ZHAN</t>
  </si>
  <si>
    <t>FENGXIA</t>
  </si>
  <si>
    <t>Operating Manager</t>
  </si>
  <si>
    <t>goldenpalm1001@yahoo.com</t>
  </si>
  <si>
    <t>P-500-23340-546840</t>
  </si>
  <si>
    <t>TOUR</t>
  </si>
  <si>
    <t>12 MONTHS EXPERIENCE IN TOUR GUIDING, ABLE TO COMMUNICATE in ENGLISH AND CHINESE AND WORK FLEXIBLE TIME</t>
  </si>
  <si>
    <t>Sadog Tasi in Capitol Hill</t>
  </si>
  <si>
    <t>Applicable Federal &amp; Local Taxes</t>
  </si>
  <si>
    <t>C-500-24271-368883</t>
  </si>
  <si>
    <t>SHIM CORPORATION</t>
  </si>
  <si>
    <t>PRO DIVE SAIPAN</t>
  </si>
  <si>
    <t>LOT NO 045-A-149 SUITO DRIVE AS MATUIS VILLAGE</t>
  </si>
  <si>
    <t>66-0862033</t>
  </si>
  <si>
    <t>SHIM</t>
  </si>
  <si>
    <t>SEOUNGBO</t>
  </si>
  <si>
    <t>LOT NO 045-A-149 SUITO DRIVE AS MATUIS</t>
  </si>
  <si>
    <t>shimcorp2023@gmail.com</t>
  </si>
  <si>
    <t>P-500-24128-963704</t>
  </si>
  <si>
    <t>SCUBA DIVING INSTRUCTOR</t>
  </si>
  <si>
    <t>Must be certified as an open water (for at least 6 months) with PADI, advanced open water diver, rescue diver, divemaster and emergency first response instructor (CPR) and First Aid. Have lodged 100 open water dives and successfully complete the instructor development.</t>
  </si>
  <si>
    <t>C-500-24192-185273</t>
  </si>
  <si>
    <t>M &amp; C ,LLC</t>
  </si>
  <si>
    <t>GENERAL CONSTRUCTION CONTRACTOR</t>
  </si>
  <si>
    <t>PMB 429, P.O. BOX  10005, BEACH ROAD</t>
  </si>
  <si>
    <t>66-0987952</t>
  </si>
  <si>
    <t>CARLITO</t>
  </si>
  <si>
    <t>ESIDRO</t>
  </si>
  <si>
    <t>MANAGING MEMBER</t>
  </si>
  <si>
    <t>PMB 429, P.O. BOX 10005, BEACH ROAD</t>
  </si>
  <si>
    <t>mcllc0055@gmail.com</t>
  </si>
  <si>
    <t>P-500-24128-968106</t>
  </si>
  <si>
    <t>At least 12 months working experience as maintenance and repair worker. Know how to repair doors, locks, windows. Can read electrical diagram and repair electrical problems. Knowledge in repair and painting in building. Knowledge in Welding, Carpentry, and Masonry works. Willing to work flexible schedule. Do other related duties as assigned.</t>
  </si>
  <si>
    <t>C-500-24296-423046</t>
  </si>
  <si>
    <t>P-500-24218-243979</t>
  </si>
  <si>
    <t>C-500-24206-217635</t>
  </si>
  <si>
    <t>ALL REQUIRED STATE AND FEDERAL EMPLOYMENT TAXES</t>
  </si>
  <si>
    <t>C-500-24296-422336</t>
  </si>
  <si>
    <t xml:space="preserve">High school graduate/GED diploma is required. Must have at least 24 months on-the job work experience using computer diagnostic devices in newer Hyundai and Mazda vehicles. Can repair virtually any component on the vehicle; engine and transmission rebuild electrical diagnosis &amp; repair, service air conditioning and heating systems. Must have a valid drivers License and Must be able to read and write work orders.
</t>
  </si>
  <si>
    <t>C-500-24206-217673</t>
  </si>
  <si>
    <t>Jet Holding Company, Inc.</t>
  </si>
  <si>
    <t>J's Restaurant I &amp; II, Saipan Bowling Center</t>
  </si>
  <si>
    <t>66-0545078</t>
  </si>
  <si>
    <t>Juan</t>
  </si>
  <si>
    <t>G/F Jet Bldg Chalan Pale Arnold St Middle Road Gualo Rai</t>
  </si>
  <si>
    <t>jet.acctg@pticom.com</t>
  </si>
  <si>
    <t>Dishwashers</t>
  </si>
  <si>
    <t>P-500-24138-007030</t>
  </si>
  <si>
    <t>Dishwasher</t>
  </si>
  <si>
    <t>3 months work related experience.  Willing to work flexible shift.  Knowledge and ability to safely use kitchen equipment and appliances, ability to stand for extended periods of time.</t>
  </si>
  <si>
    <t>G/F Jet Bldg Chalan Pale arnold St. Middle Road Gualo Rai</t>
  </si>
  <si>
    <t>Beach Road San Jose</t>
  </si>
  <si>
    <t>Mandatory CNMI &amp; Federal Taxes</t>
  </si>
  <si>
    <t>C-500-24179-152692</t>
  </si>
  <si>
    <t xml:space="preserve">CFPJ Corporation </t>
  </si>
  <si>
    <t>FPJ Construction</t>
  </si>
  <si>
    <t>As Perdido Road, Chalan Piao</t>
  </si>
  <si>
    <t>P.O. BOX 501073</t>
  </si>
  <si>
    <t>66-0854697</t>
  </si>
  <si>
    <t>Acquiatan</t>
  </si>
  <si>
    <t>Cristina</t>
  </si>
  <si>
    <t>Exec. Director/ Secretary/ Treasurer</t>
  </si>
  <si>
    <t>cfpjcorp.2014@yahoo.com</t>
  </si>
  <si>
    <t>P-500-24039-702119</t>
  </si>
  <si>
    <t>Must have at least 24-months of work related experience. Must have the ability to quickly move hand or more hand together with the arm, or two hands to grasp, manipulate or assemble objects. With skills on critical thinking and troubleshooting, abilities on manual dexterity and problem sensitivity. Must know how to handle and drive heavy equipment.</t>
  </si>
  <si>
    <t>C-500-24227-265787</t>
  </si>
  <si>
    <t>C-500-24260-338732</t>
  </si>
  <si>
    <t>P-500-24220-252868</t>
  </si>
  <si>
    <t>Building Services Technician</t>
  </si>
  <si>
    <t xml:space="preserve">1. MUST HAVE 1 YEAR DOCUMENTED WORK EXPERIENCE, KNOWLEDGE &amp; SKILLS IN THE SAME POSITION.
2. MUST BE PROFICIENT IN THE USE OF HAND &amp; POWER TOOLS TO DO MINOR REPAIRS &amp; ADJUSTMENTS OF BUILDING FACILITIES.
3. MUST BE ABLE TO LIFT, CARRY &amp; MOVE HEAVY OBJECTS AT LEAST 90 LBS. IN WEIGHT WITHOUT ASSISTANCE.
4. MUST BE ABLE TO WORK ON FLEXIBLE TIME, EARLY MORNING SHIFT, SUNDAYS &amp; 
HOLIDAYS WHEN NEEDED &amp; MUST BE ABLE DELIVERY WORK INDEPENDENTLY &amp; WITH URGENCY.
5. MUST HAVE A RELIABLE TRANSPORTATION TO &amp; FROM PLACE OF EMPLOYMENT.
6. DETAILED RESUME, EMPLOYMENT CERTIFICATIONS &amp; PRE-SCREENING TEST ARE REQUIRED EQUALLY APPLICABLE TO BOTH U.S. AND FOREIGN APPLICANTS.
</t>
  </si>
  <si>
    <t xml:space="preserve">Chapters 2 &amp; 7 (State &amp; Federal) Taxes, Social Security &amp; Medicare Tax.  </t>
  </si>
  <si>
    <t>C-500-24175-140849</t>
  </si>
  <si>
    <t>L.X UNITE CORPORATION</t>
  </si>
  <si>
    <t>NEW MIRAGE MASSAGE PARLOR/NEW MIRAGE BEAUTY SALON</t>
  </si>
  <si>
    <t>426 THE PROMENADE, GARAPAN VILLAGE</t>
  </si>
  <si>
    <t>66-1020815</t>
  </si>
  <si>
    <t>XIANHONG</t>
  </si>
  <si>
    <t>LXUNITECORP@GMAIL.COM</t>
  </si>
  <si>
    <t>P-500-24067-779009</t>
  </si>
  <si>
    <t>MASSEUSE/MASSEUR</t>
  </si>
  <si>
    <t>WORK SCHEDULE AS FOLLOW:
10:00AM TO 1:00PM,
2:00PM TO 6:00PM.
7 HOURS A DAY, MONDAY THROUGH FRIDAY, 35 HOURS PER WEEK.</t>
  </si>
  <si>
    <t>Per week exceeds 40 hours, overtime rate $12.26 x1.5=$18.39 per hours</t>
  </si>
  <si>
    <t>lxunitecorp@gmail.com</t>
  </si>
  <si>
    <t>C-500-24243-304887</t>
  </si>
  <si>
    <t>C-500-24209-226953</t>
  </si>
  <si>
    <t xml:space="preserve">Homesmart Corporation </t>
  </si>
  <si>
    <t xml:space="preserve">Best Deal General Merchandise </t>
  </si>
  <si>
    <t xml:space="preserve">3688 Beachroad Garapan </t>
  </si>
  <si>
    <t xml:space="preserve">Saipan </t>
  </si>
  <si>
    <t>66-0655850</t>
  </si>
  <si>
    <t xml:space="preserve">VILLACRUSIS </t>
  </si>
  <si>
    <t xml:space="preserve">RUEL </t>
  </si>
  <si>
    <t xml:space="preserve">RARO </t>
  </si>
  <si>
    <t xml:space="preserve">3688 BEACHROAD GARAPAN VILLAGE </t>
  </si>
  <si>
    <t>P-500-24120-933620</t>
  </si>
  <si>
    <t xml:space="preserve">Driver/Sales Worker </t>
  </si>
  <si>
    <t>Applicant must have a high school diploma. Applicant must have at least 6 months of work experience. Applicant must have the skills in promoting the products and services. Applicant must have a valid driver's license.</t>
  </si>
  <si>
    <t>C-500-24291-412734</t>
  </si>
  <si>
    <t>Consolidated Transportation Services, Inc</t>
  </si>
  <si>
    <t>CTSI Logistics</t>
  </si>
  <si>
    <t>CTSI Building 12901 Lower Base Drive</t>
  </si>
  <si>
    <t>Lower Base</t>
  </si>
  <si>
    <t>66-0452417</t>
  </si>
  <si>
    <t>Jovencio</t>
  </si>
  <si>
    <t>Isip</t>
  </si>
  <si>
    <t>hrd@ctsi-logistics.com</t>
  </si>
  <si>
    <t>Cargo and Freight Agents</t>
  </si>
  <si>
    <t>P-500-24232-275346</t>
  </si>
  <si>
    <t>Cargo and Freight Agent</t>
  </si>
  <si>
    <t>KNOWLEDGE OF PRINCIPLES AND METHODS FOR MOVING PEOPLE OR GOODS BY AIR, RAIL, SEA, OR ROAD, INCLUDING THE RELATIVE COSTS AND BENEFITS. KNOWLEDGE OF PRINCIPLES AND PROCESSES FOR PROVIDING CUSTOMER AND PERSONAL SERVICES. THIS INCLUDES CUSTOMER NEEDS ASSESSMENT, MEETING QUALITY STANDARDS FOR SERVICES, AND EVALUATION OF CUSTOMER SATISFACTION</t>
  </si>
  <si>
    <t>C-500-24272-372198</t>
  </si>
  <si>
    <t>5040 Chalan Tun Herman Pan, Dandan-As Lito Vill</t>
  </si>
  <si>
    <t>P-500-24236-288721</t>
  </si>
  <si>
    <t>MUST HAVE A HIGH SCHOOL DIPLOMA/GED CERTIFICATE. THREE (3) MONTHS OF TRAINING IN BAKERY MACHINE MAINTENANCE, AUTO EQUIPMENT MAINTENANCE, AND /OR RELATED FIELDS. TWELVE (12) MONTHS EXPERIENCE IN ACU &amp; REFRIGERATION INSTALLATION AND MAINTENANCE; MACHINE MAINTENANCE AND/OR OTHER RELATED JOB. ABLE TO WORK DURING WEEKENDS AND HOLIDAYS. KNOWLEDGE OF MACHINES AND TOOLS, INCLUDING THEIR DESIGNS, USES, REPAIR, AND MAINTENANCE.</t>
  </si>
  <si>
    <t>The only deductions from pay are those allowed under applicable laws such as FICA/Medicare and relevant local
and federal taxes.</t>
  </si>
  <si>
    <t>C-500-24201-207718</t>
  </si>
  <si>
    <t>S &amp; Y CORPORATION</t>
  </si>
  <si>
    <t>PO Box 999</t>
  </si>
  <si>
    <t>P-500-24124-953262</t>
  </si>
  <si>
    <t>FAMILIARITY IN USING THE CASH REGISTER AND POS. 3 MONTHS EXPEIRENCE AS A RETAIL CASHIER AND WILLING TO WORK IN ROTA</t>
  </si>
  <si>
    <t>All applicable CNMI state tax and federal tax deductions</t>
  </si>
  <si>
    <t>C-500-24200-207341</t>
  </si>
  <si>
    <t>P-500-24124-953088</t>
  </si>
  <si>
    <t>- 12 MONTHS EXPERIENCE AS A BOOKKEEPER, KNOWLEDGE AND EXPERIENCE IN CNMI AND FEDERAL TAXES.-KNOWLEDGE AND EXPERIENCE IN PREVAILING WAGE DETERMINATION APPLICATION, TEMPORARY LABOR CERTIFICATION APPLICATIONS AND PERM APPLICATIONS.- KNOWLEDGE AND EXPERIENCE IN FILING FOR CW-1, CW-2, E2 CNMI AND E2 US VISAS.- KNOWLEDGE AND EXPERIENCE IN USING ACCOUNTING SOFTWARES SUCH AS QUICKBOOKS AND PEACHTREE.</t>
  </si>
  <si>
    <t>Chapter 2, Chapter 7 and Fica employee share</t>
  </si>
  <si>
    <t>C-500-24318-471105</t>
  </si>
  <si>
    <t>P-500-24200-204783</t>
  </si>
  <si>
    <t>C-500-25009-605864</t>
  </si>
  <si>
    <t>C-500-24229-271603</t>
  </si>
  <si>
    <t>XINGHUA CORPORATION</t>
  </si>
  <si>
    <t>XINGHUA AUTO SERVICE CENTER</t>
  </si>
  <si>
    <t>PO BOX 502766</t>
  </si>
  <si>
    <t>66-0725068</t>
  </si>
  <si>
    <t>BAGSIC</t>
  </si>
  <si>
    <t>SAIXIAN</t>
  </si>
  <si>
    <t>PO BOX 505182</t>
  </si>
  <si>
    <t>xinghuaautoshop888@gmail.com</t>
  </si>
  <si>
    <t>P-500-24188-177983</t>
  </si>
  <si>
    <t>PARTS SALESPERSONS</t>
  </si>
  <si>
    <t>XINGHUA AUTO SERVICE CENTER BUILDING</t>
  </si>
  <si>
    <t>KOBLERVILLE ROAD, KOBLERVILLE VILLAGE</t>
  </si>
  <si>
    <t xml:space="preserve">STATE INCOME TAX, SOCIAL SECURITY (FICA), MEDICARE TAX </t>
  </si>
  <si>
    <t>jack_fruit58@yahoo.com</t>
  </si>
  <si>
    <t>C-500-24212-233269</t>
  </si>
  <si>
    <t>PO Box 506023</t>
  </si>
  <si>
    <t>P-500-24085-826372</t>
  </si>
  <si>
    <t>Must of have knowledge of machine and tools including their designs, uses, repair and maintenance, knowledge of arithmetic, algebra, geometry, calculus, statistics and their applications.</t>
  </si>
  <si>
    <t>As Perdido</t>
  </si>
  <si>
    <t>Hydroaire Mechanical Systems (Saipan) Inc.</t>
  </si>
  <si>
    <t>C-500-24201-207670</t>
  </si>
  <si>
    <t>J. LUCKY CORPORATION</t>
  </si>
  <si>
    <t>EXPRESS PRINTING AND RAINBOW COLORS</t>
  </si>
  <si>
    <t>PMB 92 BOX 10003</t>
  </si>
  <si>
    <t>ROOM#5 LIMS BLDG MAGE GUERRERO ROAD</t>
  </si>
  <si>
    <t>66-1775708</t>
  </si>
  <si>
    <t>SOLEDAD MARIE</t>
  </si>
  <si>
    <t>P.O. BOX 10003, PMB 92</t>
  </si>
  <si>
    <t>expressprintingsaipan@yahoo.com</t>
  </si>
  <si>
    <t>P-500-24155-061495</t>
  </si>
  <si>
    <t>OFFICE CLERK, GENERAL</t>
  </si>
  <si>
    <t>Knowledgeable in Printing Servers. taking ID Photos. Photo Editing using Adobe Photoshop</t>
  </si>
  <si>
    <t>C-500-24206-217616</t>
  </si>
  <si>
    <t>2ND FL. SASHA BLDG., BEACH RD. CHALAN LAULAU</t>
  </si>
  <si>
    <t>P-500-24156-071087</t>
  </si>
  <si>
    <t>AGINGAN LANE, SAN ANTONIO</t>
  </si>
  <si>
    <t>C-500-24256-332090</t>
  </si>
  <si>
    <t>C-500-24324-486586</t>
  </si>
  <si>
    <t>P-500-24289-406312</t>
  </si>
  <si>
    <t>Maintenance and Repairer Worker, General</t>
  </si>
  <si>
    <t>MUST HAVE 12 MONTH OF WORKING EXPERIENCE AS MAINTENANCE WORKER.
KNOWLEDGEABLE TO USE POWER TOOLS AND HAND TOOLS LIKE HAMMER DRILLS, GRINDERS, SANDERS, PLIERS, ADJUSTABLE WRENCHES, ELECTRIC CUTTERS. KNOWLEDGEABLE OF SAFETY PRECAUTIONS IN DOING THE TASK</t>
  </si>
  <si>
    <t>C-500-24319-474046</t>
  </si>
  <si>
    <t>AT LEAST THREE (3) MONTHS  WORK EXPERIENCE.  PHYSICALLY ABLE TO PERFORM THEIR DUTIES. MUST MEET PHYSICAL REQUIREMENTS SUCH AS LIFTING OBJECTS OF AT LEAST 25 LBS.; UP TO 50 LBS. WITH HELP OF A HAND TRUCK OR LIMITED ASSISTANCE; BENDING AND STANDING FOR DURATION OF SHIFT. MUST BE ABLE TO WORK WITH HOUSEHOLD PETS. MUST KNOW HOW TO OPERATE CLEANING EQUIPMENT SUCH AS CARPET SHAMPOOERS, CARPET STEAMERS, CLOTHES WASHER AND DRYER, IRONING MACHINE OR PRESSES, FLOOR POLISHERS, AND VACUUM  CLEANERS. AS WELL AS THE ABILITY TO WORK WITHOUT SUPERVISION. ABLE TO WORK DURING WEEKENDS OR NIGHT SHIFTS WHEN NEEDED. THE EMPLOYER REQUIRES POST-OFFER PRE-EMPLOYMENT DRUG SCREENING TEST AND RANDOM DRUG TESTING WHICH IS TO BE APPLIED EQUALLY TO BOTH U.S. WORKERS AND CW-1 WORKERS</t>
  </si>
  <si>
    <t>Days and Hours of Work may vary according to business needs</t>
  </si>
  <si>
    <t>Only Taxes and Other withholding required by Law.</t>
  </si>
  <si>
    <t>C-500-25014-616045</t>
  </si>
  <si>
    <t>Chapter 2 and Fica Employee share</t>
  </si>
  <si>
    <t>chapter 2, chapter 7, fica sss and fica medical</t>
  </si>
  <si>
    <t>JWS AIR CONDITIONING AND REFRIGERATION, INC.</t>
  </si>
  <si>
    <t>PMB 101 BOX 10000, GARAPAN</t>
  </si>
  <si>
    <t>66-0495997</t>
  </si>
  <si>
    <t>SCRAGG</t>
  </si>
  <si>
    <t>CHRISTOPHER</t>
  </si>
  <si>
    <t>VP/GENERAL MANAGER</t>
  </si>
  <si>
    <t>jbaute@jwssaipan.com</t>
  </si>
  <si>
    <t>CNMI Withholding and FICA Tax (SS and Medicare)</t>
  </si>
  <si>
    <t>C-500-25013-613048</t>
  </si>
  <si>
    <t>J.A.M. CONSTRUCTION</t>
  </si>
  <si>
    <t>P.O. BOX 7121, SVRB, AS LITO ROAD</t>
  </si>
  <si>
    <t>P-500-24250-318696</t>
  </si>
  <si>
    <t>At least 12 months working experience as maintenance and repair worker. Know how to repair doors, locks, windows. Can read electrical diagram and repair electrical problems. Knowledge in repair and painting in building. Knowledge in tile setting. Knowledge in Welding, Carpentry, and Masonry works. Willing to work flexible schedule. Do other related duties as assigned.</t>
  </si>
  <si>
    <t>C-500-25009-605686</t>
  </si>
  <si>
    <t>C-500-24310-455785</t>
  </si>
  <si>
    <t>Must have at least 12 months of work experience in a related field, able to work with or without supervision.</t>
  </si>
  <si>
    <t>FEDDOS LANE CORNER TUN JOAQUIN DOI ROAD</t>
  </si>
  <si>
    <t>P.O BOX 502473</t>
  </si>
  <si>
    <t>C-500-25017-625320</t>
  </si>
  <si>
    <t>C-500-24366-577919</t>
  </si>
  <si>
    <t xml:space="preserve">Home Care Aide Certificate
</t>
  </si>
  <si>
    <t>SAVORY BISTRO CAFE</t>
  </si>
  <si>
    <t>Bartenders</t>
  </si>
  <si>
    <t>BARTENDER</t>
  </si>
  <si>
    <t>C-500-25080-793272</t>
  </si>
  <si>
    <t>Tae Woo Corporation</t>
  </si>
  <si>
    <t>P-500-25023-636360</t>
  </si>
  <si>
    <t>Aluminum &amp; Glass Product Sales Representative</t>
  </si>
  <si>
    <t>Knowledge of Aluminum products and Glass window and Door designs including their uses, repair, and maintenance.  With driver's License.</t>
  </si>
  <si>
    <t>Pale Arnold, Middle road</t>
  </si>
  <si>
    <t>Withholding Tax, FICA Tax (SSS tax &amp; Medicare)</t>
  </si>
  <si>
    <t>D' Elegance Enterprises, Inc.</t>
  </si>
  <si>
    <t>Restaurant, Catering, Barbeque Stand, Commercial Space Rental</t>
  </si>
  <si>
    <t>Alaihai Avenue Corner Garapan Street</t>
  </si>
  <si>
    <t>P.O. Box 501106</t>
  </si>
  <si>
    <t>98-6021731</t>
  </si>
  <si>
    <t>Emily</t>
  </si>
  <si>
    <t>David</t>
  </si>
  <si>
    <t>delegancesaipan@gmail.com</t>
  </si>
  <si>
    <t>P-500-24187-176162</t>
  </si>
  <si>
    <t>3814 Beach Road, Gaarapan</t>
  </si>
  <si>
    <t>C-500-25080-793285</t>
  </si>
  <si>
    <t>C-500-25007-598594</t>
  </si>
  <si>
    <t>Electrical and Electronic Engineering Technologists and Technicians</t>
  </si>
  <si>
    <t>P-500-24319-474040</t>
  </si>
  <si>
    <t>ELECTRICAL CONTROL TECHNICIAN</t>
  </si>
  <si>
    <t xml:space="preserve">MUST HAVE KNOWLEDGE OF CIRCUIT BOARDS, PROCESSORS, CHIPS, ELECTRONIC EQUIPMENT, AND COMPUTER HARDWARE AND SOFTWARE, INCLUDING APPLICATIONS AND PROGRAMMING. </t>
  </si>
  <si>
    <t>C-500-25009-605659</t>
  </si>
  <si>
    <t>C-500-25048-698457</t>
  </si>
  <si>
    <t>CK Smokehouse &amp; Salad, MMHC Slaughterhouse, MMHC Retail, et al</t>
  </si>
  <si>
    <t>13006 Lowerbase Drive Lowerbase</t>
  </si>
  <si>
    <t>P-500-24202-210656</t>
  </si>
  <si>
    <t>Bartender</t>
  </si>
  <si>
    <t>High school graduate and minimum of 1-year proven work experience as a Bartender. Must have a specific and strong knowledge of alcohol types, beverages mixing method &amp; drinks serving.  Possess positive personality, excellent customer service attitude, and can work independently on a fast-paced environment. Ability to keep the bar organized, stocked, and clean. Willing to work on flexible hours including holidays and weekends. The work schedule for this position includes shifting &amp; split shift and each beneficiary shall have different days off, each with 1-day off per week. Must have own transportation to &amp; from work. All applicants must be able to secure the CNMI Food Handlers Permit and CNMI drivers license. All applicants must submit an updated resume, copy of diploma, certificates, employment certification, and other related documents. Background checks and drug testing may be required during or prior to employment to all applicants.</t>
  </si>
  <si>
    <t>C-500-24215-239923</t>
  </si>
  <si>
    <t>P.O. BOX 505792, CHALAN PIAO VILLAGE</t>
  </si>
  <si>
    <t>P.O. Box 505792, CHALAN PIAO VILLAGE</t>
  </si>
  <si>
    <t>AS PERDIDO ROAD, CHALAN PIAO VILLAGE</t>
  </si>
  <si>
    <t>C-500-24247-308959</t>
  </si>
  <si>
    <t>ASIANA MANPOWER SERVICES</t>
  </si>
  <si>
    <t>P-500-24142-017457</t>
  </si>
  <si>
    <t>MUST HAVE AT LEAST 3 MONTHS WORK EXPERIENCE IN THE SAME OR SIMILAR FIELD. KNOWLEDGE OF CLEANING AND SANITATION PRODUCTS AND SUPPLIES, TECHNIQUES AND METHODS. MUST HAVE EXPERIENCE IN PREPARING CLEANING SOLUTIONS SUCH AS MIXING WATER AND DETERGENTS OR ACIDS IN CONTAINERS ACCORDING TO SPECIFICATIONS. KNOWLEDGE OF CLEANING SENSITIVE MATERIALS. KNOWLEDGE OF OPERATING CLEANING EQUIPMENT E.G. VACUUM CLEANER, SWEEPER, BROOM, ETC. KNOWLEDGE ON SAFETY AND PRECAUTION IS A PLUS. PHYSICAL STAMINA AND MOBILITY INCLUDING ABILITY TO REACH, KNEEL AND BEND,
SQUAT, LIFT, PUSH AND PULL REQUIRED LOAD (USUALLY ABOUT 25 LBS.). MUST BE ABLE TO WORK ON FLEXIBLE HOURS INCLUDING WEEKENDS, HOLIDAYS, AND NIGHT SHIFTS.  ABILITY TO PASS THE COMPANY'S PRE-HIRE BACKGROUND CHECK REQUIRED WHICH WILL BE APPLIED EQUALLY TO BOTH U.S. WORKERS AND CW-1 WORKERS.  ALL APPLYING U.S. CITIZENS AND CW-1 INDIVIDUALS MUST OBTAIN A POLICE CLEARANCE PRE-HIRE AND MUST AGREE TO A POST-OFFER, PRE-EMPLOYMENT DRUG SCREENING TEST.</t>
  </si>
  <si>
    <t xml:space="preserve">Employees must be deducted with the prevailing Taxes (Chapter 2) and FICA (Social Security and Medicare) </t>
  </si>
  <si>
    <t>C-500-24222-256295</t>
  </si>
  <si>
    <t>DYNAMIC CORE GROUP INC</t>
  </si>
  <si>
    <t>SHIRLEY'S COFFEE SHOP</t>
  </si>
  <si>
    <t>GROUND FLOOR HSJ BUILDING HAGOI ROAD</t>
  </si>
  <si>
    <t>TALAYA AVENUE SUSUPE</t>
  </si>
  <si>
    <t>66-0495301</t>
  </si>
  <si>
    <t>TREASURER</t>
  </si>
  <si>
    <t>admin@shirleyscoffeeshopsaipan.com</t>
  </si>
  <si>
    <t>P-500-24184-166710</t>
  </si>
  <si>
    <t>Knowledge of Point of Sale restaurant software, food safety labelling system, menu planning and recipe cost control.   Must be able to work nights, weekends and holidays as needed (work on shift). Knowledge and experience in operating kitchen equipment. The job position requires lots of standing, walking, bending, stretching and other physical dexterity. Must be able to lift and carry at least 20 pounds and can work in a warm environment with full size kitchen equipment. Must obtain a valid food handler's certificate.</t>
  </si>
  <si>
    <t>www.shirleyscoffeeshop.com</t>
  </si>
  <si>
    <t>C-500-24330-496715</t>
  </si>
  <si>
    <t>P-500-24319-473984</t>
  </si>
  <si>
    <t>TRUCK DRIVER</t>
  </si>
  <si>
    <t>APPLICANT MUST HAVE A HIGH SCHOOL DIPLOMA AND MUST HAVE AT LEAST 6 MONTHS OF EXPERIENCE WITH A VALID DRIVER'S LICENSE.</t>
  </si>
  <si>
    <t>C-500-24193-188238</t>
  </si>
  <si>
    <t>P-500-24130-974977</t>
  </si>
  <si>
    <t>Aroma Therapist</t>
  </si>
  <si>
    <t xml:space="preserve">MUST PERFORM PHYSICAL ACTIVITIES THAT REQUIRE CONSIDERABLE USE OF YOUR ARMS AND LEGS AND MOVING YOUR WHOLE BODY, SUCH AS CLIMBING, LIFTING BALANCING, WALKING, STOOPING, AND HANDLING OF MATERIALS.
THE ABILITY TO EXERT MUSCLE FORCE REPEATEDLY OR CONTINOUSLY OVER TIME.
THE ABILITY TO COMMUNICATE INFORMATION AND IDEAS IN SPEAKING AS OTHERS WILL UNDERSTAND.
THE ABILITY TO USE YOUR ABDOMINAL AND LOWER BACK MUSCLES IN SUPPORT PART OF THE BODY OR CONTINOUSLY OVERTIME WITHOUT GIVING UP OR GETTING TIRED. IN ORDER FOR THE APPLICANTS TO BE CONSIDERED FOR THIS OCCUPATION, THE APPLICANT MUST BE ABLE TO DISTINGUISH BETWEEN DIFFERENT TYPES OF
ESSENTIAL OILS AND KNOW HOW THEY AFFECT THE BODY. THIS OCCUPATION REQUIRES 1 YEAR OF TRAINING AND 1 YEAR EXPERIENCE.
</t>
  </si>
  <si>
    <t>Local tax 4% ; FICA 7.65%</t>
  </si>
  <si>
    <t>C-500-24257-335254</t>
  </si>
  <si>
    <t>LC CORPORATION, INC.</t>
  </si>
  <si>
    <t>HELLO TOUR</t>
  </si>
  <si>
    <t>101 CHALAN MONSIGNOR MARTINEZ ROAD KOBLERVILLE VILLAGE</t>
  </si>
  <si>
    <t>66-0591967</t>
  </si>
  <si>
    <t>SOOK IN</t>
  </si>
  <si>
    <t>lccorpinc@gmail.com</t>
  </si>
  <si>
    <t>P-500-24222-256242</t>
  </si>
  <si>
    <t>Knowledge of historical events and their causes, indicators and effects on civilizations and cultures. Knowledge of business principle. Involved in strategic planning, resource allocation, human resource modelling, leadership technique, production methods and coordination of people and resources. Valid CNMI driver's license is required.</t>
  </si>
  <si>
    <t>C-500-24220-250045</t>
  </si>
  <si>
    <t>CYH CORPORATION</t>
  </si>
  <si>
    <t>P.O. BOX 506670</t>
  </si>
  <si>
    <t>66-0695791</t>
  </si>
  <si>
    <t>THOMAS</t>
  </si>
  <si>
    <t>cyhcorporation@outlook.com</t>
  </si>
  <si>
    <t>P-500-24160-087904</t>
  </si>
  <si>
    <t>Required (24) months work experience. He/She has knowledge of administrative and clerical procedures and systems such as word processing, managing files and recors. Can operate computers programmed with accounting software like microsoft office excel, word or database to record, store and analyze information. Knowledge of debit, credit and total accounts on computer spreadsheets and database using specified accounting software. Receive, record, checks and vouchers. White code documents according to company procedures, work without supervision.</t>
  </si>
  <si>
    <t>DANDAN</t>
  </si>
  <si>
    <t>CNMI TAX AND FEDERAL TAX REQUIRED BY LAW</t>
  </si>
  <si>
    <t>C-500-24152-054863</t>
  </si>
  <si>
    <t>jmmanglona@hotmail.com</t>
  </si>
  <si>
    <t>P-500-24092-842279</t>
  </si>
  <si>
    <t>At least 1 year proven previous maintenance and repair work experience.  Must be skilled in the use of hand or power tools.  Able to read and check plans, Blueprints, repair manuals or Parts catalogs as necessary.  Must know how to use common tools such as hammers, hoists, saws, drills and wrenches.  Experience with precision measuring instruments or electronic testing devices.  Must have experience in performing routine maintenance.</t>
  </si>
  <si>
    <t xml:space="preserve">Sulo Street </t>
  </si>
  <si>
    <t>C-500-24178-148332</t>
  </si>
  <si>
    <t>CNMI MANPOWER, LLC</t>
  </si>
  <si>
    <t>P.O. BOX 501856</t>
  </si>
  <si>
    <t>66-0974863</t>
  </si>
  <si>
    <t xml:space="preserve">VINCENT </t>
  </si>
  <si>
    <t>cnmi.manpower670@gmail.com</t>
  </si>
  <si>
    <t>P-500-23184-162127</t>
  </si>
  <si>
    <t>MAID AND HOUESEKEEPING CLEANER</t>
  </si>
  <si>
    <t>Must have at least 3 months of work experience in housekeeping.</t>
  </si>
  <si>
    <t>CORNER ROSA STREET</t>
  </si>
  <si>
    <t>CNMI Local Withholding Tax (State Tax), SS and Med Fica Tax</t>
  </si>
  <si>
    <t>C-500-24269-362251</t>
  </si>
  <si>
    <t xml:space="preserve">Employer provide tools, supplies &amp; equipment.  </t>
  </si>
  <si>
    <t>C-500-24297-425545</t>
  </si>
  <si>
    <t>Financial Managers</t>
  </si>
  <si>
    <t>P-500-24254-328476</t>
  </si>
  <si>
    <t>Must have a bachelor's degree in accounting. CPA preferred 2 years of previous work experience in a financial role. Must know Peachtree Accounting system, computer literate using Microsoft Excel, Word, and PowerPoint.</t>
  </si>
  <si>
    <t>C-500-24295-422167</t>
  </si>
  <si>
    <t>C-500-24332-503628</t>
  </si>
  <si>
    <t>ALL APPLICABLE CNMI AND FEDERAL TAXES (FICA &amp; WTAX)</t>
  </si>
  <si>
    <t>C-500-24179-152597</t>
  </si>
  <si>
    <t>Triple j Saipan, Inc.</t>
  </si>
  <si>
    <t>Payless Super Fresh and Truckload Store</t>
  </si>
  <si>
    <t>Brigida St., Beach Road</t>
  </si>
  <si>
    <t>P-500-24036-691759</t>
  </si>
  <si>
    <t>RETAIL FLOOR MANAGER</t>
  </si>
  <si>
    <t xml:space="preserve">110 CHALAN KANOA, BEACH ROAD </t>
  </si>
  <si>
    <t xml:space="preserve">CNMI Tax AND FICA Tax. Housing is optional; Employees who are single may live in the housing with a monthly charge of $60.00 for air condition use, free housing or no monthly charge for single employees who opted not to use the air conditioner. 
</t>
  </si>
  <si>
    <t>C-500-24217-243334</t>
  </si>
  <si>
    <t>Century Hotel</t>
  </si>
  <si>
    <t>7325 Century Hotel Bldg, Chalan Pali Arnold Rd, Garapan</t>
  </si>
  <si>
    <t>P-500-24177-145058</t>
  </si>
  <si>
    <t>Must have at least twenty-four (24) months prior work experience as a Bookkeeper or Accounting Assistant. Must be able and willing to work shifts, evenings, weekends, and holidays.</t>
  </si>
  <si>
    <t>7325 Century Hotel Bldg, Chalan Pali Arnold Road, Garapan</t>
  </si>
  <si>
    <t>Asia Pacific Hotels Inc. DBA Century Hotel</t>
  </si>
  <si>
    <t>C-500-24257-335274</t>
  </si>
  <si>
    <t>1+1 SPA</t>
  </si>
  <si>
    <t>5474 ELLEGH AV., OLEAI</t>
  </si>
  <si>
    <t>P-500-24221-253052</t>
  </si>
  <si>
    <t>MASSAGE THERAPISTS</t>
  </si>
  <si>
    <t>AT LEAST 12 MONTHS PREVIOUS WORK EXPERIENCE AS MASSAGE THERAPISTS.</t>
  </si>
  <si>
    <t>C-500-24268-359076</t>
  </si>
  <si>
    <t>P-500-24207-220629</t>
  </si>
  <si>
    <t>BOOKKEEPING, ACCOUNTING AND AUDITING CLERKS</t>
  </si>
  <si>
    <t>COMPUTER LITERATE, MICROSOFT WORD, PROBLEM AND ANALYTICAL SKILLS, TIME MANAGEMENT AND
MULTITASKING, ACCOUNTING, BOOKKEEPING, AUDITING</t>
  </si>
  <si>
    <t>C-500-24331-502747</t>
  </si>
  <si>
    <t>P-500-24157-072172</t>
  </si>
  <si>
    <t>Truck Driver</t>
  </si>
  <si>
    <t>Applicant must have a high school diploma. Applicant must have at least 6 months of experience. Applicant must have a valid driver's license.</t>
  </si>
  <si>
    <t>C-500-24249-318599</t>
  </si>
  <si>
    <t>P-500-24207-220723</t>
  </si>
  <si>
    <t>Parts Salesperson</t>
  </si>
  <si>
    <t>High School graduate with at least 12 months of work-related skill, knowledge or experience of
customer service or sales work. Must be computer literate with knowledge of Microsoft Office,
Microsoft Word, PowerPoint, Excel, Outlook, Teams, OneNote and OneDrive. Skills test and
comprehension examinations are required to US and foreign workers. Must be able to lift, push, pull or
carry objects minimum of 30 lbs. and bend, stretch, twist or reach with body, arms and/or legs.</t>
  </si>
  <si>
    <t>C-500-24217-243335</t>
  </si>
  <si>
    <t>P-500-24177-145052</t>
  </si>
  <si>
    <t>Must have at least twenty-four (24) months prior work experience as an Accounting Assistant. Must have a high school diploma or GED. Must be able and willing to work shifts, nights, evening, weekends, and holidays.</t>
  </si>
  <si>
    <t>JTM CORPORATION</t>
  </si>
  <si>
    <t>Rose St. Beach Road Garapan</t>
  </si>
  <si>
    <t>PO BOX 5308 CHRB GARAPAN SAIPAN MP 96950</t>
  </si>
  <si>
    <t>24 months work related experience. Work Certificate is required for both US Worker and CW-1 Worker.</t>
  </si>
  <si>
    <t>C-500-24319-473729</t>
  </si>
  <si>
    <t>Assurance Brokers Inc. (Saipan)</t>
  </si>
  <si>
    <t>AB Risk Solutions</t>
  </si>
  <si>
    <t>1st Floor TSL Plaza 3845</t>
  </si>
  <si>
    <t>66-0526757</t>
  </si>
  <si>
    <t>Tadeo</t>
  </si>
  <si>
    <t>Christine</t>
  </si>
  <si>
    <t>Office Lead</t>
  </si>
  <si>
    <t>hr@abriskmicronesia.com</t>
  </si>
  <si>
    <t>P-500-24283-394335</t>
  </si>
  <si>
    <t>Accounting Associate</t>
  </si>
  <si>
    <t>Highschool Diploma with at least 12 months of work related experience in financial management, payroll and general accounting procedures with emphasis on receivables and payable management. Knowledge and experience in Adobe Systems: Adobe Acrobat/Reader; Microsoft Office: Word, Excel, PowerPoint; and Accounting Software System Application of Product in Data Processing (SAP) and APPLIED EPIC.</t>
  </si>
  <si>
    <t>C-500-24337-508944</t>
  </si>
  <si>
    <t>Satmonete Lane, Afetna Village</t>
  </si>
  <si>
    <t>P.O. Box 506343, Saipan</t>
  </si>
  <si>
    <t>San Antonio</t>
  </si>
  <si>
    <t>Maintenance Workers, Machinery</t>
  </si>
  <si>
    <t>P-500-24283-394327</t>
  </si>
  <si>
    <t>Maintenance Technician</t>
  </si>
  <si>
    <t>Federal and CNMI taxes</t>
  </si>
  <si>
    <t>C-500-24290-409360</t>
  </si>
  <si>
    <t>CHINESE BIBLE CHURCH INT'L. INC.</t>
  </si>
  <si>
    <t>Computer Programmers</t>
  </si>
  <si>
    <t>P-500-24253-322368</t>
  </si>
  <si>
    <t>Computer Literate
Must be experienced as bookkeeper preferably in School</t>
  </si>
  <si>
    <t>C-500-24320-476938</t>
  </si>
  <si>
    <t>P-500-24282-391363</t>
  </si>
  <si>
    <t>CERTIFICATE OF HOUSEKEEPER ATTENDANT</t>
  </si>
  <si>
    <t>FICA MEDICARE, FICA SSS AND CHAPTER 2</t>
  </si>
  <si>
    <t>C-500-24271-369086</t>
  </si>
  <si>
    <t>P-500-24228-268763</t>
  </si>
  <si>
    <t>Contractor's All-Risks Insurance Engineering Technician</t>
  </si>
  <si>
    <t>Degree in Civil Engineering preferred. 
Minimum 24 months experience in construction of all types of building and civil engineering works including new builds and the alteration, repair, or refurbishment of existing property.
Ability to read and interpret plans and blue prints.
Ability to work outdoors.
Knowledge in building codes and regulations.</t>
  </si>
  <si>
    <t>htpps://labor.cnmi.gov</t>
  </si>
  <si>
    <t>C-500-24269-362247</t>
  </si>
  <si>
    <t>LILY BEAUTY SALON</t>
  </si>
  <si>
    <t>P-500-24226-263431</t>
  </si>
  <si>
    <t>MANICURISTS &amp; PEDICURISTS</t>
  </si>
  <si>
    <t xml:space="preserve">AT LEAST 12 MONTHS PREVIOUS RELATED WORK EXPERIENCE AS MANICURISTS &amp; PEDICURISTS. Employer provide tools, supplies &amp; equipment.
THREE-FOURTHS GUARANTEE.  Workers will be offered employment for a total number of work hours equal to at least three-fourths of the work days of the total period that begins with the first workday after the arrival of the worker at the place of employment or the advertised contractual first date of need, whichever is later, and ends on the expiration date specified in the work contract or in its extensions, if any.
INBOUND/OUTBOUND TRANSPORTATION AND SUBSIISTENCE. The employer shall pay for all inbound transportation and subsistence from the place of recruitment to the place of work, whether in the United States, including another part of the Commonwealth, or abroad, if the worker completes 50 percent of the period of employment covered by the work contract (not counting any extension).  Upon completion of the work contract, or where the worker is dismissed earlier, the employer will provide reimburse, or advance payment for the worker's reasonable costs of return transportation and subsistence back home or the place the worker originally departed to work, except where the worker will not return due to subsequent employment with another employer or where the employer has appropriately reported a worker's voluntary abandonment of employment.  The employer must provide or reimburse the worker for transportation and subsistence from the place of recruitment.
ON-THE-JOB TRAINING.  Workers will be provided with on-the-job training to perform the duties assigned:  N/A
BOARD, LODGING, OR OTHER FACILITIES:  N/A
DAILY TRANSPORTATION: Workers will be provided with daily transportation to and from the worksite incompliance with all applicable Federal and Commonwealth laws and regulations: N/A
APPENDIX C.  Please confirm that we have read and agree all the applicable terms, assurances, and obligations contained in Appendix C and have attached a signed and dated copy of Appendix C with this application:  YES
</t>
  </si>
  <si>
    <t>C-500-24330-499425</t>
  </si>
  <si>
    <t>Hydroaire Mechanical Systems (Saipan) Inc's</t>
  </si>
  <si>
    <t>C-500-24157-072283</t>
  </si>
  <si>
    <t>The Original Lucky Bill American and Thai Restaurant, LLC</t>
  </si>
  <si>
    <t>Micro Beach Road Garapan</t>
  </si>
  <si>
    <t>PMB 1042 Box 10001</t>
  </si>
  <si>
    <t>66-1022936</t>
  </si>
  <si>
    <t>Detdon</t>
  </si>
  <si>
    <t>Adul</t>
  </si>
  <si>
    <t>Micro Beach Road, Garapan</t>
  </si>
  <si>
    <t>mabang1521@gmail.com</t>
  </si>
  <si>
    <t>P-500-24081-818080</t>
  </si>
  <si>
    <t xml:space="preserve">Must have one year of related work experience as cook, restaurant. Willing to work in flexible hours and have knowledge in various International, Asian and THAI CUISINES. Must be proficient in food preparation and customer service. </t>
  </si>
  <si>
    <t>Micro Beach Garapan</t>
  </si>
  <si>
    <t>C-500-24180-161125</t>
  </si>
  <si>
    <t>C &amp; Q Corporation</t>
  </si>
  <si>
    <t>C &amp; Q Commercial Farming</t>
  </si>
  <si>
    <t>Canal Street, San Jose Village</t>
  </si>
  <si>
    <t>66-1047876</t>
  </si>
  <si>
    <t>Huang</t>
  </si>
  <si>
    <t>Chao</t>
  </si>
  <si>
    <t>cqcorporation2023@gmail.com</t>
  </si>
  <si>
    <t>P-500-23237-296819</t>
  </si>
  <si>
    <t>Employees Work Schedule as follow:
7:00 AM to 11:00AM; 2:00PM to 5:00PM.
Monday through Friday, 7 Hours a day, 35 hours  per week.</t>
  </si>
  <si>
    <t>Per week exceeds 40 hours, overtime rate $12.16 x 1.5=$18.24 per hour</t>
  </si>
  <si>
    <t>C-500-24179-153104</t>
  </si>
  <si>
    <t>WINZY CORPORATION</t>
  </si>
  <si>
    <t>RAD CONSTRUCTION</t>
  </si>
  <si>
    <t>P O BOX 5054 CHRB</t>
  </si>
  <si>
    <t>66-0725791</t>
  </si>
  <si>
    <t>DEDUCIN</t>
  </si>
  <si>
    <t>ROGELIO</t>
  </si>
  <si>
    <t>ABRECE</t>
  </si>
  <si>
    <t>winzycorporation@gmail.com</t>
  </si>
  <si>
    <t>P-500-23184-163113</t>
  </si>
  <si>
    <t>Must have one year work experience able to use tools for maintaining work areas in support of manpower services</t>
  </si>
  <si>
    <t>MONSIGNOR GUERRERO ROAD CHALAN KIYA</t>
  </si>
  <si>
    <t>C-500-24172-131788</t>
  </si>
  <si>
    <t>P-500-23249-322637</t>
  </si>
  <si>
    <t>MUST HAVE AT LEAST 12 MONTHS OF EXPERIENCE. KNOWLEDGE OF PRINCIPLES AND PROCESSES FOR PROVIDING CUSTOMER AND PERSONAL SERVICE. THIS INCLUDES CUSTOMER NEEDS ASSESSMENT, MEETING QUALITY STANDARDS FOR SERVICES AND EVALUATION OF CUSTOMER SATISFACTION.  ASKING QUESTIONS AT APPROPRIATE TIMES. FOLLOWS WRITTEN AND VERBAL INSTRUCTIONS FROM THE SUPERVISOR AND HANDLES THE PHYSICAL DEMANDS OF THE JOB, INCLUDING AND WALKING FOR MOST OF THE SHIFT, BENDING AND CLIMBING.</t>
  </si>
  <si>
    <t>CNMI TAXES and FEDERAL TAXES REQUIRED BY LAW</t>
  </si>
  <si>
    <t>C-500-24208-224348</t>
  </si>
  <si>
    <t>Construction Laborers</t>
  </si>
  <si>
    <t>P-500-24164-099512</t>
  </si>
  <si>
    <t>Construction Laborer</t>
  </si>
  <si>
    <t>The applicant must possess at least 12 months of verifiable experience in construction or a directly related field. Physical capabilities required include the ability to lift and move materials weighing up to 50 pounds repeatedly throughout the workday and maintain positions such as standing, bending, and kneeling for up to 8 hours per day.
Knowledge of OSHA safety protocols is crucial, including hazard identification, correct tool and equipment use, and safe material handling, which will be assessed through a verbal interview and a focused practical assessment for critical safety tasks.
Proper use and maintenance of personal protective equipment (PPE) including hard hats, safety glasses, gloves, and harnesses must be demonstrated, with emphasis on verbal explanation and selective practical demonstration.
The candidate must accurately measure materials using a tape measure or other devices, evaluated through a verbal explanation and a concise practical test. 
The ability to read and interpret construction plans is also required and will be tested through a verbal explanation of plan elements during the interview.
Competence in essential construction tasks such as scaffolding erection, mixing concrete, and site clearing will be assessed through verbal descriptions and minimal practical demonstrations as needed.
Applicants must also be prepared to work extended hours, including weekends and overtime as dictated by project schedules, a commitment that will be confirmed during the interview.</t>
  </si>
  <si>
    <t>C-500-25004-594522</t>
  </si>
  <si>
    <t>C-500-24341-522929</t>
  </si>
  <si>
    <t>PMB 839 Box 1005</t>
  </si>
  <si>
    <t xml:space="preserve">MUST BE A HIGH SCHOOL GRADUATE WITH AT LEAST 24-MONTHS OF WORK RELATED EXPERIENCE AS MASSEUSE. HAS KNOWLEDGE FOR PROVIDING CUSTOMER AND PERSONAL SERVICES, THIS INCLUDES CUSTOMER NEEDS ASSESSMENT, MEETING QUALITY STANDARDS FOR SERVICES AND EVALUATION OF CUSTOMER SATISFACTION. ABILITY TO EXERT MUSCLE FORCE REPEATEDLY AS THIS INVOLVES MUSCULAR ENDURANCE AND RESISTANCE TO MUSCLE FATIGUE. MUST HAVE KNOWLEDGE OF REFLEXOLOGY, SWEDISH, PRENATAL, HOT STONE, TRIGGER POINT, SPORTS, AND DEEP TISSUE MASSAGE. HAS THE PHYSICAL STRENGTH TO APPLY DEEP PRESSURE WHEN NECESSARY AND THE SELF-AWARENESS AND CONTROL TO  TOUCH. </t>
  </si>
  <si>
    <t>C-500-24187-176183</t>
  </si>
  <si>
    <t>C-500-24157-072179</t>
  </si>
  <si>
    <t>NENITA</t>
  </si>
  <si>
    <t>VELASQUEZ</t>
  </si>
  <si>
    <t>Overtime rate applies in excess of 40 hrs. work per week</t>
  </si>
  <si>
    <t>CNMI WITHHOLDING TAX, FEDERAL WITHHOLDING TAX, SOCIAL SECURITY AND MEDICARE CONTRIBUTION.</t>
  </si>
  <si>
    <t>C-500-24201-207581</t>
  </si>
  <si>
    <t>Delfin Jesus H. Vergara</t>
  </si>
  <si>
    <t>Delzen Fish Mobile</t>
  </si>
  <si>
    <t>P.O. Box 504170</t>
  </si>
  <si>
    <t>66-1070675</t>
  </si>
  <si>
    <t>Vergara</t>
  </si>
  <si>
    <t>Delfin Jesus</t>
  </si>
  <si>
    <t>Haylo</t>
  </si>
  <si>
    <t>P-500-24149-040147</t>
  </si>
  <si>
    <t>2 years of work related experience. Knowledge of engine systems.  Knowledge of boat systems and components.  Knowledge of mechanical principles and their application to marine systems.  Understanding of safety protocols and procedures.  Ability to work for long hours and at both, land and sea.  Ability to work collaboratively and independently.</t>
  </si>
  <si>
    <t>C-500-24194-191642</t>
  </si>
  <si>
    <t>RadioCom Saipan Inc.</t>
  </si>
  <si>
    <t>GANACIAS</t>
  </si>
  <si>
    <t>LEO JUN</t>
  </si>
  <si>
    <t>MANAGING DIRECTOR</t>
  </si>
  <si>
    <t>radiocom@radiocomusa.com</t>
  </si>
  <si>
    <t>P-500-24072-790163</t>
  </si>
  <si>
    <t xml:space="preserve">MUST BE HIGHSCHOOL GRADUATE, MUST HAVE 12 MONTHS OF WORK RELATED EXPERIENCE. MUST KNOW HOW TO PERFORM ROUTINE MAINTENANCE ON EQUIPMENT AND DETERMINE WHEN AND WHAT KIND OF MAINTENANCE IS NEEDED. ABLE TO DETERMINE THE KIND OF TOOLS AND EQUIPMENT NEEDED TO DO A JOB.
</t>
  </si>
  <si>
    <t>SS Medicare and Other Applicable CNMI Withholding Tax</t>
  </si>
  <si>
    <t>C-500-24264-352096</t>
  </si>
  <si>
    <t>C-500-24304-441900</t>
  </si>
  <si>
    <t>AT LEAST 12 MONTHS PREVIOUS RELATED WORK EXPERIENCE AS MANICURISTS &amp; PEDICURISTS.</t>
  </si>
  <si>
    <t>C-500-24317-467836</t>
  </si>
  <si>
    <t xml:space="preserve">HIGH SCHOOL GRADUATE/GED. MUST HAVE 24 MONTHS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GENERAL CARPENTRY AND REPAIR.
ABILITY TO USE HAND TOOLS AND POWER TOOLS.
</t>
  </si>
  <si>
    <t>C-500-24320-476851</t>
  </si>
  <si>
    <t>D-SERVE, LLC.</t>
  </si>
  <si>
    <t>66-1014994</t>
  </si>
  <si>
    <t>dservesaipan670@gmail.com</t>
  </si>
  <si>
    <t>P-500-24281-388421</t>
  </si>
  <si>
    <t>High School Diploma/GED required with 24 months work related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general carpentry and repair. Ability to use hand tools and power tools. Must be able to work for extended days or hours</t>
  </si>
  <si>
    <t>C-500-24340-519563</t>
  </si>
  <si>
    <t>MJ VISIONS, INC.</t>
  </si>
  <si>
    <t>TOPNOTCH</t>
  </si>
  <si>
    <t>QUARTER MASTER ROAD</t>
  </si>
  <si>
    <t>66-0495406</t>
  </si>
  <si>
    <t>DELA TORRE</t>
  </si>
  <si>
    <t>MA. ROSARIO</t>
  </si>
  <si>
    <t>SAVELLA</t>
  </si>
  <si>
    <t>PRESIDENT/DIRECTOR</t>
  </si>
  <si>
    <t>topnotchspn@gmail.com</t>
  </si>
  <si>
    <t>Etchers and Engravers</t>
  </si>
  <si>
    <t>P-500-24297-425651</t>
  </si>
  <si>
    <t>ETCHERS AND ENGRAVERS</t>
  </si>
  <si>
    <t>Job requires knowledge of Coreldraw Graphics Software. 
Job requires experience in operating a Universal Laser System CO 2 Laser technology for laser cutting, engraving and marking. 
Job requires knowledge of raw materials, production processes, quality control, costs, and other techniques for maximizing the effective use of materials. 
Job requires knowledge of design techniques, tools, and principles involved in engraving of plaques, trophies and medals. 
Job requires knowledge of laser engraving machine, printer machines and manual tools, including their designs, uses, repair, and maintenance. 
Job requires monitoring operation of laser machine to make sure it is working properly. 
Job requires mounting of attachments or tools onto the laser machine. Job requires determining production equipment settings. 
Job requires setting equipment controls to meet engraving and cutting specification. 
Job requires operating cutting equipment. 
Job requires conducting tests and inspection of products to evaluate quality of finished products. 
Job requires the ability to listen to and understand information and ideas presented through spoken words and sentences. 
Job requires developing specific goals and plans to prioritize, organize, and accomplish work. 
Job requires using of hands and arms in handling, installing, positioning and moving materials and manipulating things. 
Job requires performing day to day administrative tasks such as maintaining information, files and processing paper work. 
Must have previous work experience with Universal Laser Engraving and Cutting System.</t>
  </si>
  <si>
    <t>CNMI and Federal Taxes</t>
  </si>
  <si>
    <t>C-500-24325-487225</t>
  </si>
  <si>
    <t>sj corporation</t>
  </si>
  <si>
    <t>sj auto repair shop</t>
  </si>
  <si>
    <t>p. o box 501962</t>
  </si>
  <si>
    <t>98-0084512</t>
  </si>
  <si>
    <t>lee</t>
  </si>
  <si>
    <t>jong hoo</t>
  </si>
  <si>
    <t>president</t>
  </si>
  <si>
    <t>p o box 501962</t>
  </si>
  <si>
    <t>sjcorpsaipan2020@gmail.com</t>
  </si>
  <si>
    <t>P-500-24200-204354</t>
  </si>
  <si>
    <t>AT LEAST 12 MONTH EXPERIENCE IS REQUIRED. KNOWLEDGEABLE OF USING HAND TOOLS AND POWER TOOLS FOR REPAIRING SUCH AS IMPACT WRENCHES AND SOCKETS, COMPRESSED AIR SYSTEM, POWER DRILLS AND RACHETS, TESTER AND OTHER TOOLS REQUIRED FOR REPAIRING</t>
  </si>
  <si>
    <t>garapan village</t>
  </si>
  <si>
    <t>Jong Hoo</t>
  </si>
  <si>
    <t>SJ Corporation</t>
  </si>
  <si>
    <t>C-500-24290-410954</t>
  </si>
  <si>
    <t>P-500-24182-163172</t>
  </si>
  <si>
    <t>3 MONTHS EXPERIENCE IS REQUIRED AND PREFERABLY WITH KNOWLEDGE OR EXPERIENCE WITH CLEANING SUPPLIES SUCH AS CLEANING CHEMICALS AND SOLVENTS AND THE ABILITY TO OPERATE THE CLEANING EQUIPMENT/MACHINES, TIME MANAGEMENT, ATTENTION TO DETAIL, ABILITY TO WORK INDEPEND ENTLY, AND SUPPLY MANAGEMENT. 
JANITORIAL AND WORK IS NOT ONLY ABOUT CLEANING, SOMEONE HAS THE ABILITY TO ORGANIZE WHAT WORK NEEDS TO BE DONE AND WHEN AND WHERE TO DO IT. CLEANING SUPPLIES MUST BE TRACKED, SCHEDULES SET, AND RECORDS KEPT, INCLUDING INVENTORY, ORDERING SUPPLIES, RECORD KEEPING, AND PROPER WORK SCHEDULING. MUST BE WORKING AS PART OF A TEAM AND FOLLOWING INSTRUCTIONS</t>
  </si>
  <si>
    <t>C-500-24336-508428</t>
  </si>
  <si>
    <t xml:space="preserve">AT LEAST 3 MONTHS WORK EXPERIENCED FOR THE POSITION; SERVICE ORIENTED AND ATTENTION TO DETAIL;
ABILITY TO MANAGE TIME BECAUSE THEY MUST PREPARE ROOMS BEFORE OCCUPANTS CHECK IN;
ABILITY TO MEET PERFORMANCE EXPECTATIONS WITHOUT CLOSE SUPERVISION;
CAN COMMUNICATE BOTH ORAL AND WRITTEN, INCLUDING THE ABILITY TO LISTEN CAREFULLY AND ASK THE RIGHT QUESTIONS TO GAIN CLARIFICATIONS;
KNOWLEDGE OF CLEANING AND SANITATION PRODUCTS, TECHNIQUES AND METHODS AND WITH WORKING KNOWLEDGE OF OPERATING MECHANIZED CLEANING
EQUIPMENT; AND ABILITY TO LIFT, PUSH AND PULL REQUIRED LOAD.
</t>
  </si>
  <si>
    <t>WANG</t>
  </si>
  <si>
    <t>C-500-25021-630679</t>
  </si>
  <si>
    <t>C-500-25020-628844</t>
  </si>
  <si>
    <t>P-500-24191-181729</t>
  </si>
  <si>
    <t>Customer Service Specialist</t>
  </si>
  <si>
    <t>1. Education: Must have a high school diploma or equivalent (e.g., GED).
2. Experience: At least one year of relevant experience in handling customer inquiries, providing assistance, and resolving issues, ideally within an aviation or customer service environment.
3. Technical Skills:
Experience in working with office equipment such as printers and scanners.
Experience using the computer, including the use of internet technology, navigating web browsers, conducting online research, utilizing web-based applications, emails, online communication tools, and cloud-based storage systems.
4. Physical Requirements:
Must be able to lift objects weighing up to 50 pounds.
Must be able to perform tasks that involve bending, lifting, climbing, and standing for extended periods.
Must be able to work outdoors in varying weather conditions
5. Police Clearance:
Must obtain and provide a police clearance certificate issued within the 30 days preceding the time of application.
6. Availability:
Must be willing to work flexible hours, including early mornings, late nights, weekends, and holidays.
Must have reliable transportation to and from work.
The workdays and work hours specified in E.b.6 and E.b.7 are subject to change. This position requires a variable work schedule due to the nature of airline operations. The typical schedule involves rotations, with workers potentially working weekends, and holidays.</t>
  </si>
  <si>
    <t>C-500-24366-577934</t>
  </si>
  <si>
    <t>NP LLC</t>
  </si>
  <si>
    <t>dba Tom Yum Restaurant</t>
  </si>
  <si>
    <t>PO Box 5645 CHRB</t>
  </si>
  <si>
    <t>66-0921773</t>
  </si>
  <si>
    <t>Regan</t>
  </si>
  <si>
    <t>Phannee</t>
  </si>
  <si>
    <t>Unsa</t>
  </si>
  <si>
    <t>phannee.unsa@gmail.com</t>
  </si>
  <si>
    <t>P-500-24148-039954</t>
  </si>
  <si>
    <t>C-500-25080-793159</t>
  </si>
  <si>
    <t>P-500-25037-670053</t>
  </si>
  <si>
    <t xml:space="preserve">Must be proficient in using software such as Microsoft Office and QuickBooks with 12 months' work experience.
</t>
  </si>
  <si>
    <t>C-500-24201-207669</t>
  </si>
  <si>
    <t>St. Jude Renal Care Facility Inc.</t>
  </si>
  <si>
    <t>Kulot di Rosa Dr., Chalan Kita</t>
  </si>
  <si>
    <t>66-0675532</t>
  </si>
  <si>
    <t>Magdalena</t>
  </si>
  <si>
    <t>W</t>
  </si>
  <si>
    <t>Admin./HR Dept.</t>
  </si>
  <si>
    <t>P.O. Boc 502878</t>
  </si>
  <si>
    <t>Saipan, MP</t>
  </si>
  <si>
    <t>hpcshc.acctng@gmail.com</t>
  </si>
  <si>
    <t>P-500-24158-077856</t>
  </si>
  <si>
    <t xml:space="preserve">Must be a high school graduate or equivalent, prefer skills training in electrical, plumbing and other building trade areas. </t>
  </si>
  <si>
    <t>Kulot di Rosa Dr., Chalan Kiya</t>
  </si>
  <si>
    <t>CNMI TAX, CHAPTER 2, CHAPTER 7, MEDICARE &amp; SOCIAL SECURITY</t>
  </si>
  <si>
    <t>C-500-24220-250078</t>
  </si>
  <si>
    <t>Gertrudes U Rinon</t>
  </si>
  <si>
    <t>MJ ENTERPRISES</t>
  </si>
  <si>
    <t>Po BOX 500302</t>
  </si>
  <si>
    <t>P-500-24176-140958</t>
  </si>
  <si>
    <t>C-500-24222-256265</t>
  </si>
  <si>
    <t>MARIANA GLOBAL INC.</t>
  </si>
  <si>
    <t>PMB 36 BOX 10001</t>
  </si>
  <si>
    <t>66-0968657</t>
  </si>
  <si>
    <t>Dohyung</t>
  </si>
  <si>
    <t>PMB 36</t>
  </si>
  <si>
    <t>POB 10001</t>
  </si>
  <si>
    <t>hyeongchang.im@mariana-global.com</t>
  </si>
  <si>
    <t>P-500-24184-166725</t>
  </si>
  <si>
    <t>MUST KNOW HOW TO SPEAK AND READ IN KOREAN TO INTERACT WITH KOREAN TOURIST WHO HAS LIMITED ENGLISH.
MUST HAVE 12 MONTHS EXPERIENCE AS TOUR GUIDE.</t>
  </si>
  <si>
    <t>MANAGAHA ISLAND</t>
  </si>
  <si>
    <t>chapter 2, chapter 7 and fica employee share</t>
  </si>
  <si>
    <t>C-500-24239-292088</t>
  </si>
  <si>
    <t>1178 Hinemlu St. Garapan</t>
  </si>
  <si>
    <t>Radiologic Technologists and Technicians</t>
  </si>
  <si>
    <t>P-500-24194-194687</t>
  </si>
  <si>
    <t>Radiology &amp; X-ray Technologist</t>
  </si>
  <si>
    <t>ASSOCIATE OF SCIENCE DEGREE IN RADIOLOGIC TECHNOLOGY FROM A RECOGNIZED/ACCREDITED SCHOOL OF RADIOLOGY OR FOREIGN EQUIVALENT AND TWO YEARS OF EXPERIENCE. CNMI PROFESSIONAL LICENSE REQUIRED FOR ALL U.S. AND FOREIGN WORKERS.
CONDITIONAL REQUIREMENTS: EMPLOYMENT IS CONTINGENT UPON SUCCESSFUL CLEARING OF PRE-EMPLOYMENT HEALTH AND DRUG SCREENING IN ACCORDANCE WITH CHCC POLICY.</t>
  </si>
  <si>
    <t>P.O. Box 500409</t>
  </si>
  <si>
    <t>FRINGE BENEFITS - PAID TIME OFF &amp; HOLIDAYS. OPTIONAL: MEDICAL AND DENTAL INSURANCE.</t>
  </si>
  <si>
    <t>CNMI TAX, FEDERAL TAX, MEDICARE AND SOCIAL SECURITY.</t>
  </si>
  <si>
    <t>COMMONWEALTH HEALTHCARE CORPORATION</t>
  </si>
  <si>
    <t>C-500-24205-214352</t>
  </si>
  <si>
    <t>P-500-24156-066592</t>
  </si>
  <si>
    <t>BUILDING SERVICE WORKER</t>
  </si>
  <si>
    <t xml:space="preserve">	Minimum six (6) months experience as heavy-duty custodian or any related field preferably in a hotel and golf resort.  
	Ability to climb stairs and ladders, bend at the waist and knees, lift and move items weighing up to 50 lbs, work from ladder and work with arms and hands overhead, knowledge in cleaning method, materials and equipment.  
</t>
  </si>
  <si>
    <t>Applicable federal and local taxes, as required by law.
Optional: Housing at $100/month
Optional: Health insurance.</t>
  </si>
  <si>
    <t>C-500-24296-422927</t>
  </si>
  <si>
    <t>AKHIL CHANDRA MOLLICK</t>
  </si>
  <si>
    <t>MOLLICK ENTERPRISES</t>
  </si>
  <si>
    <t>P.O. BOX 502555, LOWER NAVY HILL</t>
  </si>
  <si>
    <t>66-0736128</t>
  </si>
  <si>
    <t>MOLLICK</t>
  </si>
  <si>
    <t>AKHIL CHANDRA</t>
  </si>
  <si>
    <t>akhilchandramollick@yahoo.com</t>
  </si>
  <si>
    <t>P-500-24250-319213</t>
  </si>
  <si>
    <t>At least 6 months working experience as Security Guard. Guard and patrol the whole area of the premises. Willing to work from flexible schedule. Perform other related duties as assigned.</t>
  </si>
  <si>
    <t>LOWER NAVY HILL</t>
  </si>
  <si>
    <t>EMPLOYEE WITHOLDING TAX</t>
  </si>
  <si>
    <t>C-500-24198-198409</t>
  </si>
  <si>
    <t>Northern Marianas Islands</t>
  </si>
  <si>
    <t>P-500-24101-871859</t>
  </si>
  <si>
    <t>Will make all deduction(s) from the workers paycheck required by law such as Taxes (Chapter 2, Chapter 7, SS, &amp; Medicare) and will remit to applicable Government Agencies.</t>
  </si>
  <si>
    <t>C-500-24253-322371</t>
  </si>
  <si>
    <t>MTL Commercial Trading Inc</t>
  </si>
  <si>
    <t>Saipan Auto Depot</t>
  </si>
  <si>
    <t>P.O Box 502067</t>
  </si>
  <si>
    <t>Saipan Plaza Building, Gualo Rai</t>
  </si>
  <si>
    <t>66-0836615</t>
  </si>
  <si>
    <t>Arvin</t>
  </si>
  <si>
    <t>Chua</t>
  </si>
  <si>
    <t>saipanautodepot670@gmail.com</t>
  </si>
  <si>
    <t>P-500-24208-224043</t>
  </si>
  <si>
    <t>Knowledgeable in QuickBooks accounting, Peachtree, sage, MS Office, Numerical Skills, Organizational Skills, Computer Skills, Problem-Solving Skills.</t>
  </si>
  <si>
    <t>CNMI and federal taxes are required by law.</t>
  </si>
  <si>
    <t>saipanautodepot@gmail.com</t>
  </si>
  <si>
    <t>C-500-24231-275074</t>
  </si>
  <si>
    <t>P-500-24182-163269</t>
  </si>
  <si>
    <t>Communication, Flexibility, Customer service, and Housekeeping skills.</t>
  </si>
  <si>
    <t>C-500-24226-262627</t>
  </si>
  <si>
    <t>PACIFIC ORIENTAL INC.</t>
  </si>
  <si>
    <t>POI Building</t>
  </si>
  <si>
    <t>2288 Northwest Lp, I Fadang, Saipan International Airport</t>
  </si>
  <si>
    <t>P-500-24177-144424</t>
  </si>
  <si>
    <t>LOAD PLANNER</t>
  </si>
  <si>
    <t>Education: High School/GED. Work Experience: One-year experience as a Load Planner. Prior experience in aircraft load planning or ground operations, or a related aviation field. Knowledge and experience in aircraft weight and balance principles, load planning and documentation. Effective communication and interpersonal skills. Knowledge and experience in using load planning software (programs and web-based system) such as Unimatic and Volare Computer System and Aeronautical Information System Replacement or AISR and general office software. Relevant certification in aircraft load planning is advantageous. Capable of performing effectively under pressure and adaptable to flexible working hours. Must be available and prepared to work nights, weekends, holidays and in inclement weather conditions. Must be able to lift, push, pull or carry objects minimum of 30 lbs. and bend, stretch, twist or reach with body, arms and/or legs. Trade test and employment examination may be required</t>
  </si>
  <si>
    <t>Northwest Lp, I Fadang</t>
  </si>
  <si>
    <t>All CNMI and Federal income Taxes. The employee has the option to join the medical insurance plan and 401(k) employer sponsored plan and the share in medical insurance plan and 401(k) employer sponsored retirement
savings plan will be optional.</t>
  </si>
  <si>
    <t>https://www.https://jobs.labor.cnmi.gov/</t>
  </si>
  <si>
    <t>C-500-24274-372613</t>
  </si>
  <si>
    <t>Knowledge of principles and methods for moving people or goods by air, rail, sea or road, including the relative costs and benefits.  Knowledge and experience in providing customer and personal services that includes customer needs assessment, meeting quality standards for services and evaluation of customer satisfaction.  Knowledge and experience in coordinating operational activities and maintaining operational records.  Knowledge and experience in using MS Office programs: Word, Excel and Outlook.</t>
  </si>
  <si>
    <t>C-500-24311-456182</t>
  </si>
  <si>
    <t>BH CORPORATION</t>
  </si>
  <si>
    <t>PO BOX 504956</t>
  </si>
  <si>
    <t>98-0464451</t>
  </si>
  <si>
    <t>JUNG</t>
  </si>
  <si>
    <t>BONG HOON</t>
  </si>
  <si>
    <t>P.O BOX 504956</t>
  </si>
  <si>
    <t>keumohsaipan@hotmail.com</t>
  </si>
  <si>
    <t>Electric Motor, Power Tool, and Related Repairers</t>
  </si>
  <si>
    <t>P-500-24255-328952</t>
  </si>
  <si>
    <t>Electrician</t>
  </si>
  <si>
    <t>MUST HAVE A MINIMUM 2 YEARS WORK EXPERIENCE IN ELECTRIC WORKS AND SAFE HANDLING ELECTRIC WORKS. CAN WORK WITHOUT OR MINIMAL SUPERVISION AND FLEXIBLE.</t>
  </si>
  <si>
    <t>Beach Road Chalan Kanoa</t>
  </si>
  <si>
    <t>Federal Income Tax, Social Security (FICA), Insurance, Other Payroll Withholdings</t>
  </si>
  <si>
    <t>bhsaipan89@gmail.com</t>
  </si>
  <si>
    <t>C-500-24169-117172</t>
  </si>
  <si>
    <t>P-500-23187-169178</t>
  </si>
  <si>
    <t>Must hold at least a Commercial Pilot Certificate with appropriate category and class ratings, as required under Title 14CFR 135.243(C)(1). The required certificate will be applied equally to both U.S. workers and CW-1 workers.
Must hold a first-class medical certificate, as required under TITLE 14 CFR 61.23(a)(2). The required medical certificate will be applied equally to both U.S. workers and CW-1 workers.
Must have at least 1,200 hours of flight time as a pilot, including 500 hours of cross-country flight time, 100 hours of night flight time, and 75 hours of actual or simulated instrument time at least 50 hours of which were in actual flight, as required under Title 14 CFR 135.243 (c)(2). The required flight hours will be applied to both U.S. workers and CW-1 workers.
The pilot must successfully complete the FAA required company trainings and checks, prior to being assigned as a pilot-in-command of the PA-31 aircraft. This requirement is in accordance with the FAA approved company Training Program, and must be performed and completed using the company facility and aircraft. Must complete 100 hours of flight time as pilot-in-command in the PA-31-350 aircraft, in accordance with 14 CFR 135.105(a). The required training and flight hours will be applied to both U.S. workers and CW-1 workers.
NOTE: The offered wage is paid upon successful completion of the company training and flight hour requirements.
The worker may not be assigned as a pilot of any aircraft operated by Star Marianas Air, Inc. unless the worker successfully passes a DOT/FAA Pre employment drug test drug test, as required under Title 14 CFR120.109(a): (1) No employer may hire any individual for a safety-sensitive function listed in 120.105 unless the employer first conducts a pre-employment test and receives a verified negative drug test result for that individual, (2) No employer may allow an individual to transfer from a nonsafety-sensitive to a safety sensitive function unless the employer first conducts a pre-employment test and receives a verified negative drug test result for the individual. NOTE: The pre-employment drug test is a DOT and FAA requirement, and may only be performed in the US. The DOT/FAA pre-employment drug test requirement under Title 14 CFR120.109(a)(1) will be applied equally to both U.S. workers and CW-1 workers.
The worker must sign an agreement with a Training Cost Recovery program wherein the employer initially bears the cost of the required trainings and checks. The cost of this training shall be prorated over the first 6 months of the employment. If the worker does not complete 6 months of employment, the worker shall reimburse the company for a prorated amount of the cost of the ground and flight training. The required agreement with a Training Cost Recovery program will be applied equally to both U.S. workers and CW-1 workers.
The workdays and workhours specified in E.b.6 and E.b.7 are subject to change. This position requires a variable work schedule due to the nature of airline operations. The typical schedule involves rotations, usually 4 days ON and 2 days OFF, with pilots potentially working early mornings, late nights, weekends, and holidays. The position's schedule is subject to the crew duty and rest limitations set forth in title 14 of the Code of Federal Regulations Part 135 subparts 135.265 and 135.267 as applicable to the type of flight operation conducted (e.g. Scheduled or On-Demand).</t>
  </si>
  <si>
    <t>C-500-24179-152271</t>
  </si>
  <si>
    <t>FAMEX INC.</t>
  </si>
  <si>
    <t>PO BOX 503942</t>
  </si>
  <si>
    <t>PO BOX 505483</t>
  </si>
  <si>
    <t>P-500-23220-245470</t>
  </si>
  <si>
    <t>Msgr. Martinez Road Koblerville Village</t>
  </si>
  <si>
    <t>ALL FEDERAL AND LOCAL TAXES</t>
  </si>
  <si>
    <t>C-500-24201-207793</t>
  </si>
  <si>
    <t>PMB 466 BOX 10001</t>
  </si>
  <si>
    <t>PANG KOK</t>
  </si>
  <si>
    <t>PMB 466   BOX 10001</t>
  </si>
  <si>
    <t>P-500-24115-919420</t>
  </si>
  <si>
    <t>PROMOTION AND MARKETING COORDINATOR</t>
  </si>
  <si>
    <t>12 months experience marketing officer/coordinator. Associate in marketing or marketing management related</t>
  </si>
  <si>
    <t>H</t>
  </si>
  <si>
    <t>C-500-24185-175149</t>
  </si>
  <si>
    <t>P-500-24065-771760</t>
  </si>
  <si>
    <t>EMPLOYEE'S WORK SCHEDULE AS FOLLOWS:
8:00AM TO 12:00PM,
2:00PM TO 5:00PM.
7 HOURS A DAY, MONDAY THROUGH FRIDAY, 35 HOURS PER WEEK.</t>
  </si>
  <si>
    <t>Bi-weekly salary $17.07 x 70 hours=$1,194.90 (FLSA Exempt)</t>
  </si>
  <si>
    <t>C-500-24198-200995</t>
  </si>
  <si>
    <t>Beauty Salon/Acctg. Serv/Janitorial/Telecom Contractor/Room Rental</t>
  </si>
  <si>
    <t>P.O. Box 503894</t>
  </si>
  <si>
    <t>DAMA DE NOCHE STREET. GARAPAN</t>
  </si>
  <si>
    <t>P-500-24126-958120</t>
  </si>
  <si>
    <t xml:space="preserve">USED TO PERFORM BASIC  TROUBLESHOOTING ABILITY , REPAIRS OR TAKE PREVENTAIVE MEASURES TO ENSURE THE LIFE AND FUNCTIONING OF VARIOUS TYPES OF EQUIPMENT.  HAVE THE SKILL TO INSPECT, DIAGNOSE AND SOLVE PROBLEMS WITH MACHINES OR BUILDINGS. </t>
  </si>
  <si>
    <t>C-500-24249-315375</t>
  </si>
  <si>
    <t>Pharmacy Technicians</t>
  </si>
  <si>
    <t>P-500-24211-227365</t>
  </si>
  <si>
    <t>HIGH SCHOOL DIPLOMA, GENERAL EDUCATION DEVELOPMENT (GED), ADVANCED DEVELOPMENT INSTITUTE (ADI), OR ADULT BASIC EDUCATION (ABE). ONE YEAR OF EXPERIENCE IN PHARMACY. MUST BE LICENSED AS A PHARMACY TECHNICIAN BY THE COMMONWELATH OF THE NORTHERN MARIANAS HEALTH CARE PROFESSIOANL LICENSING BOARD (CNMI HCPLB). 
CONDITIONAL REQUIREMENT: EMPLOYMENT IS CONTINGENT UPON SUCCESSFUL CLEARING OF PRE-EMPLOYMENT HEALTH AND DRUG SCREENING IN ACCORDANCE WITH CHCC POLICY.</t>
  </si>
  <si>
    <t>C-500-24155-061682</t>
  </si>
  <si>
    <t>EFG PACIFIC HOLDINGS LLC</t>
  </si>
  <si>
    <t>P-500-23206-212126</t>
  </si>
  <si>
    <t>Ability to read and follow recipes, to be creative. Ability to follow strict health and safety standards.
Ability to meet strict deadlines. Can operate large industrial sized mixing machines and ovens.</t>
  </si>
  <si>
    <t>non</t>
  </si>
  <si>
    <t>C-500-24180-156764</t>
  </si>
  <si>
    <t>LE GRAND BLEU, INC.</t>
  </si>
  <si>
    <t>CASA URASHIMA</t>
  </si>
  <si>
    <t>MICRO BEACH ROAD, GARAPAN</t>
  </si>
  <si>
    <t>PMB 413 BOX 10000</t>
  </si>
  <si>
    <t>66-0796436</t>
  </si>
  <si>
    <t>TAKAHASHI</t>
  </si>
  <si>
    <t>MAIKO</t>
  </si>
  <si>
    <t>CORPORATE SECRETARY/TREASURER</t>
  </si>
  <si>
    <t>maiko.saipan@gmail.com</t>
  </si>
  <si>
    <t>P-500-24064-766559</t>
  </si>
  <si>
    <t>COOK, RESTAURANT</t>
  </si>
  <si>
    <t>WILLING TO WORK IN A FLEXIBLE HOURS. MUST HAVE AT LEAST ONE YEAR OF RELATED WORK EXPERIENCE AS COOK, RESTAURANT. KNOWS HOW TO COOK VARIOUS ORIENTAL, WESTERN AND EUROPEAN CUISINE. MUST BE PROFICIENT IN FOOD PREPARATION AND CUSTOMER SERVICE.</t>
  </si>
  <si>
    <t>C-500-24199-201354</t>
  </si>
  <si>
    <t>Won Pacific Corporation</t>
  </si>
  <si>
    <t>Galleria Restaurant</t>
  </si>
  <si>
    <t>P.O. Box 506535</t>
  </si>
  <si>
    <t>66-0878137</t>
  </si>
  <si>
    <t>Seung Min</t>
  </si>
  <si>
    <t>P-500-24156-066203</t>
  </si>
  <si>
    <t>1 year of work related experience as Supervisor. Must have an attention to details and customer service skills. Requires practice of proper health sanitation. Knowledge in cooking, menu planning, costing, ordering and scheduling of kitchen workers. Knowledge of inventory control, supplies equipment, and food production. Skills in leadership, management, employee and performance management. Employment certification from previous employer is required.</t>
  </si>
  <si>
    <t>Alaihai Ave, Garapan Village</t>
  </si>
  <si>
    <t>C-500-24276-379043</t>
  </si>
  <si>
    <t>P-500-24184-166731</t>
  </si>
  <si>
    <t xml:space="preserve">Must have a High School diploma or equivalent work experience as a maintenance worker. With knowledge of machines and tools, including their designs, uses, repair, and maintenance. Must have 12 Months work experience. </t>
  </si>
  <si>
    <t>CANAL DR., BROADWAY AVE.</t>
  </si>
  <si>
    <t>C-500-24351-548250</t>
  </si>
  <si>
    <t xml:space="preserve">WITHHOLDING TAXES, MED AND SS FICA TAX
</t>
  </si>
  <si>
    <t>C-500-24271-369284</t>
  </si>
  <si>
    <t>D-SERVE LLC</t>
  </si>
  <si>
    <t>ASSISTANT MANAGER</t>
  </si>
  <si>
    <t xml:space="preserve">High School Graduate/GED. Must have 24 months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general carpentry and repair. Ability to use hand tools and power tools.
</t>
  </si>
  <si>
    <t>C-500-24166-110591</t>
  </si>
  <si>
    <t>P-500-24038-699015</t>
  </si>
  <si>
    <t>Ability to manage time. Can work without supervision. Handle basic maintenance and cleaning.</t>
  </si>
  <si>
    <t>C-500-24262-345190</t>
  </si>
  <si>
    <t>P-500-24221-253056</t>
  </si>
  <si>
    <t>SALES WORKER</t>
  </si>
  <si>
    <t>- 12 MONTHS EXPERIENCE AS A SALES AGENT/WORKER
- MUST POSSES A VALID CNMI DRIVER'S LICENSE
- PREFERABLY FLUENT IN CHINESE LANGUAGE</t>
  </si>
  <si>
    <t>C-500-24180-161764</t>
  </si>
  <si>
    <t>AFH, INC.</t>
  </si>
  <si>
    <t>Natural Nail Spa</t>
  </si>
  <si>
    <t>PMB 955 Box 10000</t>
  </si>
  <si>
    <t>66-0543502</t>
  </si>
  <si>
    <t>Ordas</t>
  </si>
  <si>
    <t>Eden</t>
  </si>
  <si>
    <t>Guillo</t>
  </si>
  <si>
    <t>Gualo Rai Road</t>
  </si>
  <si>
    <t>naturalnailspa670@gmail.com</t>
  </si>
  <si>
    <t>P-500-23275-404179</t>
  </si>
  <si>
    <t>Beauticians</t>
  </si>
  <si>
    <t>Previous experience as Hairstylist or Colorist. Proficiency with hot irons, curlers and blow dryers. Ability to perform waxing, pedicure, manicure and nail reconstruction.</t>
  </si>
  <si>
    <t>Gualo Rai Chalan Pale Arnorld Road</t>
  </si>
  <si>
    <t>CNMI Local Tax, FICA-SS, FICA-MED</t>
  </si>
  <si>
    <t>C-500-24271-369113</t>
  </si>
  <si>
    <t>GUEVARRA</t>
  </si>
  <si>
    <t>ROSALINDA</t>
  </si>
  <si>
    <t>P-500-24131-980227</t>
  </si>
  <si>
    <t>BOOKEEPING, ACCOUNTING AND AUDITING CLERK</t>
  </si>
  <si>
    <t>Applicants must know how to compute, classify and record numerical data to keep financial records complete. Must also know how to check the accuracy of figures, calculations and postings pertaining to the business transactions recorded by each worker. Applicants must present their certificate/verification of employment. Can work flexible hours during weekends and holidays. Required for both U.S. workers and CW1 workers.</t>
  </si>
  <si>
    <t>Will make all deductions from the worker's paycheck required by law such as Taxes (Chapter 2, Chapter 7, SS &amp;
Medicare) and will remit to applicable Government Agencies.</t>
  </si>
  <si>
    <t>C-500-24265-355149</t>
  </si>
  <si>
    <t>P-500-24177-144425</t>
  </si>
  <si>
    <t xml:space="preserve">Must have 12 months experience as cook. Must be able to lift at least 45 lbs. and can work on a flexible time or early morning shift. </t>
  </si>
  <si>
    <t>Ch. 2 and Ch. 7 Taxes(State and Federal Tax), Social Security and Medicare Taxes</t>
  </si>
  <si>
    <t>C-500-24192-185138</t>
  </si>
  <si>
    <t>RISING CORPORATION</t>
  </si>
  <si>
    <t>LUCKY DE MARKET/RISING SUPERMARKET</t>
  </si>
  <si>
    <t>DANDAN MAIN ROAD, DANDAN VILLAGE</t>
  </si>
  <si>
    <t>66-0739519</t>
  </si>
  <si>
    <t>DE</t>
  </si>
  <si>
    <t>risingcorp2010@gmail.com</t>
  </si>
  <si>
    <t>P-500-24065-770309</t>
  </si>
  <si>
    <t>Per week exceeds 40 hours, overtime rate $10.17 x 1.5=$15.255 per hour</t>
  </si>
  <si>
    <t>C-500-24248-312046</t>
  </si>
  <si>
    <t>P-500-24190-178440</t>
  </si>
  <si>
    <t xml:space="preserve">Able to push, pull, lift, and carry 50 lbs of housekeeping/cleaning supplies without assistance. Be able and willing to work flexible shifts, days, evenings, nights, weekends, and holidays. 
</t>
  </si>
  <si>
    <t xml:space="preserve">chapter 2 local tax/chapter 7 federal tax/optional $70.00 dorm &amp; health insurance
</t>
  </si>
  <si>
    <t>C-500-24210-227107</t>
  </si>
  <si>
    <t>ADECCO ENTERPRISES</t>
  </si>
  <si>
    <t>P.O. BOX 931</t>
  </si>
  <si>
    <t>66-1056897</t>
  </si>
  <si>
    <t>SASAKURA</t>
  </si>
  <si>
    <t>adecco267@gmail.com</t>
  </si>
  <si>
    <t>P-500-24162-088743</t>
  </si>
  <si>
    <t>FOOD PREPARATION WORKER</t>
  </si>
  <si>
    <t>MUST HAVE AT LEAST THREE MONTHS OF WORK EXPERIENCE AS A FOOD PREPARATION WORKER.</t>
  </si>
  <si>
    <t>ADECCO267@GMAIL.COM</t>
  </si>
  <si>
    <t>C-500-24170-122812</t>
  </si>
  <si>
    <t>P-500-23253-333777</t>
  </si>
  <si>
    <t>Payroll deductions as required by law such as FICA, Medicare and CNMI tax withholding</t>
  </si>
  <si>
    <t>C-500-25030-652537</t>
  </si>
  <si>
    <t>kang Corporation</t>
  </si>
  <si>
    <t>C-500-24288-403503</t>
  </si>
  <si>
    <t>p.o box 503053</t>
  </si>
  <si>
    <t>KANG HEE</t>
  </si>
  <si>
    <t>P-500-24194-191722</t>
  </si>
  <si>
    <t>MUST HAVE 12 MONTH OF WORKING EXPERIENCE AS MAINTENANCE WORKER.
KNOWLEDGEABLE TO USE POWER TOOLS AND HAND TOOLS LIKE HAMMER DRILLS, GRINDERS, SANDERS, PLIERS, ADJUSTABLE WRENCHES, ELECTRIC CUTTERS. KNOWLEDGEABLE OF SAFETY PRECAUTIONS IN DOING THE TASK.
KNOWLEDGEABLE IN REPAIRING LAUNDRY MACHINES AND DRYERS, REPAIRING OF  GENERATORS.</t>
  </si>
  <si>
    <t>chalan laulau village</t>
  </si>
  <si>
    <t>Kangparts@hotmail.com</t>
  </si>
  <si>
    <t>C-500-24206-217694</t>
  </si>
  <si>
    <t>Jet Realty And Development, Inc.</t>
  </si>
  <si>
    <t>66-0522104</t>
  </si>
  <si>
    <t>jetrealty18@gmail.com</t>
  </si>
  <si>
    <t>P-500-24140-012371</t>
  </si>
  <si>
    <t>Building Cleaning Workers, All Other</t>
  </si>
  <si>
    <t>At least 6 months working experience. Willing to work on flexible hours including weekends and holidays. Know how to use cleaning solutions and cleaning equipment. Do other duties assigned.</t>
  </si>
  <si>
    <t>Airport Road Dandan</t>
  </si>
  <si>
    <t>C-500-24206-217600</t>
  </si>
  <si>
    <t>G/F Jet Bldg Chalan Pale Arnold  St. Middle Road Gualo Rai</t>
  </si>
  <si>
    <t>G/F Bldg Chalan Pale Arnold St. Middle Road Gualo Rai</t>
  </si>
  <si>
    <t>P-500-24138-007063</t>
  </si>
  <si>
    <t>Counter Attendant</t>
  </si>
  <si>
    <t xml:space="preserve">3 months work related experience. Ability to work under pressure. Willing to work flexible shift. Knows how to use computerized cash register. </t>
  </si>
  <si>
    <t>G/F Bldg Chalan Pale Arnold St. Middle  Road Gualo Rai</t>
  </si>
  <si>
    <t>Mandatory CNMI and Federal Taxes</t>
  </si>
  <si>
    <t>C-500-24216-243031</t>
  </si>
  <si>
    <t xml:space="preserve">Knowledge of using machines hand tools or power tools, including their designs, uses, repair, and maintenance. </t>
  </si>
  <si>
    <t>C-500-24310-452849</t>
  </si>
  <si>
    <t>C-500-24290-409324</t>
  </si>
  <si>
    <t>NOTHERN MARIANA ISL</t>
  </si>
  <si>
    <t>P-500-24253-322364</t>
  </si>
  <si>
    <t>SCIENCE TEACHER</t>
  </si>
  <si>
    <t>Must be familiar in Abecka Curriculum.
Should have at least 12 months experience in teaching in a Christian School
Must have a Bachelor's Degree in Science related courses.</t>
  </si>
  <si>
    <t>6679 Chalan Pali Arnold Road</t>
  </si>
  <si>
    <t>C-500-25006-595072</t>
  </si>
  <si>
    <t>United Construction Services/Heavy Equipment Repair Shop</t>
  </si>
  <si>
    <t>P.O. BOX 504029,</t>
  </si>
  <si>
    <t>P-500-24316-465643</t>
  </si>
  <si>
    <t>MOBILE HEAVY EQUIPMENT MECHANICS</t>
  </si>
  <si>
    <t xml:space="preserve">Certificate of Employment as an Heavy Equipment Mechanic.
Must have Knowledge of Equipment preventive maintenance system .
Police Clearance 
</t>
  </si>
  <si>
    <t>2245 WALAWAL PLACE, TANAPAG</t>
  </si>
  <si>
    <t>CNMI, FICA &amp; Medicare</t>
  </si>
  <si>
    <t>C-500-24344-526554</t>
  </si>
  <si>
    <t>80 hours paid vacation leave and  40 hours paid sick leave</t>
  </si>
  <si>
    <t>C-500-24302-435434</t>
  </si>
  <si>
    <t>QUEEN BEE CORPORATION</t>
  </si>
  <si>
    <t>ACADEMY (TUTORING SERVICES)</t>
  </si>
  <si>
    <t>P.O. BOX 502672, LVPE'S BUILDING, AS LITO ROAD</t>
  </si>
  <si>
    <t>66-1046261</t>
  </si>
  <si>
    <t>DELOS REYES</t>
  </si>
  <si>
    <t>JOO YOON</t>
  </si>
  <si>
    <t>corporationqueenbee@gmail.com</t>
  </si>
  <si>
    <t>P-500-24228-269031</t>
  </si>
  <si>
    <t>Must have 12 months working experience as Accounting Associate. Knowledge in Accounting principles. Knowledge in all types of taxes. Knowledge in financial statement, income and balance for the right mathematical method or formula. The ability of associated office work, statistics with business initiative. Willing to work flexible schedule. Perform related duties as assigned.</t>
  </si>
  <si>
    <t>C-500-24290-411141</t>
  </si>
  <si>
    <t>ALJRIC GENERAL SERVICES, LLC</t>
  </si>
  <si>
    <t>P.O. BOX 505765 CK</t>
  </si>
  <si>
    <t>7309 JP BLDG. 2, CHALAN PALE ARNOLD ROAD, GARAPAN</t>
  </si>
  <si>
    <t>66-0866293</t>
  </si>
  <si>
    <t>ALMA</t>
  </si>
  <si>
    <t>HABOS</t>
  </si>
  <si>
    <t>aljricmanpower2017@gmail.com</t>
  </si>
  <si>
    <t>P-500-24227-265934</t>
  </si>
  <si>
    <t>JANITOR AND CLEANERS, EXCEPT MAIDS AND HOUSEKEEPING CLEANERS</t>
  </si>
  <si>
    <t>AT LEAST 3 MONTHS WORK EXPERIENCES FOR THE JOB IS REQUIRED;
JOB SAFETY AND PROPER HANDLING AND USE OF SPECIAL TOOLS, EQUIPMENTS AND CLEANING SUPPLIES AND MATERIALS</t>
  </si>
  <si>
    <t>7309JP BLDG. 2, CHALAN PALE ARNORLD ROAD</t>
  </si>
  <si>
    <t>P-500-24211-227315</t>
  </si>
  <si>
    <t>U-SAVE MARKET LOT#014 T 22</t>
  </si>
  <si>
    <t>C-500-24339-515994</t>
  </si>
  <si>
    <t>P-500-24299-432043</t>
  </si>
  <si>
    <t>MAIDS AND HOUSEKEEPING CLEANERS</t>
  </si>
  <si>
    <t xml:space="preserve">Ability to manage time. Can work without supervision. </t>
  </si>
  <si>
    <t>C-500-24298-428574</t>
  </si>
  <si>
    <t>Fiesta, Inc.</t>
  </si>
  <si>
    <t>Chichirica Avenue Garapan P.O BOX 500137</t>
  </si>
  <si>
    <t>98-0089370</t>
  </si>
  <si>
    <t>P-500-24262-345328</t>
  </si>
  <si>
    <t>MUST HAVE 6 MONTHS OF EXPERIENCE. APPLICANTS MUST PASS A LITERACY SKILLED TEST (TOTAL PASSING SCORE OF 83%)DURING THE APPLICATION PROCESS. THE SKILL TESTING AND COMPREHENSION EXAM ARE REQUIRED EQUALLY TO BOTH US AND FOREIGN WORKERS. ABILITY TO HANDLE HEAVY EQUIPMENT AND MACHINERY. KNOWLEDGE OF CLEANING CHEMICALS AND SUPPLIES. ABILITY TO WORK AUTONOMOUSLY HEALTH AND SAFETY PRINCIPLES. MUST BE ABLE TO WORK HOLIDAYS AND WEEKENDS.</t>
  </si>
  <si>
    <t>(Opt) Med, dental, and vision subject to the terms &amp; conditions</t>
  </si>
  <si>
    <t>C-500-24318-471174</t>
  </si>
  <si>
    <t>TA FAMILY, LLC</t>
  </si>
  <si>
    <t>PHO TAM</t>
  </si>
  <si>
    <t>BLDG 3888, DOLLAR DAYS WHOLESALE, BEACH RD, GARAPAN</t>
  </si>
  <si>
    <t>66-0968813</t>
  </si>
  <si>
    <t>P-500-24178-148360</t>
  </si>
  <si>
    <t>APPLICANTS MUST HAVE AT LEAST 12 MONTHS OF PREVIOUS WORK-RELATED SKILL, KNOWLEDGE, OR EXPERIENCE AND ABLE TO WORK FLEXIBLE SHIFT, WEEKENDS, AND HOLIDAYS. EDUCATION MINIMUM REQUIREMENT - NONE. THIS JOB OPPORTUNITY IS A TERMPORARY, FULL-TIME POSITION.</t>
  </si>
  <si>
    <t>BLDG 1107 ROSA STREET, GARAPAN</t>
  </si>
  <si>
    <t>FEDERAL INCOME TAX, STATE TAX, SOCIAL SECURITY (FICA), MEDICARE TAX</t>
  </si>
  <si>
    <t>C-500-25035-662845</t>
  </si>
  <si>
    <t>CHAPTER 2, FICA, SSS, MEDICARE</t>
  </si>
  <si>
    <t>C-500-25080-793138</t>
  </si>
  <si>
    <t>C-500-24351-544612</t>
  </si>
  <si>
    <t xml:space="preserve">Must have 12 month of work experience in the proffered position. Must be able to read, write, and the ability to grasp and make sense of information, instructions, and narratives. Can do and perform work assignment under pressure with less supervision and must be able to meet tasks deadline. Must be physically fit to be able to handle and perform the duties of the position. Willing to work flexible hours including holidays and weekends. The work schedule for this position includes split shift and each beneficiary shall have different days off, each with 1-day off per week. All applicant must have own transportation to &amp; from work and must be able to secure CNMI driver's license. All applicants must attach an updated resume, employment certification, and police clearance. Background checks and drug testing may be required during or prior to employment to all applicants. </t>
  </si>
  <si>
    <t>C-500-25010-609284</t>
  </si>
  <si>
    <t>P-500-24323-480073</t>
  </si>
  <si>
    <t xml:space="preserve">KNOWLEDGE OF MACHINES HAND TOOLS OR POWER TOOLS, INCLUDING THEIR DESIGNS USES REPAIR AND MAINTENANCE. 
</t>
  </si>
  <si>
    <t>C-500-25074-779321</t>
  </si>
  <si>
    <t>R&amp;I CORPORATION</t>
  </si>
  <si>
    <t>NAMDAEMOON</t>
  </si>
  <si>
    <t>PMB 303 BOX 10000</t>
  </si>
  <si>
    <t>BEACH  ROAD GARAPAN</t>
  </si>
  <si>
    <t>66-0963837</t>
  </si>
  <si>
    <t>MIYUN LEE</t>
  </si>
  <si>
    <t>BEACH ROAD ,GARAPAN</t>
  </si>
  <si>
    <t>P-500-25038-674065</t>
  </si>
  <si>
    <t>12 MONTHS OF EXPERIENCE. ABLE TO WORK
FLEXIBLE TIME.</t>
  </si>
  <si>
    <t>C-500-25074-779325</t>
  </si>
  <si>
    <t>ROGL CORPORATION</t>
  </si>
  <si>
    <t>GMP CONST</t>
  </si>
  <si>
    <t>PUMPKIN ST.  CHALAN LAULAU VILLAGE</t>
  </si>
  <si>
    <t>P.O. BOX 502571</t>
  </si>
  <si>
    <t>66-0767705</t>
  </si>
  <si>
    <t>IGLESIAS</t>
  </si>
  <si>
    <t>P-500-25007-599025</t>
  </si>
  <si>
    <t>BENCH CARPENTER</t>
  </si>
  <si>
    <t xml:space="preserve">AT LEAST 12 MONTHS OF WORKING EXPERIENCE. MUST HAVE EXPERIENCE AS A CABINET MAKER AND BENCH CARPENTER. HIGH SCHOOL GRADUATE OR EQUIVALENT.
MUST BE ABLE TO MAKE DESIGNS AND MAKE ACCURATE MEASUREMENTS. KNOW HOW TO USE HAND TOOLS AND POWER TOOLS. KNOW HOW TO READ BLUEPRINTS
AND BUILDING PLANS FOR ACCURATE LAYOUT. KNOW HOW TO MAKE THE DESIGN OF CABINETS.
</t>
  </si>
  <si>
    <t>C-500-25077-782847</t>
  </si>
  <si>
    <t>Saipan Fashion Company</t>
  </si>
  <si>
    <t>Li Hua Dress Shop</t>
  </si>
  <si>
    <t>PO Box 505895</t>
  </si>
  <si>
    <t>66-0686910</t>
  </si>
  <si>
    <t>He</t>
  </si>
  <si>
    <t>Jianbing</t>
  </si>
  <si>
    <t>Tony Chien Li</t>
  </si>
  <si>
    <t>yenscorpspn@gmail.com</t>
  </si>
  <si>
    <t>P-500-25077-782823</t>
  </si>
  <si>
    <t>Tailor</t>
  </si>
  <si>
    <t>12 months work experience required as Tailor.</t>
  </si>
  <si>
    <t>CNMI &amp; FICA taxes deductions</t>
  </si>
  <si>
    <t>C-500-24198-198199</t>
  </si>
  <si>
    <t>PRINTING SERVICES/SIGN MANUFACTURER</t>
  </si>
  <si>
    <t>PO BOX 8065 SVRB</t>
  </si>
  <si>
    <t>LUIS S CABRERA BUILDING CHALAN PIAO</t>
  </si>
  <si>
    <t>CAMBRONERO</t>
  </si>
  <si>
    <t>unitedprinters514@gmail.com</t>
  </si>
  <si>
    <t>P-500-24126-958167</t>
  </si>
  <si>
    <t>SILKSCREEN PRINTING OPERATOR</t>
  </si>
  <si>
    <t>HIGH SCHOOL GRADUATE WITH A MINIMUM OF 12 MONTHS  WORKING EXPERIENCE AS SILKSCREEN PRINTING OPERATOR.  MUST BE ABLE TO SIT, STAND AND WALK FOR VARYING PERIODS THROUGH THE SHIFT. MUST BE ABLE TO READ, HEAR AND COMPREHEND DIRECTIONS GIVEN. MUST HAVE REASONABLY GOOD USE OF FINGER, HANDS AND ARMS. MUST BE ABLE TO ADJUST FOCUS AND SEE COLORS WITH ACUITY.</t>
  </si>
  <si>
    <t>Social Security (FICA),  Medicare Tax,  Payroll Withholding Tax</t>
  </si>
  <si>
    <t>C-500-24170-122476</t>
  </si>
  <si>
    <t>P-500-23194-185647</t>
  </si>
  <si>
    <t>STOCK CLERKS, SALES FLOOR</t>
  </si>
  <si>
    <t>Demonstrating ability to complete heavy lifting tasks. Processing effective communication skills. Having basic math skills. Showing an ability to help customers.</t>
  </si>
  <si>
    <t>C-500-24206-217945</t>
  </si>
  <si>
    <t>C-500-24239-295029</t>
  </si>
  <si>
    <t>P-500-24156-071092</t>
  </si>
  <si>
    <t>POWER PLANT TECHNICIAN</t>
  </si>
  <si>
    <t>ALL REQUIRED LOCAL, STATE AND FEDERAL EMPLOYMENT TAXES.</t>
  </si>
  <si>
    <t>Edgard_Acollador@nextechsol.com</t>
  </si>
  <si>
    <t>C-500-24198-198108</t>
  </si>
  <si>
    <t>P-500-24151-049626</t>
  </si>
  <si>
    <t xml:space="preserve">	Three (3) months of kitchen production experience.
	Understanding of food preparation fundamentals.
	Ability to follow recipes.
	Understanding of food allergies and foodborne illnesses.
	Mathematical skills.
	Knife handling skills.
</t>
  </si>
  <si>
    <t>C-500-24230-274846</t>
  </si>
  <si>
    <t>P-500-24180-161798</t>
  </si>
  <si>
    <t>Work experience requires 12 months as a Cook. Knowledge of techniques and equipment for food consumption, including storage and handling techniques. Knowledge of principles and processes for providing customer service. This includes customer needs assessment, meeting quality standards for services, and evaluation of customer satisfaction. Knowledge of raw materials, production processes, quality control, cost, and other techniques for maximizing the effective manufacture and distribution of goods. Giving full attention to the instructions, taking time to understand the points being made. Asking questions as appropriate, and not interrupting at inappropriate times. Using logic and reasoning to identify the strengths and weaknesses of alternative solutions, conclusions, or approaches to problems. Monitor the cleanliness in the kitchen food safety, sanitizing tools and dishes with the proper methods.</t>
  </si>
  <si>
    <t>C-500-24204-211113</t>
  </si>
  <si>
    <t>C-500-24283-395248</t>
  </si>
  <si>
    <t>RJ Corporation</t>
  </si>
  <si>
    <t>RJ Comm. Bldg, STE6 1-F, Chalan Msgr Guerrero Rd Dan Dan</t>
  </si>
  <si>
    <t>PO Box 500575</t>
  </si>
  <si>
    <t>66-0724970</t>
  </si>
  <si>
    <t>Ayuyu</t>
  </si>
  <si>
    <t>Jose</t>
  </si>
  <si>
    <t>President/Owner</t>
  </si>
  <si>
    <t>RJ Comm. Bldg., STE6 1-F, Chalan Msgr Guerrero Rd Dan Dan</t>
  </si>
  <si>
    <t>rjcorporation670@gmail.com</t>
  </si>
  <si>
    <t>P-500-24243-304899</t>
  </si>
  <si>
    <t>Fast Food and Counter Worker</t>
  </si>
  <si>
    <t>MUST HAVE AT LEAST THREE (3) MONTHS  WORK EXPERIENCE AS A FAST FOOD AND COUNTER WORKER. ABILITY TO FOLLOW DIRECTIONS AND ADHERE TO SAFETY GUIDELINES. ABILITY TO WORK ON VARIED SCHEDULES UNDER DIVERSE CONDITIONS. MUST BE AVAILABLE TO WORK DAYS, NIGHTS, WEEKENDS, AND OCCASIONALLY, HOLIDAYS. MUST KNOW HOW TO OPERATE POS SYSTEM. MUST HAVE THE STAMINA TO STAND FOR A PROLONGED PERIOD OF TIME.  MUST BE WILLING TO WORK FLEXIBLE SCHEDULES INCLUDE WEEKENDS AND HOLIDAYS. APPLICANTS ARE REQIUIRED TO SUBMIT THEIR RESUME AND EMPLOYMENT CERTIFICATION SHOWING THE REQUIRED EXPERIENCE. APPLICATIONS WILL BE CONSIDERED IF SUBMITTED WITHIN THE RECRUITMENT PERIOD. PREVIOUS EMPLOYER WILL BE CONTACTED FOR VERIFICATION AND PERSONAL REFERENCE.</t>
  </si>
  <si>
    <t>RJCORPORATION670@GMAIL.COM</t>
  </si>
  <si>
    <t>C-500-24317-468282</t>
  </si>
  <si>
    <t>Maven LLC</t>
  </si>
  <si>
    <t>Marianas Hairlines</t>
  </si>
  <si>
    <t>Unit 204 Afetna Rd. Buninas LP San Antonio</t>
  </si>
  <si>
    <t>66-1016725</t>
  </si>
  <si>
    <t>Wedel</t>
  </si>
  <si>
    <t>Nicholas</t>
  </si>
  <si>
    <t>James</t>
  </si>
  <si>
    <t>PO Box 10000 PMB 778</t>
  </si>
  <si>
    <t>marianashairlines@gmail.com</t>
  </si>
  <si>
    <t>P-500-24122-943469</t>
  </si>
  <si>
    <t>Hairstylist/Cosmetologist</t>
  </si>
  <si>
    <t>#740 CPL Derence Jack Rd. Garapan</t>
  </si>
  <si>
    <t>FICA,CNMI taxes</t>
  </si>
  <si>
    <t>C-500-24222-256353</t>
  </si>
  <si>
    <t>ATOMS CO LTD</t>
  </si>
  <si>
    <t>10443 Adetfa Street</t>
  </si>
  <si>
    <t>Gill Blas Condominium 1F</t>
  </si>
  <si>
    <t>66-0492673</t>
  </si>
  <si>
    <t>Kaijo</t>
  </si>
  <si>
    <t>Juanita</t>
  </si>
  <si>
    <t>Ebba</t>
  </si>
  <si>
    <t>Administrative Officer</t>
  </si>
  <si>
    <t>10443 Adetfa St.</t>
  </si>
  <si>
    <t>consulting-dep@atomsco.com</t>
  </si>
  <si>
    <t>P-500-24186-175418</t>
  </si>
  <si>
    <t>Heating, Air Conditioning &amp; Refrigeration Mechanic &amp; Install</t>
  </si>
  <si>
    <t>Must be high school graduate or equivalent. Must have at least 6 months training as air conditioning and refrigeration repairer and installer. Must have 24 months job experience as Heating, Air Conditioning and Refrigeration Mechanics and Installers. Must be knowledgeable on the functions of refrigerator and air conditioning components such as air compressor, condenser, expansion valves, evaporator steam , blower, evaporator coil, condensing coil, fan motor and fin, air filter, thermostats and refrigerants. Must have a general knowledge of building and electrical wiring. Must be able to read building plans or sketches. Must be physically fit to lift or move objects 50 lbs or and above. Must be able to work in open or confined spaces, exposed to extreme heat, or cold, dirt, noise and cleaning solutions. Must be able to stand, squat, and sit for long periods of time. Must be able to read, write, add, subtract, divide and multiply. Must be able to speak the English language. Must be able to obtain a drivers license or possess a drivers license in order to drive the company car to the assigned job location.</t>
  </si>
  <si>
    <t>10443 Adetfa Street Saipan</t>
  </si>
  <si>
    <t>Mandatory CNMI Taxes (Ch 2 and Ch 7) and Mandatory Federal Taxes (FICA &amp; MEDICARE)</t>
  </si>
  <si>
    <t>C-500-24180-157010</t>
  </si>
  <si>
    <t xml:space="preserve">Paragon Corporation </t>
  </si>
  <si>
    <t xml:space="preserve">Coreplus Construction </t>
  </si>
  <si>
    <t xml:space="preserve">2340 Beachroad Oleai </t>
  </si>
  <si>
    <t>66-0942948</t>
  </si>
  <si>
    <t xml:space="preserve">Quiring </t>
  </si>
  <si>
    <t xml:space="preserve">Paula Bianca </t>
  </si>
  <si>
    <t xml:space="preserve">Enolva </t>
  </si>
  <si>
    <t xml:space="preserve">President </t>
  </si>
  <si>
    <t>hr.coreplusconstruction@gmail.com</t>
  </si>
  <si>
    <t>P-500-24097-862378</t>
  </si>
  <si>
    <t xml:space="preserve">Civil Engineering Technician </t>
  </si>
  <si>
    <t>Applicants must have an associate's degree in engineering or any related field. Applicants must have at least 24 months of work experience. Applicants must be knowledgeable in engineering and technology.</t>
  </si>
  <si>
    <t>C-500-24297-428403</t>
  </si>
  <si>
    <t>P-500-24161-088708</t>
  </si>
  <si>
    <t>BUS AND TRUCK MECHANICS AND DIESEL ENGINE SPECIALIST</t>
  </si>
  <si>
    <t>Repairing machines or boats using the needed tools.</t>
  </si>
  <si>
    <t>C-500-24201-207562</t>
  </si>
  <si>
    <t>PO BOX 5017 CHRB</t>
  </si>
  <si>
    <t>06-1341128</t>
  </si>
  <si>
    <t>PO Box 5017 CHRB</t>
  </si>
  <si>
    <t>P-500-24134-986098</t>
  </si>
  <si>
    <t>Helper</t>
  </si>
  <si>
    <t>C-500-24193-188449</t>
  </si>
  <si>
    <t>Electricians</t>
  </si>
  <si>
    <t>P-500-24129-969414</t>
  </si>
  <si>
    <t>ELECTRICIAN</t>
  </si>
  <si>
    <t xml:space="preserve">none </t>
  </si>
  <si>
    <t>C-500-24194-191598</t>
  </si>
  <si>
    <t>CONWOOD PRODUCTS, INC.</t>
  </si>
  <si>
    <t>WALUMWO STREET, MIDDLE ROAD CHALAN LAULAU</t>
  </si>
  <si>
    <t>P.O. BOX 504459</t>
  </si>
  <si>
    <t>91-1593337</t>
  </si>
  <si>
    <t>CHON</t>
  </si>
  <si>
    <t>BYUNG TAIK</t>
  </si>
  <si>
    <t>saiconwd@gmail.com</t>
  </si>
  <si>
    <t>P-500-24139-011335</t>
  </si>
  <si>
    <t>Must be a graduate of Bachelor of Science in Accountancy.
Must have at least three (36) years working experience.
Must have school college diploma.
Must have Employment Certification from previous or present employer(s) both applied to U.S. workers and foreign CW1 workers.
Must have knowledge in Microsoft Excel and Word.
Must have knowledge in Quick Books program</t>
  </si>
  <si>
    <t>FEDERAL AND CNMI TAXES ONLY</t>
  </si>
  <si>
    <t>C-500-24263-351658</t>
  </si>
  <si>
    <t>3688 Beachroad Garapan Village Bldg No. 3688</t>
  </si>
  <si>
    <t>C-500-24281-388819</t>
  </si>
  <si>
    <t>PMB 1020 P O BOX 10000</t>
  </si>
  <si>
    <t>PMB 1020 P O  BOX 10000</t>
  </si>
  <si>
    <t>P-500-24204-211181</t>
  </si>
  <si>
    <t xml:space="preserve">	Bachelors degree in accounting or related discipline required.
	Three (3) years of previous accounting experience required. 
	Knowledge in software applications, specifically in Hotel Opera, Micros POS, e-golf system and MAS2000 accounting system is preferred.
	Ability to read, analyze and interpret work documents and other related documents. 
	Ability to identify and resolve problems in a timely manner and develop alternative solutions.
	Ability to present and express ideas and information clearly and concisely in a manner appropriate to all audiences in both oral and written.
	Ability to meet the demands of the work schedule.</t>
  </si>
  <si>
    <t>APPLICABLE FEDERAL AND LOCAL PAYROLL TAXES AS REQUIRED BY LAW.
OPTIONAL: HOUSING at $100/month.
OPTIONAL: HEALTH INSURANCE.</t>
  </si>
  <si>
    <t>C-500-24276-379747</t>
  </si>
  <si>
    <t>BASIC PC KNOWLEDGE AND FAMILIARITY IN USING THE CASH REGISTER AND POS. 3 MONTHS EXPEIRENCE AS A RETAIL CASHIER AND WILLING TO WORK IN ROTA</t>
  </si>
  <si>
    <t>C-500-24204-211129</t>
  </si>
  <si>
    <t>MEALS 4 U</t>
  </si>
  <si>
    <t>P-500-24162-088764</t>
  </si>
  <si>
    <t>C-500-24346-533641</t>
  </si>
  <si>
    <t>7AS Building Repair &amp; Maintenance</t>
  </si>
  <si>
    <t>Paul Richard</t>
  </si>
  <si>
    <t>P-500-24264-352036</t>
  </si>
  <si>
    <t xml:space="preserve">Skills on the installation of electrical wirings in the building. Applicant must present Employment Certificate. </t>
  </si>
  <si>
    <t>7asgroupcorp@gmail.com</t>
  </si>
  <si>
    <t>C-500-24310-452836</t>
  </si>
  <si>
    <t>C-500-25021-632629</t>
  </si>
  <si>
    <t>AT LEAST HIGH SCHOOL GRADUATE WITH A MINIMUM WORK EXPERIENCE OF 12 MONTHS AS A RESERVATION AND TRAVEL AGENT.
MUST BE PROFICIENT IN ENGLISH LANGUAGE.
HAVE KNOWLEDGE IN MICROSOFT OFFICE SUCH AS EXCEL AND WORD. 
JOB OFFER IS OPEN FOR EITHER U.S. APPLICANTS OR U.S. WORKER MUST AND MUST PROVIDE EMPLOYMENT CERTIFICATE UPON EMPLOYERS REQUESTS.</t>
  </si>
  <si>
    <t>Will make all deductions from the worker's paycheck required by law such as Taxes (Chapter 2, Chapter 7, SS &amp; Medicare) and will remit to applicable Government Agencies.</t>
  </si>
  <si>
    <t>C-500-25007-598701</t>
  </si>
  <si>
    <t>MANTRADE COMPANY INCORPORATED</t>
  </si>
  <si>
    <t>JIGZ BARBER SHOP AND BEAUTY SALON</t>
  </si>
  <si>
    <t>MSV BLDG 1499 BEACH ROAD</t>
  </si>
  <si>
    <t>66-0715796</t>
  </si>
  <si>
    <t>HERNANDO</t>
  </si>
  <si>
    <t>JANETTE</t>
  </si>
  <si>
    <t>RUIZ</t>
  </si>
  <si>
    <t>jigghernando@yahoo.com</t>
  </si>
  <si>
    <t>P-500-24326-490033</t>
  </si>
  <si>
    <t>BARBER AND ALL AROUND BEAUTICIAN</t>
  </si>
  <si>
    <t xml:space="preserve">Previous work-related skill, knowledge, or experience is required for this occupation.  </t>
  </si>
  <si>
    <t>N/A.</t>
  </si>
  <si>
    <t>C-500-25045-692943</t>
  </si>
  <si>
    <t>P-500-25007-599224</t>
  </si>
  <si>
    <t>ACCOUNTING ASSISTANT</t>
  </si>
  <si>
    <t>AT LEAST TWO YEAR OF EXPERIENCE OR PROGRESSIVE EXPERIENCE. PREFERABLY KNOWS HOW TO SPEAK, READ AND WRITE IN JAPANESE LANGUAGE AND CAN COMMUNICATE WELL WITH THE COMPANY BUSINESS HEAD ACCOUNTANT, CLIENT'S OFFICERS AND OWNERS. MUST BE ABLE TO WORK UNDER PRESSURE AND WILLING TO WORK FLEXIBLE HOURS INCLUDING WEEKENDS IF NECESSARY. MUST BE ABLE TO USE QUICKBOOKS / PEACH TREE AND OTHER ACCOUNTING SOFTWARE.
MUST BE KNOWLEDGEABLE TO USE POWERPOINT, EXCEL AND MS WORD.</t>
  </si>
  <si>
    <t>C-500-24247-311639</t>
  </si>
  <si>
    <t>kang hee</t>
  </si>
  <si>
    <t xml:space="preserve">MUST HAVE 12 MONTH OF WORKING EXPERIENCE AS MAINTENANCE WORKER.
KNOWLEDGEABLE TO USE POWER TOOLS AND HAND TOOLS LIKE HAMMER DRILLS, GRINDERS, SANDERS, PLIERS, ADJUSTABLE WRENCHES, ELECTRIC CUTTERS. KNOWLEDGEABLE OF SAFETY PRECAUTIONS IN DOING THE TASK.
KNOWLEDGEABLE IN REPAIRING LAUNDRY MACHINES AND DRYERS AND REPAIRING OF  GENERATORS.
</t>
  </si>
  <si>
    <t>kang corporation</t>
  </si>
  <si>
    <t>C-500-24297-428477</t>
  </si>
  <si>
    <t>C-500-24290-410981</t>
  </si>
  <si>
    <t>ENRIQUE ST. CORNER TEXAS ROAD, DIST. 2, CHALAN KANOA</t>
  </si>
  <si>
    <t>ENRIQUE ST. CORNER TEXAS ROAD</t>
  </si>
  <si>
    <t>C-500-24180-157513</t>
  </si>
  <si>
    <t>JC MARKETING, INC.(SAIPAN)</t>
  </si>
  <si>
    <t>CHALAN PALE ARNOLD ROAD, 2193 LAFFET PLACE, GUALO RAI</t>
  </si>
  <si>
    <t>PMB 874 BOX 10001</t>
  </si>
  <si>
    <t>66-0672788</t>
  </si>
  <si>
    <t>CANOVAS</t>
  </si>
  <si>
    <t>CHRISTINE</t>
  </si>
  <si>
    <t>TECHAIRA</t>
  </si>
  <si>
    <t>TREASURER / ACCOUNTANT</t>
  </si>
  <si>
    <t>CHALAN PALE ARNOLD ROAD, 2193 LAFFET PLACE, GUALO RA</t>
  </si>
  <si>
    <t>tina@jcmeusa.com</t>
  </si>
  <si>
    <t>P-500-23296-448816</t>
  </si>
  <si>
    <t>Must have 12-months of work related experience as Drivers/Sales Worker with substantial knowledge of each items or product sold such as industrial products, dry goods, office supplies, furniture, playground materials and medical products and supplies. Has the ability to read and understand information and ideas presented in writing, ability to communicate information and ideas in speaking so others can understand. Has knowledge of principles and processes for providing customer and personal services, this includes customer needs assessment, meeting quality standards for services, and evaluation of customer satisfaction. Must have knowledge in administrative and clerical procedures and systems such as word processing, managing files and records, and other office procedures. Proficient in Microsoft Office and relevant software. Preferably knowledgeable in making sales report . Must be capable of performing physical activities that require considerable use of arms and legs and moving whole body, such as climbing, lifting, balancing, walking, stooping, and handling of materials.</t>
  </si>
  <si>
    <t xml:space="preserve">CHALAN PALE ARNOLD ROAD, 2193 LAFFET PLACE, GUALO RAI </t>
  </si>
  <si>
    <t>C-500-24286-403168</t>
  </si>
  <si>
    <t>503496 BUENAS DIAS DANDAN Alof avenue</t>
  </si>
  <si>
    <t>CNM I Payroll Taxes.</t>
  </si>
  <si>
    <t>C-500-24313-462031</t>
  </si>
  <si>
    <t>Childcare workers must be able to talk with parents and colleagues about the progress of the children in their care. Knowledge and understanding of children's growth and development
needs for social, physical, and intellectual expansion. Offering a safe environment for each child including their nutritional, technological and hygienic needs.</t>
  </si>
  <si>
    <t>C-500-24336-508432</t>
  </si>
  <si>
    <t xml:space="preserve">FOOD AND BEVERAGE AND SERVING SKILLS WITH CUSTOMER SERVICE SKILLS, OR A SUITABLE ALTERNATIVE; 1 YEAR OF KITCHEN PRODUCTION AND/OR FOOD AND DRINKS SERVING EXPERIENCE PREFERABLY IN A HIGH-VOLUME RESTAURANT; UNDERSTANDING OF FOOD PREPARATION FUNDAMENTALS; ABILITY TO FOLLOW RECIPES AND ACCEPT ORDERS; UNDERSTANDING OF FOOD ALLERGIES AND FOOD BORNE ILLNESSES; BASIC MATHEMATICAL SKILLS; CAN COMMUNICATION IN BOTH WRITTEN AND VERBAL; AND AVAILABLE TO WORK SHIFTS, ON PUBLIC HOLIDAYS, AND OVER WEEKENDS. </t>
  </si>
  <si>
    <t>C-500-25055-717533</t>
  </si>
  <si>
    <t>P.O. BOX 10001 PMB 1466</t>
  </si>
  <si>
    <t>P-500-23175-141693</t>
  </si>
  <si>
    <t>Familiar with mixing ingredients, such as liquor, soda, water, sugar, and bitters, to prepare cocktails and other drinks.</t>
  </si>
  <si>
    <t>C-500-24358-566681</t>
  </si>
  <si>
    <t>P-500-24212-230408</t>
  </si>
  <si>
    <t>C-500-24314-465237</t>
  </si>
  <si>
    <t xml:space="preserve">All applicable taxes. The company offers housing at the cost of $150.00 a month including utilities. This offer is optional. Employees may look for their own housing facility or the employer may assist them in securing board and lodging. </t>
  </si>
  <si>
    <t>C-500-24310-452844</t>
  </si>
  <si>
    <t>CHECKPOINT INTERNATIONAL CORPORATION</t>
  </si>
  <si>
    <t>SUPPLY HOUSE WORLDWIDE</t>
  </si>
  <si>
    <t>106 MAC BUILDING</t>
  </si>
  <si>
    <t>99-3014284</t>
  </si>
  <si>
    <t>Leung</t>
  </si>
  <si>
    <t>Reynold</t>
  </si>
  <si>
    <t>Tagle</t>
  </si>
  <si>
    <t>106 MAC Building, Chalan Laulau</t>
  </si>
  <si>
    <t>CHECKPOINTINTERNATIONAL@GMAIL.COM</t>
  </si>
  <si>
    <t>P-500-24131-979849</t>
  </si>
  <si>
    <t xml:space="preserve">Must be at least high school graduate and must have 12 months of experience in sale of construction supplies and materials. Must have knowledge on construction/building materials and its functions and is able to briefly explain practical uses of common building materials such as paint, coatings and sealant.
</t>
  </si>
  <si>
    <t>106 MAC BUILDING, Chalan Laulau</t>
  </si>
  <si>
    <t>FICA and applicable CNMI Withholding Tax</t>
  </si>
  <si>
    <t>checkpointinternational@gmail.com</t>
  </si>
  <si>
    <t>C-500-24316-465620</t>
  </si>
  <si>
    <t>Tropical Instant Press, Inc</t>
  </si>
  <si>
    <t>Beach Road, Chalan Piao P.O. Box 500137</t>
  </si>
  <si>
    <t>66-0570312</t>
  </si>
  <si>
    <t>P-500-24127-958957</t>
  </si>
  <si>
    <t>Graphic Artist</t>
  </si>
  <si>
    <t xml:space="preserve">MUST HAVE HIGH SCHOOL DIPLOMA OR GED. MUST HAVE 12 MONTHS EXPERIENCE. DEMONSTRABLE GRAPHIC DESIGN SKILLS WITH A  PORTFOLIO WITH REQUIRED DESKTOP PUBLISHING TOOLS, INCLUDING PHOTOSHOP, INDESIGN QUARK, AND ILLUSTRATOR. TIME MANAGEMENT SKILLS AND THE ABILITY TO MEET DEADLINES. UNDERSTANDING OF MARKETING, PRODUCTION, WEBSITE DESIGN, CORPORATE IDENTITY, PRODUCT PACKAGING, ADVERTISEMENTS, AND MULTIMEDIA DESIGN. UNDERSTANDS PAGE LAYOUT, SUCH AS COMPOSITION, COLOR SPACE, IMAGERY, AND TYPOGRAPHY EXPERIENCE WITH EMAIL APPLICATIONS, ELECTRONIC ROUTING. HAVE DESIGN AND ORGANIZATIONAL SKILLS. COMPLETE WORK  WITHIN DEADLINES AND BUDGET. HAVE THE ABILITY TO HANDLE MULTIPLE TASKS AND PROJECTS. CAN UNDERSTAND AND GIVE CREATIVE DIRECTION BASED ON OBJECTIVES AND EXECUTES CREATIVE WORK. COMMUNICATES WORKLOAD BASED ON SKILL SETS AND TALENTS. COMMUNICATES  WITH OTHERS ON WORKLOAD ISSUES &amp; NEEDS, THE PROGRESS OF WORK AND RESULTS.
</t>
  </si>
  <si>
    <t>Personal time and employee discounts subject to the terms and conditions of each company's conditions</t>
  </si>
  <si>
    <t>Tropical Instant Press, Inc.</t>
  </si>
  <si>
    <t>C-500-25070-764113</t>
  </si>
  <si>
    <t>Aircraft Mechanics and Service Technicians</t>
  </si>
  <si>
    <t>P-500-24340-519481</t>
  </si>
  <si>
    <t>AIRCRAFT MAINTENANCETECHNICIAN</t>
  </si>
  <si>
    <t>Education: High School or GED Diploma. Work experience: Must have at least twenty-four (24) months work experience as an Aircraft Maintenance Technician. Knowledge of machines and tools, including their designs, uses, repair, and maintenance. Knowledge of the practical application of engineering science and technology. Performing routine maintenance on equipment and determining when and what kind of maintenance is needed. Repairing machines or systems using the needed tools. Watching gauges, dials, or other indicators to make sure a machine is working properly. Determining causes of operating errors and deciding what to do about it. Determining the kind of tools and equipment needed to do a job. Skilled in the use of specialized aircraft testing equipment and hold current U.S. FAA A&amp;P License or an equivalent foreign license which will be applied equally to both the U.S. workers and foreign workers . Skilled in the use of various operating systems: Technical manual data base software, Microsoft Office, Microsoft Windows, Microsoft Word, and Microsoft Excel. Must possess the ability to perform effectively under pressure and be adaptable to flexible working hours. Additionally, must be available and prepared to worknights, weekends, holidays, and under inclement weather conditions.</t>
  </si>
  <si>
    <t>I Fadang</t>
  </si>
  <si>
    <t>Paid leave, Holiday pay, and 401(k)retirement plan subject to company policy.</t>
  </si>
  <si>
    <t>All CNMI and Federal income Taxes. The employee has the option to join the medical insurance plan and 401(k)employer sponsored plan and the share in medical insurance plan and401(k) employer sponsored retirement savings plan will be optional.</t>
  </si>
  <si>
    <t>C-500-25009-608864</t>
  </si>
  <si>
    <t>P-500-24336-508563</t>
  </si>
  <si>
    <t>Applicants must be a high school graduate with at least 12 months of relevant work experience. Able to perform routine maintenance on equipment and accurately determine when and what type of maintenance is required. Must be capable of identifying the appropriate tools and equipment needed to effectively complete a job. Ability to lift heavy objects, ranging from 30 to 60 pounds, as part of job duties.</t>
  </si>
  <si>
    <t>SS/FICA and CNMI Applicable withholding taxes.</t>
  </si>
  <si>
    <t>C-500-25024-639506</t>
  </si>
  <si>
    <t>P-500-24347-537142</t>
  </si>
  <si>
    <t>3 months work related experienced in food service. Ability to cope with time pressure. Can work on a flexible hours on weekends and holidays or an early morning shift.</t>
  </si>
  <si>
    <t>Flores Rosa St. Garapan</t>
  </si>
  <si>
    <t>C-500-25055-717335</t>
  </si>
  <si>
    <t>KY CORPORATION</t>
  </si>
  <si>
    <t>AMERICAN PIZZA &amp; GRILL</t>
  </si>
  <si>
    <t>PO BOX 500756</t>
  </si>
  <si>
    <t>66-0662369</t>
  </si>
  <si>
    <t>apgsaipan670@gmail.com</t>
  </si>
  <si>
    <t>P-500-25043-685500</t>
  </si>
  <si>
    <t>With at least one year work experience as cook. Willing to work in flexible shifts, days, evenings, weekends and holidays.  Employees (cook) will work on rotating schedule 5 - 8 hours a day, between 10AM to 9PM.</t>
  </si>
  <si>
    <t>Beach Road Garapan</t>
  </si>
  <si>
    <t>Federal and CNMI Payroll Taxes</t>
  </si>
  <si>
    <t>C-500-25080-793325</t>
  </si>
  <si>
    <t>C-500-24354-556190</t>
  </si>
  <si>
    <t>P&amp;G ENTERPRISES</t>
  </si>
  <si>
    <t>SONGSONG  VILLAGE</t>
  </si>
  <si>
    <t>P-500-24314-465111</t>
  </si>
  <si>
    <t>BACHELOR'S DEGREE IN ACCOUNTING AND 24 MONTHS OF WORK EXPERIENCE AS AN ACCOUNTANT</t>
  </si>
  <si>
    <t>C-500-24297-425537</t>
  </si>
  <si>
    <t>C-500-24170-122151</t>
  </si>
  <si>
    <t>P-500-23206-212163</t>
  </si>
  <si>
    <t>Ability to read, write, and communicate in English, read maps, maintain records, complete incident reports when necessary, and assist with passenger boarding and disembarking. Must enjoy working with all age groups and be willing to escort individuals or groups on sightseeing tours while driving passenger vehicles. Available to work a flexible schedule, including evening, weekend and Holiday hours. Required to stand for long periods of time and walk up/down steps. A valid CNMI driver's license will be required to both U.S. workers and foreign workers to perform this job.</t>
  </si>
  <si>
    <t>C-500-24178-148492</t>
  </si>
  <si>
    <t>Insatto Street, Susupe P.O. BOX 500137</t>
  </si>
  <si>
    <t>P-500-24058-750345</t>
  </si>
  <si>
    <t>KNOWLEDGE OF GENERAL ACCOUNTING PRINCIPLES. ANALYTICAL, COMMUNICATION AND COMPUTER SKILLS. UNDERSTANDING OF MATHEMATICS AND ACCOUNTING AND FINANCIAL PROCESSES. KNOWLEDGE OF BOOKKEEPING SOFTWARE.MUST HAVE HIGH SCHOOL DIPLOMA OR GED AND AT LEAST 24 MONTHS BOOKKEEPING EXPERIENCE, PREFERABLY WITHIN A BUSINESS SERVICES ENVIRONMENT. APPLICANTS MUST PASS SKILL TEST DURING THE APPLICATION PROCESS (TOTAL PASSING SCORE IS 89%) THE SKILL TESTING AND COMPREHENSION EXAM ARE REQUIRED EQUALLY OF BOTH US AND FOREIGN WORKERS.</t>
  </si>
  <si>
    <t xml:space="preserve">Insatto Street, Susupe P.O. BOX 500137 </t>
  </si>
  <si>
    <t>C-500-24234-281691</t>
  </si>
  <si>
    <t>P.O. Box 506557</t>
  </si>
  <si>
    <t>P-500-24193-188338</t>
  </si>
  <si>
    <t>PREPARATION AND SERVING FOODS AND DRINKS.</t>
  </si>
  <si>
    <t>CNMI Taxes ( Chapter 2 &amp; Chapter 7)
FICA Taxes ( Social Security &amp; Medicare )</t>
  </si>
  <si>
    <t>C-500-24179-152719</t>
  </si>
  <si>
    <t>C-500-24211-227451</t>
  </si>
  <si>
    <t>Rejoice World Corporation</t>
  </si>
  <si>
    <t>9 Eleven Resto Bar II</t>
  </si>
  <si>
    <t>Rte 30 Beach Road Corner Coconut Street</t>
  </si>
  <si>
    <t>Garapan, P.O. Box 500261</t>
  </si>
  <si>
    <t>66-0923690</t>
  </si>
  <si>
    <t>Maratas</t>
  </si>
  <si>
    <t>Corazon</t>
  </si>
  <si>
    <t>Bernaldez</t>
  </si>
  <si>
    <t>rejoiceworldcorp@gmail.com</t>
  </si>
  <si>
    <t>P-500-24134-986537</t>
  </si>
  <si>
    <t>* No education required.
* 3 months of kitchen production experience.
* With understanding of food preparation fundamentals.
* Ability to follow recipes and instruction.
* Ability to use knives safely.
* Ability to perform routine cooking tasks.
* Understanding of the best practices for food health and safety.
* Available to work shifts during the night, early morning, and on weekends.</t>
  </si>
  <si>
    <t>Federal Tax and CNMI Tax</t>
  </si>
  <si>
    <t>C-500-24172-131600</t>
  </si>
  <si>
    <t>P-500-23206-212124</t>
  </si>
  <si>
    <t>LANDSCAPING &amp; GROUNDSKEEPING WORKERS</t>
  </si>
  <si>
    <t>Able to perform physical activities that requires considerable use of arms, legs, climbing, lifting, moving objects. Ability to control and use mechanism, tools and equipment. Skill to operate ground maintenance equipment.</t>
  </si>
  <si>
    <t>C-500-24215-242844</t>
  </si>
  <si>
    <t>Citrine Catering</t>
  </si>
  <si>
    <t>House No. 555 Koblerville Road</t>
  </si>
  <si>
    <t>P.O Box 503942</t>
  </si>
  <si>
    <t>Such</t>
  </si>
  <si>
    <t>John</t>
  </si>
  <si>
    <t>P-500-24179-152223</t>
  </si>
  <si>
    <t>Production Crew</t>
  </si>
  <si>
    <t>MUST HAVE AT LEAST 3 MONTHS WORK EXPERIENCE AND KNOWLEDGEABLE IN FOOD SAFETY AND SANITATION, USING A VARIETY OF EQUIPMENT AND UTENSILS, INCLUDING SPECIALIZED APPLIANCES AND OVENS, TO PREPARE INGREDIENTS ACCORDING TO A CHEF'S SUGGESTIONS OR REQUIREMENTS. UNDERSTANDING THE PROPER WAY TO MIX AND MEASURE INGREDIENTS PRECISELY, STORE FOOD ITEMS PROPERLY TO ENSURE THEIR PRESERVATION AND ALLOW THEM TO MAINTAIN THEIR FLAVOR.</t>
  </si>
  <si>
    <t>Koblerville Road</t>
  </si>
  <si>
    <t>C-500-24239-292159</t>
  </si>
  <si>
    <t>PMB 208 P.O. Box 10001</t>
  </si>
  <si>
    <t>P-500-24099-862997</t>
  </si>
  <si>
    <t>Must be able to drive manual or automatic trucks and vehicles.  All applicants must have a Driver's License.</t>
  </si>
  <si>
    <t>1st Door Pacific Quick Print Bldg</t>
  </si>
  <si>
    <t>Middle Rd Garapan</t>
  </si>
  <si>
    <t>Fica (Federal Tax)
Chapter 2 (Local tax)</t>
  </si>
  <si>
    <t>C-500-24173-136391</t>
  </si>
  <si>
    <t>P-500-23206-212135</t>
  </si>
  <si>
    <t>With knowledge of mixing drinks and cocktails. With good memory for remembering and keeping track of each customers order.</t>
  </si>
  <si>
    <t>C-500-24303-441170</t>
  </si>
  <si>
    <t>C-500-24252-322193</t>
  </si>
  <si>
    <t>Niizeki International Saipan Co., Ltd.</t>
  </si>
  <si>
    <t>817 Jesus T. Attao Road</t>
  </si>
  <si>
    <t>Garapan Village, PO Box 5140 CHRB</t>
  </si>
  <si>
    <t>98-0089417</t>
  </si>
  <si>
    <t>Montilla</t>
  </si>
  <si>
    <t>Christylyn</t>
  </si>
  <si>
    <t>Gomez</t>
  </si>
  <si>
    <t>Controller</t>
  </si>
  <si>
    <t>niizeki.intlspn@yahoo.com</t>
  </si>
  <si>
    <t>P-500-24212-230483</t>
  </si>
  <si>
    <t>24 MONTHS OF EXPERIENCE IS REQUIRED IN THIS POSITION. CAN OPERATE 10-KEY CALCULATORS, TYPEWRITER, AND COPY MACHINES TO PERFORM CALCULATIONS AND PRODUCE DOCUMENTS. PROFICIENT IN SAGE BUSINESS ACCOUNTING SOFTWARE PROGRAM AND MS EXCEL. MUST PASS THE PROFICIENCY TEST THAT WILL BE GIVEN TO THE APPLICANT.  ABILITY TO PASS THE COMPANY'S PRE-HIRE BACKGROUND CHECK REQUIRED WHICH WILL BE APPLIED TO BOTH U.S. WORKERS AND CW-1 WORKERS. ALL APPLYING U.S. CITIZENS AND CW-1 INDIVIDUALS MUST OBTAIN A POLICE CLEARANCE PRE-HIRE, AND MUST AGREE TO A POST-OFFER, PRE-EMPLOYMENT DRUG SCREENING TEST. APPLICANT MUST BE ABLE TO PROVIDE HIS/HER EMPLOYMENT CERTIFICATES.</t>
  </si>
  <si>
    <t>C-500-24210-227102</t>
  </si>
  <si>
    <t>WORLD ENTERPRISE</t>
  </si>
  <si>
    <t>P.O. BOX 511765</t>
  </si>
  <si>
    <t>99-3001518</t>
  </si>
  <si>
    <t>MUNDO</t>
  </si>
  <si>
    <t>NORBERT</t>
  </si>
  <si>
    <t>MUNDONORBERT2015@YAHOO.COM.SG</t>
  </si>
  <si>
    <t>P-500-24134-986135</t>
  </si>
  <si>
    <t>HIGH SCHOOL DIPLOM AND 24 MONTHS OF WORK EXPERIENCE AS AN ACCOUNTING CLERK.</t>
  </si>
  <si>
    <t>C-500-24210-227108</t>
  </si>
  <si>
    <t>MARJORIE J. BANAAG</t>
  </si>
  <si>
    <t>MMK ENTERPRISE</t>
  </si>
  <si>
    <t>P.O. BOX 1332</t>
  </si>
  <si>
    <t>66-0996207</t>
  </si>
  <si>
    <t>BANAAG</t>
  </si>
  <si>
    <t>MARJORIE</t>
  </si>
  <si>
    <t>JAPOR</t>
  </si>
  <si>
    <t>P-500-24166-115316</t>
  </si>
  <si>
    <t>C-500-24243-307354</t>
  </si>
  <si>
    <t>Ever Trust Corporation</t>
  </si>
  <si>
    <t>PMB 519 Box 10000</t>
  </si>
  <si>
    <t>3250 CHALAN KANOA DR., CHALAN  KANOA</t>
  </si>
  <si>
    <t>66-0459330</t>
  </si>
  <si>
    <t>Eun Kyung</t>
  </si>
  <si>
    <t>3250 Chalan Kanoa Dr., Chalan Kanoa</t>
  </si>
  <si>
    <t>Saiapan</t>
  </si>
  <si>
    <t>MP 96950</t>
  </si>
  <si>
    <t>evertrust.saipan@gmail.com</t>
  </si>
  <si>
    <t>P-500-24201-207593</t>
  </si>
  <si>
    <t xml:space="preserve">Minimum of of Bachelor's Degree Required.
Work experience of at least 24 months as "Sales Manager" or similar/higher management position.
</t>
  </si>
  <si>
    <t>Tax Related</t>
  </si>
  <si>
    <t>C-500-24193-188419</t>
  </si>
  <si>
    <t>POSITION SUMMARY: UNDER GENERAL SUPERVISION, PERFORMS A VARIETY OF GENERAL MAINTENANCE DUTIES WHICH INCLUDE ELECTRICAL, MECHANICAL, CARPENTRY, AND CONSTRUCTION IN THE MAINTENANCE AND REPAIR OF APARTMENT BUILDING FACILITIES AND EQUIPMENT. EXPERIENCE, KNOWLEDGE, ABILITIES: TWELVE (12) MONTHS RELATED MAINTENANCE WORK EXPERIENCE, INCLUDING PROPER SAFETY TECHNIQUES AND PROCEDURES WHILE USING CHEMICALS, POWER TOOLS, HAND TOOLS AND EQUIPMENT; KNOWLEDGE OF PROPER LIFTING TECHNIQUES AND OTHER SAFETY AND HAZARDOUS ACTIVITIES; ABILITY TO USE REQUIRED TOOLS AND EQUIPMENT INDEPENDENTLY OR WITH MINIMAL SUPERVISION. ESSENTIAL TASKS: MUST BE ABLE TO PERFORM THE FOLLOWING FUNCTIONS TO THE SATISFACTION OF THE EMPLOYEES SUPERVISOR. INSPECT BUILDINGS, ELECTRICAL SYSTEMS, GROUNDS, AND EQUIPMENT TO ENSURE SAFE, WELL-MAINTAINED CONDITIONS, IDENTIFY HAZARDS, DEFECTS, AND THE NEED FOR ADJUSTMENT OR REPAIR. PERFORM MINOR TROUBLESHOOTING AND REPAIRS; REPLACE LIGHT BULBS, BALLASTS AND FUSES. ASSIST WITH PREVENTIVE MAINTENANCE AND TROUBLESHOOTING ON HVAC
SYSTEMS, CHANGING FILTERS, BEARINGS. COMPLETE MAINTENANCE WORK ORDERS AS ASSIGNED. IDENTIFY AND PERFORM BASIC SERVICE AND REPAIR ON PLUMBING FIXTURES; OPEN CLOGGED LINES AND DRAINS. IDENTIFY AND ASSIST WITH CARPENTRY AND REPAIR WORK. OPERATES A VARIETY OF MACHINERY, EQUIPMENT AND TOOLS INCLUDING SAWS, ROUTER, DRILLS, SANDERS, PLANERS, DRILL PRESSES AND VARIOUS HAND TOOLS. MAINTAIN INVENTORY OF TOOLS, SUPPLIES, AND EQUIPMENT; RECOMMEND TOOLS, SUPPLIES, AND EQUIPMENT FOR PURCHASE. PERFORM A VARIETY OF LOCKSMITH DUTIES; INSTALL, REPAIR, AND REPLACE LOCKS ON DOORS INSPECT, SERVICE, AND MAINTAIN OPERATIONAL FUNCTIONALITY OF DOORS AND WINDOWS. THE ABILITY TO READ, INTERPRET AND WORK FROM BLUEPRINTS, DRAWINGS, OR ORAL INSTRUCTION ON A VARIETY OF STRUCTURES RELATED TO THE CONSTRUCTION PROJECT. INSTALL OR REPLACE PLUGS, SWITCHES, OUTLETS. ASSIST WITH MOVING LOADING, UNLOADING AND STORING SUPPLIES, FURNITURE AND EQUIPMENT. WEAR PROPER PROTECTIVE EQUIPMENT WHILE PERFORMING JOB DUTIES (I.E., GOGGLES, HELMET, BACK BRACE, KNEE PADS). RESPOND TO 24-HOUR EMERGENCY CALLS. ADJUSTMENT OF HOURS AND/OR WEEKEND WORK MAY BE REQUIRED AND/OR OCCASIONAL OVERTIME.</t>
  </si>
  <si>
    <t>C-500-24295-419376</t>
  </si>
  <si>
    <t>P-500-24220-249854</t>
  </si>
  <si>
    <t>LANDSCAPING/GARDENER WORKER</t>
  </si>
  <si>
    <t xml:space="preserve">Must have 3 months experience on landscaping or maintaining grounds of properties using hand and other power tools or equipment to perform a variety of tasks, which may include any combination of the following: sod laying, mowing, trimming, planting, watering, fertilizing, digging, raking, sprinkler installation, and installation of mortarless 
</t>
  </si>
  <si>
    <t>CANAL DR., BROADWAY AVE., SAN JOSE VILLAGE</t>
  </si>
  <si>
    <t>C-500-24173-136373</t>
  </si>
  <si>
    <t>Maintain a safe play environment. Observe and monitor children's play activities. Communicate with children's parents or guardians about daily activities, behaviors, and related issues. Support children's emotional and social development, encouraging understanding of others and positive self-concepts. Sanitize toys and play equipment. Dress children and change diapers. Keep records on individual children, including daily observations and information about activities, meals served, and medications administered. Identify signs of emotional or developmental problems in children and bring them to parents' or guardians' attention. Instruct children in health and personal habits, such as eating, resting, and toilet habits. Teach daily living skills or behaviors.</t>
  </si>
  <si>
    <t>C-500-24234-281661</t>
  </si>
  <si>
    <t>TUN HERMAN PAN  AIRPORT ROAD DAN DAN</t>
  </si>
  <si>
    <t>Tun Herman Pan, Airport Road, Dandan</t>
  </si>
  <si>
    <t xml:space="preserve">CNMI Taxes ( Chapter 2 &amp; Chapter 7)
FICA Taxes ( Social Security &amp; Medicare )
</t>
  </si>
  <si>
    <t>C-500-24179-152263</t>
  </si>
  <si>
    <t>CHALAN MSGR MATRINEZ ROAD KOBLERVILLE</t>
  </si>
  <si>
    <t>CHALAN MSGR MARTINEZ ROAD KOBLERVILLE</t>
  </si>
  <si>
    <t>P-500-23180-152693</t>
  </si>
  <si>
    <t>Must have at least 3 Months Work Experience and knowledgeable in food safety and sanitation, using a variety of equipment and utensils, including specialized appliances and ovens, to prepare ingredients according to a chef's suggestions or requirements. Understanding the proper way to mix and measure ingredients precisely, store food items properly to ensure their preservation and allow them to maintain their flavor.</t>
  </si>
  <si>
    <t>ALL FEDERAL AND LOCAL TAXES.</t>
  </si>
  <si>
    <t>C-500-24181-162539</t>
  </si>
  <si>
    <t>P-500-23188-172496</t>
  </si>
  <si>
    <t>Food Preparation &amp; Serving Workers</t>
  </si>
  <si>
    <t>KNOWLEDGE OF SUPPLIES, EQUIPMENT, AND/OR SERVICES ORDERING AND INVENTORY CONTROL. ABILITY TO FOLLOW ROUTINE VERBAL AND WRITTEN
INSTRUCTIONS. ABILITY TO READ AND WRITE.
ABILITY TO UNDERSTAND AND FOLLOW SAFETY PROCEDURES.
ABILITY TO SAFELY USE CLEANING EQUIPMENT AND SUPPLIES.
ABILITY TO LIFT AND MANIPULATE HEAVY OBJECTS UP TO 25 LBS.
KNOWLEDGE OF FOOD SERVICE LINE SET-UP AND TEMPERATURE REQUIREMENTS. SKILL IN COOKING AND PREPARING A VARIETY OF FOODS. KNOWLEDGE OF FOOD
PREPARATION AND PRESENTATION METHODS, TECHNIQUES, AND QUALITY STANDARDS. MUST OBTAIN FOOD HANDLER'S CERTIFICATION FROM THE CNMI
DEPARTMENT OF PUBLIC HEALTH AS REQUIRED BY LAW. MUST BE ABLE TO WORK ON FLEXIBLE HOURS INCLUDING HOLIDAYS, WEEKENDS, AND EVENING SHIFTS.</t>
  </si>
  <si>
    <t>C-500-24190-178407</t>
  </si>
  <si>
    <t>MARIANAS FAST FOOD, INC.</t>
  </si>
  <si>
    <t>KFC/ TACO BELL</t>
  </si>
  <si>
    <t>PO BOX 500167</t>
  </si>
  <si>
    <t>66-0500347</t>
  </si>
  <si>
    <t>CANDADO</t>
  </si>
  <si>
    <t>MARIA PAZ</t>
  </si>
  <si>
    <t>HR OFFICER</t>
  </si>
  <si>
    <t>j.vallo@outlook.com</t>
  </si>
  <si>
    <t>P-500-24097-862389</t>
  </si>
  <si>
    <t>COMPUTER USER SUPPORT SPECIALIST</t>
  </si>
  <si>
    <t>MUST ACQUIRE SKILLS IN THE FOLLOWING CRITERIA:
COMPLEX PROBLEM SOLVING IDENTIFYING COMPLEX PROBLEMS AND REVIEWING RELATED INFORMATION TO DEVELOP AND EVALUATE OPTIONS AND IMPLEMENT
SOLUTIONS.
CRITICAL THINKING USING LOGIC AND REASONING TO IDENTIFY THE STRENGTHS AND WEAKNESSES OF ALTERNATIVE SOLUTIONS, CONCLUSIONS, OR APPROACHES
TO PROBLEMS.
ACTIVE LEARNING UNDERSTANDING THE IMPLICATIONS OF NEW INFORMATION FOR BOTH CURRENT AND FUTURE PROBLEM-SOLVING.
SYSTEMS ANALYSIS DETERMINING HOW A SYSTEM SHOULD WORK AND HOW CHANGES IN CONDITIONS, OPERATIONS, AND THE ENVIRONMENT WILL AFFECT
OUTCOMES.
COMPUTERS AND ELECTRONICS KNOWLEDGE OF CIRCUIT BOARDS, PROCESSORS, CHIPS, ELECTRONIC EQUIPMENT, AND COMPUTER HARDWARE AND SOFTWARE,
INCLUDING APPLICATIONS AND PROGRAMMING.
MUST PASS ORAL AND WRITTEN COMPREHENSION EXAM TO TEST ABILITY TO COMMUNICATE INFORMATION AND IDEAS IN SPEAKING, READING, AND WRITING.
MUST REQUIRE TECHNOLOGY SKILLS IN:
CALENDAR AND SCHEDULING SOFTWARE
CLOUD-BASED DATA ACCESS AND SHARING SOFTWARE DROPBOX; GOOGLE DRIVE; MICROSOFT SHAREPOINT
CLOUD-BASED PROTECTION OR SECURITY SOFTWARE SOLARWINDS
DOCUMENT MANAGEMENT SOFTWARE ADOBE SYSTEMS ADOBE ACROBAT HOT TECHNOLOGY
GRAPHICS OR PHOTO IMAGING SOFTWARE ADOBE SYSTEMS ADOBE ILLUSTRATOR ; ADOBE SYSTEMS ADOBE PHOTOSHOP ; COREL GRAPHIC SUITE
NETWORK OPERATION SYSTEM SOFTWARE REMOTE INSTALL SERVER SOFTWARE
NETWORK SECURITY OR VIRTUAL PRIVATE NETWORK VPN MANAGEMENT SOFTWARE VIRTUAL PRIVATE NETWORKING VPN SOFTWARE
OFFICE SUITE SOFTWARE MICROSOFT OFFICE SOFTWARE
SPREADSHEET SOFTWARE MICROSOFT EXCEL
TRANSACTION SECURITY AND VIRUS PROTECTION SOFTWARE ENCRYPTION SOFTWARE; MCAFEE; NORTONLIFELOCK CYBERSECURITY SOFTWARE; VIRUS SCANNING
SOFTWARE
VIDEO CONFERENCING SOFTWARE GOOGLE MEET; ZOOM HOT TECHNOLOGY
VIDEO CREATION AND EDITING SOFTWARE ADOBE ANIMATE AND AFTER EFFECTS
ACCOUNTING SOFTWARE SAGE
POINT OF SALE SYSTEM SOFTWARE - NCR ALOHA</t>
  </si>
  <si>
    <t>1653 TOWN HOUSE SHOPPING CENTER, BEACH ROAD</t>
  </si>
  <si>
    <t>PAYROLL TAX</t>
  </si>
  <si>
    <t>C-500-24128-964226</t>
  </si>
  <si>
    <t>Tengco</t>
  </si>
  <si>
    <t>Rolando</t>
  </si>
  <si>
    <t>P-500-24038-699285</t>
  </si>
  <si>
    <t>Will make all deduction from the worker's paycheck required by law such as Taxes (Chapter 2, Chapter 7, SS &amp; Medicare) and will remit to applicable Government Agencies.</t>
  </si>
  <si>
    <t>C-500-24179-152384</t>
  </si>
  <si>
    <t>HELP SUPPLY</t>
  </si>
  <si>
    <t>104 MANGO CITY ,MIDDLE ROAD GARAPAN</t>
  </si>
  <si>
    <t>MARIA THERESA</t>
  </si>
  <si>
    <t>104 MANGO CITY , MIDDLE ROAD GARAPAN</t>
  </si>
  <si>
    <t>P-500-24043-710281</t>
  </si>
  <si>
    <t>SELF-MOTIVATION, INTEGRITY ABILITY TO REFLECT ON ONE'S WORK AS WELL AS THE WIDER CONSEQUENCES OF FINANCIAL DECISION-MAKING INTEREST ORGANIZATION SKILLS AND ABILITY TO MANAGE DEADLINES, TEAM WORKING COMMUNICATION AND INTERPERSONAL SKILLS. SUMMARIZES CURRENT FINANCIAL STATUS BY COLLECTING INFORMATION PREPARING IN BALANCE SHEET.
PROFIT AND LOSS STATEMENT AND OTHER REPORTS, FINANCIAL TRANSACTION BY AUDITING DOCUMENTS. MAINTAIN ACCOUNTING CONTROLS BY PREPARING AND
RECOMMENDING POLICIES AND PROCEDURE. COLLEGE GRADUATE AND 2 YEARS EXPERIENCE. BACHELOR DEGREE</t>
  </si>
  <si>
    <t>C-500-24210-227103</t>
  </si>
  <si>
    <t>P.O. BOX  931</t>
  </si>
  <si>
    <t>P-500-24162-089296</t>
  </si>
  <si>
    <t>GROUND MAINTENANCE</t>
  </si>
  <si>
    <t>AT LEAST 3 MONTHS OF WORK EXPERIENCE AS A GROUND MAINTENANCE</t>
  </si>
  <si>
    <t>C-500-24335-507785</t>
  </si>
  <si>
    <t>LAWRENCE PEDRO DELEON GUERRERO</t>
  </si>
  <si>
    <t>RLD MANPOWER AGENCY</t>
  </si>
  <si>
    <t>PO BOX 503162</t>
  </si>
  <si>
    <t>66-1082282</t>
  </si>
  <si>
    <t>DELEON GUERRERO</t>
  </si>
  <si>
    <t>LAWRENCE</t>
  </si>
  <si>
    <t>RELADO</t>
  </si>
  <si>
    <t>PO BOX 3162</t>
  </si>
  <si>
    <t>NORTHERN MARINA ISLAND</t>
  </si>
  <si>
    <t>azzerwal24@gmail.com</t>
  </si>
  <si>
    <t>P-500-24299-432245</t>
  </si>
  <si>
    <t>GED/High School Diploma with minimum of 12months work experience as Welder.</t>
  </si>
  <si>
    <t>503162 Middle Road Gualo Rai</t>
  </si>
  <si>
    <t>Deleon Guerrero</t>
  </si>
  <si>
    <t>Lawrence Pedro</t>
  </si>
  <si>
    <t>RLD Manpower Agency</t>
  </si>
  <si>
    <t>C-500-24214-236936</t>
  </si>
  <si>
    <t>SAIPAN LAULAU DEVELOPMENT INC</t>
  </si>
  <si>
    <t>rdelacruz@laolaobaygolf.com</t>
  </si>
  <si>
    <t>Engineering Technologists and Technicians, Except Drafters, All Other</t>
  </si>
  <si>
    <t>P-500-24164-104320</t>
  </si>
  <si>
    <t>IRRIGATION TECHNICIAN</t>
  </si>
  <si>
    <t xml:space="preserve">-	Three (3) months of previous work experience in operating and maintaining golf course irrigation system.
-	Must be able to work outdoors, exposed to natures elements for extended periods of time. 
-	Must be able to lift at least 50lbs. 
-	Must be able to work early mornings, weekends, and holidays. 
</t>
  </si>
  <si>
    <t>Applicable federal and local taxes, as required by law.
Optional: Housing at $100 per month.
Optional: Health insurance.</t>
  </si>
  <si>
    <t>C-500-24206-217654</t>
  </si>
  <si>
    <t>3 months work related experience. Willing to work flexible shift. Knowledge and ability to safely use kitchen equipment and appliances, ability to stand for extended periods of time.</t>
  </si>
  <si>
    <t>C-500-24198-198497</t>
  </si>
  <si>
    <t>P-500-24101-872003</t>
  </si>
  <si>
    <t>C-500-24248-312054</t>
  </si>
  <si>
    <t>P-500-24190-178439</t>
  </si>
  <si>
    <t>Waitress/Waiter</t>
  </si>
  <si>
    <t xml:space="preserve">ABLE TO DEMONSTRATE SPECIFIC SKILLS: 1. ACTIVE LISTENING-GIVING FULL ATTENTION TO WHAT OTHER PEOPLE ARE SAYING, TAKING TIME TO UNDERSTAND THE
POINTS BEING MADE, ASKING QUESTIONS ARE APPROPRIATE, AND NOT INTERRUPTING IN APPROPRIATE TIMES. 2. SERVICE ORIENTATION- ACTIVELY LOOKING FOR
WAYS TO HELP OTHER 3. SPEAKING-TALKING TO OTHERS TO CONVEY INFORMATION EFFECTIVELY 4. SOCIAL PERCEPTIVENESS-BEING AWARE OF OTHERS
REACTIONS AND UNDERSTANDING WHY THEY REACT AS THEY DO. 5. COORDINATION-ADJUSTING IN RELATION TO OTHER'S ACTIONS. ABLE TO PUSH, PULL, LIFT AND CARRY 50LBS WITHOUT ASSISTANCE. BE ABLE AND WILLING TO WORK FLEXIBLE SHIFTS, DAYS, EVENINGS, NIGHTS, WEEKENDS AND HOLIDAYS.
</t>
  </si>
  <si>
    <t>C-500-24212-230427</t>
  </si>
  <si>
    <t>Plumeria International Corporation Ltd.</t>
  </si>
  <si>
    <t>I Love Spa</t>
  </si>
  <si>
    <t>PMB-588, PO Box 10012</t>
  </si>
  <si>
    <t>66-0816204</t>
  </si>
  <si>
    <t>Zeng</t>
  </si>
  <si>
    <t>Shunlin</t>
  </si>
  <si>
    <t>plumeriaintl@gmail.com</t>
  </si>
  <si>
    <t>P-500-24170-122278</t>
  </si>
  <si>
    <t>6 months work experience required as massage therapist in a spa industry.</t>
  </si>
  <si>
    <t>C-500-24298-431594</t>
  </si>
  <si>
    <t>P-500-24261-344968</t>
  </si>
  <si>
    <t>Can work flexible hours during weekends and holidays. 
Required for both U.S Workers and CW1 Workers. 
All Applicants must provide high school credentials and employment certificate/s.</t>
  </si>
  <si>
    <t>Deductions from Pay:  Will make all deductions from the worker's paycheck required by law such as taxes (Chapter 2, Chapter 7. SS &amp; MEDICARE) and will remit to applicable Government Agencies.</t>
  </si>
  <si>
    <t>C-500-24215-239873</t>
  </si>
  <si>
    <t>P.O. BOX 50132</t>
  </si>
  <si>
    <t>ROSA ST., GARAPAN</t>
  </si>
  <si>
    <t>ROSA STREET, GARAPAN</t>
  </si>
  <si>
    <t>C-500-24173-136416</t>
  </si>
  <si>
    <t>C-500-24215-239997</t>
  </si>
  <si>
    <t>C-500-24269-362228</t>
  </si>
  <si>
    <t>P-500-24220-249984</t>
  </si>
  <si>
    <t>Service Orientation, Food Preparation and Cooking, Food Production and Processing. Food safety experience.</t>
  </si>
  <si>
    <t>P-500-24340-519010</t>
  </si>
  <si>
    <t xml:space="preserve">Job Opening is available for both U.S. Applicants and U.S. Workers.
Applicant/s must be at least a high school graduate
Applicant/s must have 12 months of related working experience as a maintenance worker
Applicant/s must be willing to work flexible time, during weekends and holidays
</t>
  </si>
  <si>
    <t>C-500-24302-435234</t>
  </si>
  <si>
    <t>E &amp; T  QUALITY MANAGEMENT LLC</t>
  </si>
  <si>
    <t>TUN HERMAN PAN AIRPORT ROAD, DAN-DAN</t>
  </si>
  <si>
    <t>P.O.BOX 506557</t>
  </si>
  <si>
    <t>P-500-24207-220709</t>
  </si>
  <si>
    <t>BOOKKEEPING, ACCOUNTING, AUDITING CLERKS</t>
  </si>
  <si>
    <t>COMPUTER LITERATE, TIME MANAGEMENT AND MULTITASKING, ACCOUNTING, BOOKKEEPING, AUDITING.</t>
  </si>
  <si>
    <t>TUN HERMAN PAN AIRPORT  ROAD DAN-DAN</t>
  </si>
  <si>
    <t>CNMI TAXES ( CHAPTER 2 AND CHAPTER 7)
FICA TAXES (SOCIAL SECURITY AND MEDICARE)</t>
  </si>
  <si>
    <t>C-500-24234-281808</t>
  </si>
  <si>
    <t>Tun Herman Pan, Airport Road., Dan-Dan</t>
  </si>
  <si>
    <t>Tun Herman Pan, Airport Road, Dan-Dan</t>
  </si>
  <si>
    <t>CNMI Taxes (Chapter 2 &amp; Chapter 7)
FICA Taxes ( Social Security &amp; Medicare)</t>
  </si>
  <si>
    <t>C-500-24214-236944</t>
  </si>
  <si>
    <t>Outdoor Power Equipment and Other Small Engine Mechanics</t>
  </si>
  <si>
    <t>P-500-24164-104400</t>
  </si>
  <si>
    <t>GROUNDS SPECIALIST</t>
  </si>
  <si>
    <t xml:space="preserve">	Three (3) months of experience as a greenskeeper or landscaper of a golf course required as maintaining the greens of a golf course is significantly different from regular landscaping functions. 
	Must be able to work outdoors, exposed to natures elements, for extended periods of time. 
	Must be able to lift at least 50lbs. 
	Must be able to work early mornings, weekends, and holidays. </t>
  </si>
  <si>
    <t>C-500-24343-526239</t>
  </si>
  <si>
    <t>Molders, Shapers, and Casters, Except Metal and Plastic</t>
  </si>
  <si>
    <t>P-500-24262-345750</t>
  </si>
  <si>
    <t>Molding and Casting Worker</t>
  </si>
  <si>
    <t>P-500-24219-246592</t>
  </si>
  <si>
    <t>C-500-24319-474117</t>
  </si>
  <si>
    <t>RJ Comm. Bldg STE6 1-F Flr Chalan Msgr. Guerrero Rd Dan Dan</t>
  </si>
  <si>
    <t>RJ Comm. Bldg 1- F Ste 6 Chalan Msgr. Guerrero Rd. Dan Dan</t>
  </si>
  <si>
    <t>P O Box 500575</t>
  </si>
  <si>
    <t>P-500-24243-304881</t>
  </si>
  <si>
    <t xml:space="preserve">Bachelor of Science in Accountancy degree is required. Must have a minimum of two years work experience in the same position and a background in administrative services. Computer literate with  knowledge in spreadsheets and accounting software (Peach Tree, QuickBooks). MS Office applications is a must. Knowledgeable in CNMI/Federal tax, preparation of tax returns, budget forecast, business and financial reports, billing and collections, payroll and budgeting duties. With customer service, communication and interpersonal skills. Ability to compose professional correspondences. Applicants are required to submit their resume and employment certification showing the required experience. Application will be considered if submitted within the recruitment period. Previous employer will be contacted for verification and personal reference.
</t>
  </si>
  <si>
    <t>RJ Comm. Building 1st Flr. Suite #4 Chalan Msgr. Guerrero Rd</t>
  </si>
  <si>
    <t>C-500-24348-540726</t>
  </si>
  <si>
    <t>P-500-24204-211171</t>
  </si>
  <si>
    <t>Knowledge in Repairing and Maintenance job of building and machine. 
Knowledge of machines and tools, including their designs, uses, repair, and maintenance; Knowledge of materials, methods, and the tools involved in the construction or repair of houses, buildings, or other structures such as highways and roads.</t>
  </si>
  <si>
    <t>CNMI TAXES ( CHAPTER 2 &amp; CHAPTER 7 )
FICA TAXES ( SOCIAL SECURITY &amp; MEDICARE )</t>
  </si>
  <si>
    <t>C-500-25065-748887</t>
  </si>
  <si>
    <t>A high school diploma or equivalent (GED) is required.
A minimum of 12 months of current and progressive work experience in a childcare setting is required.
 Certifications:
 Infant and Toddler Certification is a significant asset.
 CPR and First Aid certification are highly preferred and will be considered valuable assets.
 Food Handler Certificate.
 Police clearance and Sex Offender Registry Notification Act documentation are mandatory.
 Health certification from the Saipan Health Clinic is required for all candidates.
 Skills and Competencies:
Ability to communicate clearly, concisely, and effectively with children, parents, and colleagues. This includes the ability to explain complex ideas in a simple, understandable manner. 
Ability to write clear, accurate, and well-organized daily reports, observations, and notes, following specific formatting guidelines and ensuring correct grammar, spelling, and punctuation in all written correspondence.
 Ability to understand and respond to the emotional needs of children, fostering a nurturing, supportive, and positive environment for their development.
 Must be able to handle challenging behaviors calmly and professionally, ensuring a safe and positive experience for children at all times.
Ability to develop and maintain a well-structured schedule for daily activities, routines, and responsibilities, ensuring all childrens needs are met in a timely manner. This could include managing classroom supplies, creating lesson plans, or tracking progress on activities. 
Ability to prioritize tasks and allocate sufficient time for activities and individual needs, ensuring the daily schedule is followed without delays. This includes handling unforeseen interruptions and adjusting schedules as needed.
 Must have the physical energy and stamina to actively engage in play and other physically demanding tasks throughout the day.
 Ability to identify potential hazards in the environment and immediately take action to mitigate risks to childrens safety. This also includes paying attention to childrens behavior, identifying any signs of distress or health concerns, and ensuring that all policies and procedures are followed consistently.
 Ability to think quickly and effectively address behavioral issues, minor accidents, and emergency situations while ensuring the safety and well-being of the children.
 Familiarity with child safety protocols, emergency procedures, and basic child development principles.
 Additional Requirements:
 Recommendation Letters: Successful applicants must submit at least two (2) recommendation letters from previous employers (direct supervisors or HR), which must include statements regarding reliability, punctuality, attendance, and work ethic.
 Reference Letters: Two (2) letters of reference from non-family members must be provided.
 Licensing and Certification (required by the CNMI Licensing Office):
 Police Clearance
 CPR Certification
 Sex Offender Registry Notification Act Compliance
 Food Handler Certificate
 Additional Preferred Certifications:
 Certifications in early childhood education or child development will be highly regarded.
Equal Opportunity Employer Statement: We are an Equal Opportunity Employer and apply the above requirements equally to all successful applicants, whether U.S. workers or CW-1 workers</t>
  </si>
  <si>
    <t>C-500-25009-605860</t>
  </si>
  <si>
    <t>C-500-24268-358844</t>
  </si>
  <si>
    <t>C-500-24310-453022</t>
  </si>
  <si>
    <t>C-500-24320-476899</t>
  </si>
  <si>
    <t>C-500-24327-493174</t>
  </si>
  <si>
    <t>GTS Enterprises</t>
  </si>
  <si>
    <t>KNOWLEDGE OF OPERATIONAL CHARACTERISTICS OF MECHANICAL EQUIPMENT AND TOOLS USED IN THE MAINTENANCE AND REPAIR OF FACILITIES, KNOWLEDGE OF OCCUPATIONAL HAZARDS AND STANDS SAFETY PRATICES NECESSARY IN THE MAINTENANCE AND REPAIR OF FACILITIES. KNOWLEDGE OF BASIC BUIDLING MAINTENANCE PRACTICES AND PROCEDURES; PRINCIPALS AND PROCEDURES OF RECORD KEEPING. MUST MEET PHYSICAL REQUIREMENTS TO PERFORM THEIR DUTIES SUCH AS LIFTING OBJECTS OF AT LEAST 25-50 LBS. WITH OF WITHOUT ASSITANCE OF HAND TRUCK OR ANOTHER PERSON; BENDING AND STANDING FOR DURATION OF SHIFT. ABILITY TO EXERT MAXIMUM MUSCLE FORCE TO LIFT, PUSH, PULL, OR CARRY HEAVY OBJECT; ABILITY TO ARRANGE THINGS OR ACTIONS IN A CERTAIN ORDER OR PATTERN ACCORDING TO A SPECIFIC RULE OR SET OF RULES; MUST HAVE PHYSICAL STAMINA AND DEXTERITY; ABILITY TO READ TECHNICAL MANUALS AND DRAWINGS; MUST KNOW HOW TO OPERATE HAND AND ELECTRICAL, TOOLS SUCH AS ADJUSTABLE WRENCHES, DRAIN OR PIPE CLEANING EQUIPMENT, HEX KEYS, LEVELS, PIPE OR TUBE CUTTER, PIPE WRENCHES POWER DRILLS, POWER SAWS, PULLER, SCREWDRIVERS, ETC.;  KNOWLEDGE OF HVAC, PLUMBING AND ELECTRICAL SYSTEM, MATERIALS, METHODS, AND THE TOOLS INVOLVED IN THE CONSTRUCTION OR REPAIR OF HOUSES, OR OTHER STRUCTURES. MUST BE ABLE TO WORK ON WEEKENDS OR NIGHT SHIFT IN NEEDED. THE EMPLOYER REQUIRES POST-OFFER PRE-EMPLOYMENT DRUG SCREENING TEST AND RANDOM DRUG TESTING WHICH IS TO BE APPLIED EQUALLY TO BOTH U.S. WORKERS AND CW-1 WORKERS. THE EMPLOYMENT REQUIRES THE POST-OFFER PRE-EMPLOYMENT POLICE CLEARANCE RECORD TO BE PROVIDED TO THE EMPLOYERS; THIS REQUIREMENTS IS TO BE APPLIED EQUALLY TO BOTH U.S. WORKERS AND CW-1 WORKER.</t>
  </si>
  <si>
    <t>Days and hours of work may vary according to business needs</t>
  </si>
  <si>
    <t>Only taxes and other withholding tax required by Law.</t>
  </si>
  <si>
    <t>C-500-25012-612846</t>
  </si>
  <si>
    <t>C-500-25080-793146</t>
  </si>
  <si>
    <t>C-500-25027-643277</t>
  </si>
  <si>
    <t>Consolidated Transportation Services, Inc.</t>
  </si>
  <si>
    <t>Joven</t>
  </si>
  <si>
    <t>P-500-24348-540684</t>
  </si>
  <si>
    <t>Truck Driver Job Requirements:
1. 	21 years old
2. 	Obtain a CNMI police clearance
3. 	Be able to pass a medical exam required by CNMI Bureau of Motor Vehicles
4. 	Must be able to obtain a CNMI drivers license
5. 	Experience as a HazMat driver to include training on how to safely load and unload, handle, store and transport hazardous materials.
6. 	Trained on how to use truck controls and equipment, including operation of emergency equipment: including turning, backing, braking, parking, handling, and truck characteristics
including those that affect vehicle stability, such as effects of braking and curves, effects of speed on vehicle control, dangers associated with weather or road conditions that a driver may experience [e.g., heavy rain, high winds], and high center of gravity. REQUIRES KNOWLEDGE OF MACHINES AND TOOLS, INCLUDING THEIR DESIGNS, USES, REPAIR, AND
MAINTENANCE.</t>
  </si>
  <si>
    <t>Chefs and Head Cooks</t>
  </si>
  <si>
    <t>CNMI Tax and FICA Tax</t>
  </si>
  <si>
    <t>C-500-25008-605553</t>
  </si>
  <si>
    <t>CNMI Manpower, LLC</t>
  </si>
  <si>
    <t>P.O. Box 501856</t>
  </si>
  <si>
    <t>Vincent</t>
  </si>
  <si>
    <t>P-500-24165-105414</t>
  </si>
  <si>
    <t>MUST HAVE HIGH SCHOOL DIPLOMA AND AT LEAST 24 MONTHS OF WORK EXPERIENCE AS GENERAL MAINTENANCE WORKER. MUST BE KNOWLEDGEABLE OF MACHINES AND TOOLS, INCLUDING THEIR USES, REPAIR AND MAINTENANCE. MUST BE KNOWLEDGEABLE OF MATERIALS METHODS AND THE TOOLS INVOLVED IN THE CONSTRUCTION OR REPAIR OF HOUSES, BUILDINGS OR OTHER STRUCTURES SUCH AS HIGHWAYS AND ROADS. KNOWLEDGEABLE IN TROUBLESHOOTING AND DETERMINING CAUSE OF OPERATING ERRORS. MUST HAVE THE ABILITY TO INSTALL EQUIPMENT, MACHINES, WIRING OR PROGRAM TO MEET SPECIFICATIONS. ABILITY TO EXERT STRENGTH TO LIFT, PUSH, PULL OR CARRY OBJECTS.</t>
  </si>
  <si>
    <t>1st Floor Ben and Bibang Building</t>
  </si>
  <si>
    <t>Corner Rosa Street, Chalan Pali Arnold Road, Garapan</t>
  </si>
  <si>
    <t xml:space="preserve">STATE (CNMI) WITHHOLDING TAX, MED AND SS FICA TAX
</t>
  </si>
  <si>
    <t>C-500-25044-689170</t>
  </si>
  <si>
    <t>P-500-25002-587040</t>
  </si>
  <si>
    <t>Will make  all deduction from the worker's paycheck required by law such as Taxes (Chapter 2, Chapter 7, SS &amp; Medicare) and will remit to applicable Government Agencies</t>
  </si>
  <si>
    <t>S.T.a.R. Marianas, Inc.</t>
  </si>
  <si>
    <t>South Garapan</t>
  </si>
  <si>
    <t>71-0922554</t>
  </si>
  <si>
    <t>Yukino</t>
  </si>
  <si>
    <t>Hiromi</t>
  </si>
  <si>
    <t>Building#3140, I-Liyang Street, Beach Road</t>
  </si>
  <si>
    <t>starwater@pticom.com</t>
  </si>
  <si>
    <t>Fica, Medicare &amp; Chapter 2 Taxes</t>
  </si>
  <si>
    <t>C-500-24184-166705</t>
  </si>
  <si>
    <t>Advance Carrier, Inc</t>
  </si>
  <si>
    <t>Marianas Carrier</t>
  </si>
  <si>
    <t>Gualo Rai Commercial Center, Gualo Rai P.O. Box 500137</t>
  </si>
  <si>
    <t>66-0811846</t>
  </si>
  <si>
    <t>P-500-24058-750122</t>
  </si>
  <si>
    <t>HVAC Technician</t>
  </si>
  <si>
    <t>HIGH SCHOOL DIPLOMA, GED OR SUITABLE EQUIVALENT. AT LEAST 12 MONTHS EXPERIENCE AS AN HVAC TECHNICIAN. UNDERSTANDING OF ADVANCED PRINCIPLES OF AIR CONDITIONING, REFRIGERATION AND HEATING. WORKING KNOWLEDGE OF BOILER SYSTEMS. ABILITY TO WORK AFTER HOURS, OVER WEEKENDS AND ON PUBLIC HOLIDAYS WITH SHORT OR NO NOTICE. ABILITY TO WORK IN CONFINED SPACES. ENSURING COMPLIANCE WITH APPLIANCE STANDARDS AND WITH OCCUPATIONAL HEALTH AND SAFETY ACT. READ AND UNDERSTAND IN BALANCING AIR AND WATER TREATMENT SYSTEMS IN LINE WITH HVAC PROTOCOLS. READ AND UNDERSTAND SCHEMATICS AND WORK PLANS.</t>
  </si>
  <si>
    <t>Advance Carrier Inc.</t>
  </si>
  <si>
    <t>C-500-24169-117396</t>
  </si>
  <si>
    <t>Triple J Saipan, Inc.</t>
  </si>
  <si>
    <t>Payless Super Fresh  and Truckload Store</t>
  </si>
  <si>
    <t>110 Beach Road, Chalan Kanoa</t>
  </si>
  <si>
    <t>P-500-23210-224622</t>
  </si>
  <si>
    <t>First Line Supervisor of Retail Sales Worker</t>
  </si>
  <si>
    <t>This job requires a high school diploma or equivalent, as well as 12 months of work experience in managing daily operations of a grocery or retail store. Also requires knowledge in planning, promoting products, ordering, and overseeing the processing and packaging of all items, must be able to multitask and be able to handle a split shift schedule can work flexible days/hours, even on holidays and weekends</t>
  </si>
  <si>
    <t xml:space="preserve">CNMI Tax and FICA Tax. Housing is optional; Employees who are single may live in the housing with a monthly charge of $60.00 for air condition use, free housing or no monthly charge for single employees who opted not to use the air conditioner. </t>
  </si>
  <si>
    <t>C-500-24191-181966</t>
  </si>
  <si>
    <t>Jocelyn T. Atalig</t>
  </si>
  <si>
    <t>Aquarious Karaoke Bar &amp; Grill II</t>
  </si>
  <si>
    <t>P.O Box 1066</t>
  </si>
  <si>
    <t>99-3019097</t>
  </si>
  <si>
    <t xml:space="preserve">Atalig </t>
  </si>
  <si>
    <t>Jocelyn</t>
  </si>
  <si>
    <t>proprietor</t>
  </si>
  <si>
    <t>p.o box 1066</t>
  </si>
  <si>
    <t>lynatalig1@yahoo.com</t>
  </si>
  <si>
    <t>P-500-24115-919046</t>
  </si>
  <si>
    <t>Waiters and Waitress</t>
  </si>
  <si>
    <t>Must have 12 month experience as Waiter or waitress. Can work on flexible time or holidays if necessary. May be require to work standing on long hours if needed.</t>
  </si>
  <si>
    <t>Atalig</t>
  </si>
  <si>
    <t>JOCELYN T. ATALIG</t>
  </si>
  <si>
    <t>C-500-24220-250082</t>
  </si>
  <si>
    <t>SAVEMORE MARKET</t>
  </si>
  <si>
    <t>P.O. box 503373</t>
  </si>
  <si>
    <t>P-500-24163-094786</t>
  </si>
  <si>
    <t>STORE MAINTENANCE</t>
  </si>
  <si>
    <t>24 Months of experience is required. Skilled in the use of hand and power tool. Agility to take apart machines, equipment or devices to remove and replace defective parts. Ability to use common tools such as hammers, hoists, saws, drills and wrenches. Experience with precision measuring instruments or electronic testing devices. Experience performing routine maintenance. Ability to maintain focus  while working individually.</t>
  </si>
  <si>
    <t>C-500-24234-281945</t>
  </si>
  <si>
    <t>APPLICANT REQUIRE TO PASS CNMI TOUR GUIDE EXAMINATION IF WORK AT SAIPAN, CNMI, AND AT LEAST WORKED AS TOUR GUIDE 12 MONTHS PREVIOUSLY.  HOURS PER DAY ARE FLEXIBLE.</t>
  </si>
  <si>
    <t>local &amp; federal tax deductable.</t>
  </si>
  <si>
    <t>C-500-24265-355112</t>
  </si>
  <si>
    <t>P-500-24177-144427</t>
  </si>
  <si>
    <t>Ch. 2 and Ch. 7 Taxes ( State and Federal Tax), Social Security and Medicare Tax</t>
  </si>
  <si>
    <t>C-500-24257-335359</t>
  </si>
  <si>
    <t>DOHYUNG</t>
  </si>
  <si>
    <t>Commercial Divers</t>
  </si>
  <si>
    <t>P-500-24221-253222</t>
  </si>
  <si>
    <t>DIVER GUIDE</t>
  </si>
  <si>
    <t>MUST HAVE PADI DIVER CERTIFICATION</t>
  </si>
  <si>
    <t>C-500-24180-157028</t>
  </si>
  <si>
    <t xml:space="preserve">PARAGON CORPORATION </t>
  </si>
  <si>
    <t xml:space="preserve">COREPLUS CONSTRUCTION </t>
  </si>
  <si>
    <t>PO BOX 500130</t>
  </si>
  <si>
    <t>Quiring</t>
  </si>
  <si>
    <t>Paula Bianca</t>
  </si>
  <si>
    <t>Enolva</t>
  </si>
  <si>
    <t>P-500-23176-142089</t>
  </si>
  <si>
    <t xml:space="preserve">MAINTENANCE AND REPAIR WORKER </t>
  </si>
  <si>
    <t>MUST HAVE A HIGH SCHOOL DIPLOMA. MUST HAVE AT LEAST 6 MONTHS OF WORK EXPERIENCE.</t>
  </si>
  <si>
    <t xml:space="preserve">SAN JOSE VILLAGE </t>
  </si>
  <si>
    <t>C-500-24155-061702</t>
  </si>
  <si>
    <t>C-500-24312-458903</t>
  </si>
  <si>
    <t>Multiline Supplies &amp; Services</t>
  </si>
  <si>
    <t>P</t>
  </si>
  <si>
    <t>P-500-24264-352314</t>
  </si>
  <si>
    <t>Work Certificate is required  for both US Workers and CW-1 Workers</t>
  </si>
  <si>
    <t>C-500-24313-461906</t>
  </si>
  <si>
    <t>C-500-24221-253018</t>
  </si>
  <si>
    <t>Adetfa Street</t>
  </si>
  <si>
    <t>Gill Blas Condominium</t>
  </si>
  <si>
    <t>KAIJO</t>
  </si>
  <si>
    <t>JUANITA</t>
  </si>
  <si>
    <t>EBBA</t>
  </si>
  <si>
    <t>P-500-24095-854373</t>
  </si>
  <si>
    <t>MAINTENANCE ELECTRICIAN</t>
  </si>
  <si>
    <t>High School Graduate or equivalent required; Six (6) months training in trade/vocational school with course on electrical installation and maintenance or building electrical wiring. At least 12 months job experience as building electrician. Knowledgeable on use of electrical tools such as voltmeters, testers, hand and power tools. Knowledgeable on parts to be used on repair or replacement of damaged wiring. Can read blue print or building plans. Can draw sketches. Can read and understand and comply with building safety codes and manuals. Have clear vision. Must be physically fit and able to lift 50 lbs. and above. Can add, divide, subtract and multiply. Can sit, squat and stand for long periods of time. Can work indoors or outdoors in open or confined spaces during extreme heat exposed to dirt, dust, noise, insects, cleaning solutions, in all kinds of weather, at all times day or night. Ability to work exposed to high voltage electrical power lines. Must possess or must be able to obtain a CNMI driver's license.</t>
  </si>
  <si>
    <t>1F Gill Blas Condominium</t>
  </si>
  <si>
    <t>Mandatory CNMI Taxes (Chapter 2 &amp; Chapter7)   
Mandatory Federal Taxes ( FICA &amp; MEDICARE)</t>
  </si>
  <si>
    <t>C-500-24201-207861</t>
  </si>
  <si>
    <t>Payroll deduction as required by law such as FICA, Medicare and CNMI taxes withholding</t>
  </si>
  <si>
    <t>C-500-24337-511595</t>
  </si>
  <si>
    <t>Elliott Systems LLC</t>
  </si>
  <si>
    <t>PO Box 5568 CHRB</t>
  </si>
  <si>
    <t>ISA DRIVE CAPITOL HILL</t>
  </si>
  <si>
    <t>66-0772536</t>
  </si>
  <si>
    <t>ELLIOTT</t>
  </si>
  <si>
    <t>JEFF</t>
  </si>
  <si>
    <t>RICHARD</t>
  </si>
  <si>
    <t>PO BOX 5568 CHRB</t>
  </si>
  <si>
    <t>jeff@elliottsystemsllc.com</t>
  </si>
  <si>
    <t>P-500-24176-141067</t>
  </si>
  <si>
    <t xml:space="preserve">MUST HAVE ATLEAST 24MONTHS OF EXPERIENCE AS REPAIR AND MAINTENANCE
WORKER. CERTIFICATE OF EMPLOYMENT AS  REPAIR AND MAINTENANCE WORKER IS REQUIRED. PRE-SCREENING TEST IS REQUIRED (LIKE TRADE TEST AND/OR EMPLOYMENT EXAM). </t>
  </si>
  <si>
    <t>ELLIOTT SYSTEMS LLC</t>
  </si>
  <si>
    <t>C-500-24304-441961</t>
  </si>
  <si>
    <t>P-500-24199-201289</t>
  </si>
  <si>
    <t>APPLICANT REQUIRE TO WORK AS MANICURISTS AT LEAST 12 MONTHS PREVIOUSLY.</t>
  </si>
  <si>
    <t>C-500-24181-163086</t>
  </si>
  <si>
    <t>C-500-24181-163077</t>
  </si>
  <si>
    <t xml:space="preserve">ROCELIA </t>
  </si>
  <si>
    <t>P-500-24042-709647</t>
  </si>
  <si>
    <t>GENERAL AND OPERATIONS MANAGER</t>
  </si>
  <si>
    <t>MUST HAVE AT LEAST 2 YEARS OF WORK-RELATED EXPERIENCE IN THIS FIELD; JOB REQUIRES CONSIDERABLE AMOUNT OF WORK-RELATED SKILL, KNOWLEDGE, OR EXPERIENCE TO TAKE ON RESPONSIBILITIES, CHALLENGES, OPERATIONAL DECISIONS OR ACTIVITIES, AND ANALYZE FINANCIAL RECORDS TO IMPROVE EFFICIENCY. KNOWLEDGE OF PRINCIPLES AND PROCESSES FOR PROVIDING CUSTOMER SERVICES, THIS INCLUDES CUSTOMER NEEDS ASSESSMENT, MEETING QUALITY STANDARDS FOR SERVICES, AND EVALUATION OF CLIENTS SATISFACTION; KNOWLEDGE OF BUSINESS AND MANAGEMENT PRINCIPLES INVOLVED IN STRATEGIC PLANNING, RESOURCE ALLOCATION, HUMAN RESOURCES MODELING, LEADERSHIP TECHNIQUE, PRODUCTION METHODS, AND COORDINATION OF PEOPLE AND RESOURCES.</t>
  </si>
  <si>
    <t>COR. ENRIQUE ST., TEXAS RD., DIST. 2</t>
  </si>
  <si>
    <t>ALL FEDERAL TAX AND CNMI TAX</t>
  </si>
  <si>
    <t>C-500-24224-259618</t>
  </si>
  <si>
    <t>P-500-24185-169996</t>
  </si>
  <si>
    <t>DELIVERY DRIVER / LIGHT TRUCK DRIVER</t>
  </si>
  <si>
    <t>- 12 MONTHS EXPERIENCE AS A DELIVERY DRIVER / LIGHT TRUCK DRIVER
- MUST HAVE A KNOWLEDGE IN DRIVING MANUAL/STANDARD VEHICLE
- MUST POSSESS A VALID CNMI DRIVER'S LICENSE
- MUST BE ABLE TO DO WORK WITH SOME LIFTING AND CARRYING OF ITEMS ON THE JOB
- MUST BE ABLE TO PERFORM MATHEMATICAL COMPUTATION</t>
  </si>
  <si>
    <t xml:space="preserve">PAYROLL TAXES </t>
  </si>
  <si>
    <t>C-500-24276-378953</t>
  </si>
  <si>
    <t>P-500-24233-278505</t>
  </si>
  <si>
    <t>Must know standard procedure in cooking different kind of food.</t>
  </si>
  <si>
    <t>CNMI Tax (Chapter 2)
FICA Taxes (SSS, Medicare)</t>
  </si>
  <si>
    <t>C-500-24330-496705</t>
  </si>
  <si>
    <t>P-500-24282-394099</t>
  </si>
  <si>
    <t>C-500-24323-483390</t>
  </si>
  <si>
    <t>C-500-24262-345388</t>
  </si>
  <si>
    <t>Mandatory CNMI and Federal Taxes.</t>
  </si>
  <si>
    <t>C-500-24115-919609</t>
  </si>
  <si>
    <t>CNMI TAX AND FEDERAL TAXES REQUIRED BY LAW.</t>
  </si>
  <si>
    <t>C-500-24265-355139</t>
  </si>
  <si>
    <t>C-500-24290-409296</t>
  </si>
  <si>
    <t>FICA, TAX Withheld required by CNMI law</t>
  </si>
  <si>
    <t>De Jesus</t>
  </si>
  <si>
    <t>Menchu</t>
  </si>
  <si>
    <t>EUCON International School</t>
  </si>
  <si>
    <t>C-500-25014-618560</t>
  </si>
  <si>
    <t>Paragon Corporation</t>
  </si>
  <si>
    <t>Coreplus Construction</t>
  </si>
  <si>
    <t>QUIRING</t>
  </si>
  <si>
    <t>PAULA BIANCA</t>
  </si>
  <si>
    <t>ENOLVA</t>
  </si>
  <si>
    <t>hr@coreplusconstruction.com</t>
  </si>
  <si>
    <t>P-500-24121-938335</t>
  </si>
  <si>
    <t>Applicant must have a high school diploma. Applicant must have at least 12 months of  work experience as an accounting specialist or any related field.</t>
  </si>
  <si>
    <t>Withholding taxes, Fica -SS and medicare contribution</t>
  </si>
  <si>
    <t>C-500-24310-453578</t>
  </si>
  <si>
    <t>MUSIC PERFORMING ARTS COMPETITION CORPORATION MPACC</t>
  </si>
  <si>
    <t>PO BOX 500935</t>
  </si>
  <si>
    <t>66-1052710</t>
  </si>
  <si>
    <t>QUITUGUA</t>
  </si>
  <si>
    <t>DANIEL</t>
  </si>
  <si>
    <t>mpacc.corpspn@gmail.com</t>
  </si>
  <si>
    <t>Musicians and Singers</t>
  </si>
  <si>
    <t>P-500-24157-072516</t>
  </si>
  <si>
    <t>PERFORMER</t>
  </si>
  <si>
    <t>3 months experience as performer</t>
  </si>
  <si>
    <t>KANAT TABLA</t>
  </si>
  <si>
    <t>C-500-24351-544548</t>
  </si>
  <si>
    <t>P-500-24249-315450</t>
  </si>
  <si>
    <t>Applicant must have Employment Certificate.  Knowledge in baking of cookies, cakes and other recipe needed</t>
  </si>
  <si>
    <t>C-500-24344-526419</t>
  </si>
  <si>
    <t>CNMI TAXES (CHAPTER 2 AND CHAPTER 7)
FICA TAXES ( SOCIAL SECURITY AND MEDICARE)</t>
  </si>
  <si>
    <t>C-500-25049-704753</t>
  </si>
  <si>
    <t>C-500-25034-660059</t>
  </si>
  <si>
    <t>Elementary School Teachers, Except Special Education</t>
  </si>
  <si>
    <t>P-500-24212-230425</t>
  </si>
  <si>
    <t>TEACHER - ELEMENTARY</t>
  </si>
  <si>
    <t>C-500-24359-569235</t>
  </si>
  <si>
    <t>C-500-24316-467818</t>
  </si>
  <si>
    <t>Western Sales Trading Company</t>
  </si>
  <si>
    <t>Lot 380 BNEW 7-1-2, Tokcha Ave.</t>
  </si>
  <si>
    <t>Post Office Box 500091, Saipan</t>
  </si>
  <si>
    <t>98-6021281</t>
  </si>
  <si>
    <t>San Pedro</t>
  </si>
  <si>
    <t>Danilo</t>
  </si>
  <si>
    <t>Estudillo</t>
  </si>
  <si>
    <t>Assistant Vice President, Administration</t>
  </si>
  <si>
    <t>danny_e_sanpedro@yahoo.com</t>
  </si>
  <si>
    <t>P-500-24205-214326</t>
  </si>
  <si>
    <t>Sales Support Specialist</t>
  </si>
  <si>
    <t>A) High school diploma (may be foreign equivalent); 12 months of experience as a Sales Support Specialist for wholesaler or Product Demonstrator for wholesaler; and must possess drivers license. 
B) Continuation of E.c.7.a: 5 days paid vacation leave after 1 year of employment, 7 days paid vacation leave after 2 years of employment, 10 days paid vacation leave after 3 years of employment; &amp; 5 days paid sick leave per year after completing 90 days from commencement of employment.  Worker will be provided with daily transportation to and from workers residence to work site.
C) Housing is optional.  At the worker's option, the Employer will assist the worker in securing housing consisting of a bedroom with shared bathroom, shared kitchen, &amp; shared living room/dining space at a monthly rate, excluding utilities, of $200 per bedroom or $100 if 2-person shared bedroom.  The worker is responsible for paying for the cost of the housing. No deduction will be made from the worker's pay for the housing.</t>
  </si>
  <si>
    <t>Employer paid medical/dental insurance ($251/month); [Cont'd at E.b.12.]</t>
  </si>
  <si>
    <t>C-500-24309-452772</t>
  </si>
  <si>
    <t>Deductions from pay are CNMI Tax and FICA Tax.</t>
  </si>
  <si>
    <t>C-500-24304-441985</t>
  </si>
  <si>
    <t>LOCAL &amp; FEDERAL DEDUCTABLE.</t>
  </si>
  <si>
    <t>C-500-25022-632991</t>
  </si>
  <si>
    <t>S.T.a.R. MARIANAS, INC.</t>
  </si>
  <si>
    <t>MANUFACTURE/WHOLESALE:DRINKING WATER, RETAIL GENERAL MERCHANDISE</t>
  </si>
  <si>
    <t>BLDG.#3140 I-LIYANG STREET, BEACH ROAD</t>
  </si>
  <si>
    <t>SOUTH GARAPAN</t>
  </si>
  <si>
    <t>YUKINO</t>
  </si>
  <si>
    <t>HIROMI</t>
  </si>
  <si>
    <t>BLDG#3140 I-LIYANG STREET, BEACH ROAD</t>
  </si>
  <si>
    <t>P-500-24130-974889</t>
  </si>
  <si>
    <t>RETAIL SALESPERSON</t>
  </si>
  <si>
    <t>Proven work experience as Sales Representative, Sales Associate or similar role with no more than 12 months of related work experience. Consumer behavior principles. Have accounting skills.  Track record of achieving sales quotas. Able to convey information to people/customer in a way that mean things are understood and get done. Relevant Certification is a plus. Available to work flexible hours that may include early mornings, evenings, nights and/or holidays. Other related tasks as assigned.</t>
  </si>
  <si>
    <t>C-500-25050-708672</t>
  </si>
  <si>
    <t>JUNG JIN</t>
  </si>
  <si>
    <t>P-500-25016-621665</t>
  </si>
  <si>
    <t>JOB OPENING IS AVAILABLE FOR BOTH U.S. APPLICANTS AND U.S. WORKERS.
APPLICANT/S MUST BE AT LEAST HAVE AN ASSOCIATES DEGREE
APPLICANT/S MUST HAVE 24 MONTHS OF RELATED WORKING EXPERIENCE AS AN ELECTRICIAN
APPLICANT/S MUST BE WILLING TO WORK FLEXIBLE TIME, DURING WEEKENDS AND HOLIDAYS.</t>
  </si>
  <si>
    <t>6632 Chalan Pale Arnold Gualo Rai</t>
  </si>
  <si>
    <t>P.O. Box 500800</t>
  </si>
  <si>
    <t>P-500-24275-375810</t>
  </si>
  <si>
    <t>HVAC/R Specialist</t>
  </si>
  <si>
    <t>MUST BE ABLE TO READ, WRITE AND COMMUNICATE IN ENGLISH. PREFERABLY, HAS A DRIVER'S LICENSE.</t>
  </si>
  <si>
    <t>C-500-25080-793286</t>
  </si>
  <si>
    <t>He must know how to operate fishing boat and responsible for all fishing operations. He must know how to drive and be able to secure CNMI driver's license. Can work on flexible hours. Able to lift and carry heavy items/fish</t>
  </si>
  <si>
    <t>DR. TORRES DRIVE</t>
  </si>
  <si>
    <t>C-500-25056-720937</t>
  </si>
  <si>
    <t>C-500-24283-394438</t>
  </si>
  <si>
    <t>MARIANAS INSURANCE BLDG</t>
  </si>
  <si>
    <t>P-500-24162-088923</t>
  </si>
  <si>
    <t>KNOWLEDGE OF PERFORMING ANY COMBINATION OF LIGHT CLEANING DUTIES TO MAINTAIN PRIVATE HOUSEHOLDS OR COMMERCIAL ESTABLISHMENTS, SUCH AS HOTELS AND HOSPITALS, IN A CLEAN AND ORDERLY MANNER.</t>
  </si>
  <si>
    <t>C-500-24181-162137</t>
  </si>
  <si>
    <t>1 YEAR EXPERIENCE AS BUILDING MAINTENANCE IS REQUIRED AND PREFERABLY WITH CARPENTRY RELATED SKILLS SUCH AS REPAIR/INSTALLATION, CAN OPERATE EQUIPMENT AND HAND POWER TOOLS. MUST BE ABLE TO DELIVER WORK INDEPENDENTLY AND WITH URGENCY.</t>
  </si>
  <si>
    <t>C-500-24275-375584</t>
  </si>
  <si>
    <t>NAMASTE BEAUTIFUL, LLC</t>
  </si>
  <si>
    <t>NAMASTE BEAUTIFUL (SAIPAN)</t>
  </si>
  <si>
    <t>PMB 108 BOX 10000</t>
  </si>
  <si>
    <t>UNIT 1 USL BUILDING MIDDLE ROAD GUALO RAI</t>
  </si>
  <si>
    <t>66-0983584</t>
  </si>
  <si>
    <t>QUITO-WEISS</t>
  </si>
  <si>
    <t>AMY</t>
  </si>
  <si>
    <t>namastebeautifulsalon@gmail.com</t>
  </si>
  <si>
    <t>P-500-24149-044282</t>
  </si>
  <si>
    <t xml:space="preserve">MUST HAVE ATLEAST 12MONTHS OF WORKING EXPERIENCE AS COSMETOLOGIST. MUST HAVE A HIGH SCHOOL DIPLOMA.  PRE-SCREENING TEST IS REQUIRED (LIKE TRADE TEST AND/OR EMPLOYMENT EXAM)
</t>
  </si>
  <si>
    <t>C-500-24200-204385</t>
  </si>
  <si>
    <t>Kanoa Resort Saipan</t>
  </si>
  <si>
    <t>P.O. Box 500369</t>
  </si>
  <si>
    <t>1899, Kanoa Resort Saipan, Beach Road, Susupe Village</t>
  </si>
  <si>
    <t>P-500-24157-072651</t>
  </si>
  <si>
    <t xml:space="preserve">High school diploma or GED. Must have at least twelve (12) months prior work experience as a General Maintenance Worker. Position requires a lot of standing, walking, bending, stretching, and other physical dexterity. The work may be performed inside and/or outside of the office or shop buildings in conditions involving inclement weather, excessive heat, cold, or noise level, standing, walking, bending, stretching, and other physical dexterity. Must be able to operate hand tools and power tools. Must be able to work nights, weekends, holidays, and during inclement weather. Must be able to lift and carry at least 30 pounds on a regular basis. </t>
  </si>
  <si>
    <t>Paid leave, Holiday pay, and 401(k) retirement plan subject to company policies.</t>
  </si>
  <si>
    <t>CNMI and Federal Taxes. Share in medical insurance and 401(k) retirement plan is optional.</t>
  </si>
  <si>
    <t>Asia Pacific Hotels Inc. D/B/A Kanoa Resort Saipan</t>
  </si>
  <si>
    <t>C-500-24198-201085</t>
  </si>
  <si>
    <t>3-HI RES CORPORATION</t>
  </si>
  <si>
    <t>BEACH ROAD, CHALAN KANOA</t>
  </si>
  <si>
    <t>P.O. BOX 506013</t>
  </si>
  <si>
    <t>66-0906351</t>
  </si>
  <si>
    <t>TEMPERANTE</t>
  </si>
  <si>
    <t>MIRANDA</t>
  </si>
  <si>
    <t>BEACH ROAD, SAN JOSE</t>
  </si>
  <si>
    <t>3HIRES.TLC@GMAIL.COM</t>
  </si>
  <si>
    <t>P-500-24145-032907</t>
  </si>
  <si>
    <t>GRAPHIC ARTIST</t>
  </si>
  <si>
    <t>Must have at least three (3) years of experience as a Graphic Artist in a digital printing business. Must be able to use graphic design software and tools, such as Adobe Creative Suite, Affinity Design to create and modify designs. Must know web design principles and basic HTML/CSS coding. Must have a portfolio showcasing a diverse range of design projects and creative abilities. Must know how to operate Large Format Printer, UV Printer and Subli Printer. Must have organizational and time management skills and be able to manage multiple projects simultaneously, prioritize tasks, and meet project deliverables and timelines. Customer service,  communication and interpersonal skills is a must. Applicant must be willing to work flexible time, even weekends and holidays if necessary to meet deadlines. Qualified applicants are required to submit their resume and employment certification showing the required work experience. Complete applications will be considered if submitted within the recruitment period. Previous employers will be contacted for verification and personal reference. Applicants will be asked to bring their portfolio as well as demonstrate skill requirements of the job during the interview. All requirements apply equally to all applicants.</t>
  </si>
  <si>
    <t>3hires.tlc@gmail.com</t>
  </si>
  <si>
    <t>C-500-24240-295142</t>
  </si>
  <si>
    <t>DBA KATHY BARBER SHOP</t>
  </si>
  <si>
    <t>P-500-24098-862619</t>
  </si>
  <si>
    <t>CNMI AND FEDERAL TAXES REQUIRED BY LAW.</t>
  </si>
  <si>
    <t>C-500-24200-204362</t>
  </si>
  <si>
    <t>P-500-24157-071854</t>
  </si>
  <si>
    <t>MUST PERFORM PHYSICAL ACTIVITIES THAT REQUIRE CONSIDERABLE USE OF YOUR ARMS AND LEGS AND MOVING YOUR WHOLE BODY, SUCH AS CLIMBING, LIFTING
BALANCING, WALKING, STOOPING, AND HANDLING OF MATERIALS.
THE ABILITY TO EXERT MUSCLE FORCE REPEATEDLY OR CONTINOUSLY OVER TIME.
THE ABILITY TO COMMUNICATE INFORMATION AND IDEAS IN SPEAKING AS OTHERS WILL UNDERSTAND.
THE ABILITY TO USE YOUR ABDOMINAL AND LOWER BACK MUSCLES IN SUPPORT PART OF THE BODY OR CONTINOUSLY OVERTIME WITHOUT GIVING UP OR GETTING TIRED. IN ORDER FOR THE APPLICANTS TO BE CONSIDERED FOR THIS OCCUPATION, THE APPLICANT MUST BE ABLE TO DISTINGUISH BETWEEN DIFFERENT TYPES OF
ESSENTIAL OILS AND KNOW HOW THEY AFFECT THE BODY. THIS OCCUPATION REQUIRES 1 YEAR OF TRAINING AND 1 YEAR EXPERIENCE.</t>
  </si>
  <si>
    <t>PASEO DE MARIANAS</t>
  </si>
  <si>
    <t>local tax 4%; FICA 7.65%</t>
  </si>
  <si>
    <t>C-500-24250-318935</t>
  </si>
  <si>
    <t>Suspe</t>
  </si>
  <si>
    <t>danny.e.sanpedro@gmail.com</t>
  </si>
  <si>
    <t>P-500-24130-975000</t>
  </si>
  <si>
    <t>Inventory Specialist</t>
  </si>
  <si>
    <t>A) High school diploma (may be foreign equivalent); 12 months of experience as an Inventory Specialist, Promodiser, or Merchandiser; and must possess drivers license.  Verification of qualifications required.
B) [Continued from E.c.7.a] 5 days paid vacation leave after 1 year of employment, 7 days paid vacation leave after 2 years of employment, 10 days paid vacation leave after 3 years of employment; &amp; 5 days paid sick leave per year after completing 90 days from commencement of employment.  Worker will be provided with daily transportation to and from workers residence to work site.
C) Housing is optional.  At the worker's option, the Employer will assist the worker in securing housing consisting of a bedroom with shared bathroom, shared kitchen, &amp; shared living room/dining space at a monthly rate, excluding utilities, of $200 per bedroom or $100 if 2-person shared bedroom.  The worker is responsible for paying for the cost of the housing. No deduction will be made from the worker's pay for the housing.</t>
  </si>
  <si>
    <t>Employer paid medical/dental insurance ($251/month)[Cont'd at E.b.12]</t>
  </si>
  <si>
    <t>C-500-24259-338551</t>
  </si>
  <si>
    <t>Certificate in basic events design, planning or coordination, 6 MONTHS EXPERIENCE, hIGH SCHOOL / ged GRADUATE</t>
  </si>
  <si>
    <t>nONE</t>
  </si>
  <si>
    <t>ALL APPLICABLE CNMI AND FEDERAL TAX DEDUCTIONS</t>
  </si>
  <si>
    <t>C-500-24256-331920</t>
  </si>
  <si>
    <t xml:space="preserve">24 months of related work experience;  Associate Degree in Civil Engineering is preferred;  Must be knowledgeable in cost estimating, planning, scheduling, site inspection and familiarization of materials, methods and tools involved in construction or repair of buildings, houses or other structures.  </t>
  </si>
  <si>
    <t>C-500-24172-131801</t>
  </si>
  <si>
    <t>P-500-23345-556670</t>
  </si>
  <si>
    <t>HIGH SCHOOL GRADUATE WITH 12 MONTHS OF WORK EXPERIENCE IN DAYCARE CENTER SETTING. MUST HAVE AND DEMONSTRATE SKILLS WHEN DISCUSSING PROGRESS OF A CHILD IN HIS/HER CARE. KNOWLEDGE AND UNDERSTANDING OF CHILDREN'S GROWTH AND DEVELOPMENT NEEDS FOR SOCIAL, PHYSICAL AND INTELLECTUAL EXPANSION. ABILITY TO OFFER A SAFE ENVIRONMENT FOR EACH CHILD INCLUDING THEIR NUTRITIONAL, TECHNOLOGICAL AND HYGIENIC NEEDS. MUST BE CERTIFIED THROUGH BOTH THE INFANT TODDLER ENVIRONMENT RATING SCALE AND THE EARLY CHILDHOOD RATING SCALE.</t>
  </si>
  <si>
    <t>C-500-24309-449987</t>
  </si>
  <si>
    <t>R.A.V. INTERNATIONAL CORPORATION</t>
  </si>
  <si>
    <t>EXCELLENT TAXI</t>
  </si>
  <si>
    <t>P.O. BOX 503487, FLORES ROSA ST.</t>
  </si>
  <si>
    <t>66-0859232</t>
  </si>
  <si>
    <t>NOT AVAILABLE</t>
  </si>
  <si>
    <t>ASHRAFUZZAMAN</t>
  </si>
  <si>
    <t>ravinternational602@gmail.com</t>
  </si>
  <si>
    <t>Shuttle Drivers and Chauffeurs</t>
  </si>
  <si>
    <t>P-500-24268-359278</t>
  </si>
  <si>
    <t>TAXI DRIVER</t>
  </si>
  <si>
    <t>AT LEAST 6 MONTHS WORKING EXPERIENCE AS TAXI DRIVER. MUST HAVE NO CRIMINAL RECORD OR RECORD OF CONSUMING SUBSTANCE. KNOWLEDGE IN ROAD AND TRAFFIC SYSTEM. GEOGRAPHICAL KNOWLEDGE. KNOW SAFETY DRIVING. MUST HAVE VALID DRIVER'S LICENSE AND DRIVERS LICENSE FROM DEPARTMENT OF COMMERCE. COMMUNICATION AND INTERPERSONAL SKILLS EXPERIENCE. WILLING TO WORK FLEXIBLE SCHEDULE. DO OTHER RELATED DUTIES AS ASSIGNED.</t>
  </si>
  <si>
    <t>FLORES ROSA ST.</t>
  </si>
  <si>
    <t>C-500-24308-449478</t>
  </si>
  <si>
    <t>MUST HAVE AT LEAST ONE (1) YEAR WORKING EXPERIENCE AS GENERAL MAINTENANCE AND REPAIR WORKERS. ABLE TO UNDERSTAND AND FOLLOW SAFETY RULES AND PROCEDURES. ABLE TO WORK WITH MINIMAL SUPERVISION. MUST HAVE KNOWLEDGE ON USING VARIOUS TOOLS AND EQUIPMENT THAT ARE COMMONLY USED BY GENERAL MAINTENANCE</t>
  </si>
  <si>
    <t>MOTIN AUTOMOTIVE REPAIR CENTER, INC.</t>
  </si>
  <si>
    <t>C-500-24218-243552</t>
  </si>
  <si>
    <t>Beach Road, Oleai P.O. Box 500137</t>
  </si>
  <si>
    <t>P-500-24156-071354</t>
  </si>
  <si>
    <t>At least 6 months work experience in the related field of customer service, office administration or sales work in the tourism industry. Must be computer literate with knowledge of excel,
word and PowerPoint. Applicants must pass Cashiers' skilled test (Total Passing Score of 89%) during the application process. The skill testing and comprehension exam are required
equally to both US and Foreign workers. Applicants must have a valid Drivers License and are required equally to both US and Foreign workers. Required minimum of 3 months Automated
Rent A Car System and Manual Rent A Car Transaction experience</t>
  </si>
  <si>
    <t>(Opt)Med, dental,vision,life ins, holiday pay, 401(k), personal time, employee discounts subject to the terms and condi</t>
  </si>
  <si>
    <t>C-500-24257-335278</t>
  </si>
  <si>
    <t>C-500-24284-397488</t>
  </si>
  <si>
    <t>COMPUTER LITERATE, MICROSOFT WORD, PROBLEM AND ANALYTICAL SKILLS, TIME MANAGEMENT AND
MULTITASKING, ACCOUNTING, BOOKKEEPING, AUDITING.</t>
  </si>
  <si>
    <t xml:space="preserve">CNMI TAXES ( Chapter 2 and Chapter 7 ) 
FICA Taxes ( Social Security and Medicare ) </t>
  </si>
  <si>
    <t>C-500-24202-210713</t>
  </si>
  <si>
    <t>P-500-24153-059809</t>
  </si>
  <si>
    <t xml:space="preserve">Applicant must have a high school diploma. Applicant must have at least 6 months of work
experience.
</t>
  </si>
  <si>
    <t>C-500-24206-217631</t>
  </si>
  <si>
    <t>G/F Bldg Chalan Pale Arnold  St Middle Road Gualo Rai</t>
  </si>
  <si>
    <t>P-500-24138-007025</t>
  </si>
  <si>
    <t>Building Repairs and Maintenance</t>
  </si>
  <si>
    <t>2 years work related experience. Ability to work under pressure. Ability to use hand tools and power tools. Able to work on a flexible schedule.</t>
  </si>
  <si>
    <t>Mandatory &amp; CNMI  Taxes</t>
  </si>
  <si>
    <t>C-500-24260-338769</t>
  </si>
  <si>
    <t>P.O. Box 502535</t>
  </si>
  <si>
    <t>P-500-24132-985299</t>
  </si>
  <si>
    <t>Civil Engineering Technologist and Technicians</t>
  </si>
  <si>
    <t>Able to produce drawings using AutoCAD, Adobe Photoshop, Adobe in Design, and SketchUp. Skills in Microsoft Word, Excel, and PowerPoint for presentation purposes. With the ability to listen and understand information and ideas presented through spoken words or sentences. Able to report to work 5 days a week. Will agree to pre-employment drug testing for all CW-1 and US workers.</t>
  </si>
  <si>
    <t>C-500-25031-655989</t>
  </si>
  <si>
    <t>FREDDIE SAINTS</t>
  </si>
  <si>
    <t>FREKAT PRODUCTIONS</t>
  </si>
  <si>
    <t>CHALAN PALE ARNOLD ROAD, FINA SISU</t>
  </si>
  <si>
    <t>PMB 394 BOX 10000</t>
  </si>
  <si>
    <t>66-0455355</t>
  </si>
  <si>
    <t>SAINTS</t>
  </si>
  <si>
    <t>PMB 934 BOX 10000</t>
  </si>
  <si>
    <t>fpsaints52@gmail.com</t>
  </si>
  <si>
    <t>P-500-24355-560691</t>
  </si>
  <si>
    <t>ENTERTAINER AND PERFORMENRS</t>
  </si>
  <si>
    <t>Must know how to play and set-up musical instrument like electric guitar/guitars, piano and drums. Know how to read notes. Know how to perform for live audiences and recordings. With 24-months of work related experiences as a Entertainer / Performer. Must have confidence in performing before an audience. Continue practicing every day. Has the ability to work as part of a team. Must be flexible in time schedule.</t>
  </si>
  <si>
    <t>FINA SISU</t>
  </si>
  <si>
    <t>C-500-24320-476941</t>
  </si>
  <si>
    <t>Familiar with operating different types of cranes, load charts, rigging techniques, crane maintenance, safety procedures and OSHA regulations.</t>
  </si>
  <si>
    <t>DOD Project FA8051-24-F-0024: Employer will pay the highest of the PWD, Federal, State or Local min wage</t>
  </si>
  <si>
    <t>ALL FEDERAL, STATE &amp; LOCAL EMPLOYMENT TAXES; $80/WEEKLY FOR FOOD AND HOUSING/LODGING.</t>
  </si>
  <si>
    <t>C-500-24206-217438</t>
  </si>
  <si>
    <t>BLUE EAGLE ENTERPRISES LLC</t>
  </si>
  <si>
    <t>VI-LYN'S BBQ STAND</t>
  </si>
  <si>
    <t>P.O. BOX 506082</t>
  </si>
  <si>
    <t>DAMA DI NOCHE STREET, GARAPAN</t>
  </si>
  <si>
    <t>66-0801732</t>
  </si>
  <si>
    <t>JOSON</t>
  </si>
  <si>
    <t>RIZALLY</t>
  </si>
  <si>
    <t>DE LEON</t>
  </si>
  <si>
    <t>AUTHORIZED SIGNATORY</t>
  </si>
  <si>
    <t>blue_eagle_enterprises@yahoo.com</t>
  </si>
  <si>
    <t>P-500-24163-093884</t>
  </si>
  <si>
    <t>FOOD PREPARER</t>
  </si>
  <si>
    <t>MUST HAVE AT LEAST 3 MONTHS EXPERIENCE. KNOWLEDGE OF PRINCIPLES AND PROCESSES FOR PROVIDING CUSTOMER AND PERSONAL SERVICES. THIS INCLUDES
CUSTOMER NEEDS ASSESSMENT, MEETING QUALITY STANDARDS FOR SERVICES, AND EVALUATION OF CUSTOMER SATISFACTION.</t>
  </si>
  <si>
    <t xml:space="preserve">CNMI WITHHOLDING TAX, FEDERAL WITHHOLDING TAX, SOCIAL SECURITY AND MEDICARE
CONTRIBUTIONS, EMPLOYER WILL ASSIST IN SECURING BOARD AND LODGING AT NO COST OR
DEDUCTION TO EMPLOYEES.
</t>
  </si>
  <si>
    <t>C-500-24296-425400</t>
  </si>
  <si>
    <t>P-500-24200-204360</t>
  </si>
  <si>
    <t xml:space="preserve">MINIMUM 12 MONTH EXPERIENCE AS AUTOMOBILE AND BODY REPAIRER.
KNOWLEDGABLE OF USING HAND TOOLS AND POWER TOOLS FOR REPAIRING SUCH AS IMPACT WRENCHES AND SOCKETS,COMPRESSED-AIR SYSTEM, POWER DRILL &amp; RACHETS, CALIPER, TESTER AND OTHER TOOLS REQUIRED FOR REPAIRING.
</t>
  </si>
  <si>
    <t>C-500-24299-431859</t>
  </si>
  <si>
    <t>C-500-24235-288328</t>
  </si>
  <si>
    <t>P-500-24200-204515</t>
  </si>
  <si>
    <t xml:space="preserve">Must have an associate degree in Graphic Design. Must have 24 months, work experience. With knowledge of new software, image editing, video editing, social media, photography, print design, print production, layout &amp; composition, optimization. Must know how to develop the overall layout and production design for applications such as advertisements, brochures, magazines, and reports. Applicant will be collaborating closely with clients, marketing teams, and other designers to produce high-quality visual content that aligns with the company's branding and marketing goals and to understand project scope and objectives. Updated on the latest design trends, tools, and technologies to ensure modern and relevant design work. Can develop the latest ideas for and answers to work-related problems. </t>
  </si>
  <si>
    <t>3207 BRIGIDA ST., BEACH ROAD</t>
  </si>
  <si>
    <t>P.O. BOX 500487, CHALAN KANOA</t>
  </si>
  <si>
    <t>CNMI Tax AND FICA Tax</t>
  </si>
  <si>
    <t>C-500-24340-519227</t>
  </si>
  <si>
    <t>HOMESMART REALTY LLC</t>
  </si>
  <si>
    <t>HOMESMART RESIDENCES</t>
  </si>
  <si>
    <t>2340 BEACHROAD OLEAI</t>
  </si>
  <si>
    <t>P-500-24271-369119</t>
  </si>
  <si>
    <t>PROPERTY COORDINATOR</t>
  </si>
  <si>
    <t xml:space="preserve">Applicant must have a high school diploma. Applicant must have at least 12 months of work experience. </t>
  </si>
  <si>
    <t>C-500-24338-512286</t>
  </si>
  <si>
    <t>C-500-24325-489604</t>
  </si>
  <si>
    <t>KNOWLEDGE OF OPERATIONAL CHARACTERISTICS OF MECHANICAL EQUIPMENT AND TOOLS USED IN THE MAINTENANCE AND REPAIR OF FACILITIES, KNOWLEDGE OF OCCUPATIONAL HAZARDS AND STANDS SAFETY PRATICES NECESSARY IN THE MAINTENANCE AND REPAIR OF FACILITIES. KNOWLEDGE OF BUIDLING MAINTENANCE PRACTICES AND PROCEDURES; PRINCIPALS AND PROCEDURES OF RECORD KEEPING. MUST MEET PHYSICAL REQUIREMENTS TO PERFORM THEIR DUTIES SUCH AS LIFTING OBJECTS OF AT LEAST 25-50 LBS. WITH OF WITHOUT ASSITANCE OF HAND TRUCK OR ANOTHER PERSON; BENDING AND STANDING FOR DURATION OF SHIFT. ABILITY TO EXERT MAXIMUM MUSCLE FORCE TO LIFT, PUSH, PULL, OR CARRY HEAVY OBJECT; ABILITY TO ARRANGE THINGS OR ACTIONS IN A CERTAIN ORDER OR PATTERN ACCORDING TO A SPECIFIC RULE OR SET OF RULES; MUST HAVE PHYSICAL STAMINA AND DEXTERITY; ABILITY TO READ TECHNICAL MANUALS AND DRAWINGS; MUST KNOW HOW TO OPERATE HAND AND ELECTRICAL, TOOLS SUCH AS ADJUSTABLE WRENCHES, DRAIN OR PIPE CLEANING EQUIPMENT, HEX KEYS, LEVELS, PIPE OR TUBE CUTTER, PIPE WRENCHES POWER DRILLS, POWER SAWS, PULLER, SCREWDRIVERS, ETC.;   KNOWLEDGE OF HVAC, PLUMBING AND ELECTRICAL SYSTEM, MATERIALS, METHODS, AND THE TOOLS INVOLVED IN THE CONSTRUCTION OR REPAIR OF HOUSES, OR OTHER STRUCTURES. MUST BE ABLE TO WORK ON WEEKENDS OR NIGHT SHIFT IN NEEDED. THE EMPLOYER REQUIRES POST-OFFER PRE-EMPLOYMENT DRUG SCREENING TEST AND RANDOM DRUG TESTING WHICH IS TO BE APPLIED EQUALLY TO BOTH U.S. WORKERS AND CW-1 WORKERS. THE EMPLOYMENT REQUIRES THE POST-OFFER PRE-EMPLOYMENT POLICE CLEARANCE RECORD TO BE PROVIDED TO THE EMPLOYERS; THIS REQUIREMENTS IS TO BE APPLIED EQUALLY TO BOTH U.S. WORKERS AND CW-1 WORKER.</t>
  </si>
  <si>
    <t>C-500-25058-727824</t>
  </si>
  <si>
    <t>Skilled in preparing  Japanese cuisine, including but not limited to sushi, sashimi &amp; tempura. Skilled in cutting &amp; preparations technique for each type of fish used in sushi rolls, as well as how to prepare sushi rice, sauces &amp; seasoned ingredients.
With valid Food Handler Certificate (applied equally both for US workers &amp; CW1 workers)
With valid police clearance(applied equally both for US workers and CW1 workers)
Can work in flexible hours including weekends, holidays &amp; night time shift . With own means of transportation.
Work certification from previous employer.(applied equally both for US workers and CW1 workers</t>
  </si>
  <si>
    <t>Withholding tax Chapter 2 &amp; 7, FICA social Security</t>
  </si>
  <si>
    <t>YANO ENTERPRISES, INC.</t>
  </si>
  <si>
    <t>C-500-25038-673812</t>
  </si>
  <si>
    <t>C-500-24366-577908</t>
  </si>
  <si>
    <t>C-500-24353-552847</t>
  </si>
  <si>
    <t>WH-DOOR 2, DOTSE PLACE, BEACH ROAD</t>
  </si>
  <si>
    <t>WH-Door 2, Dotse Place, Beach Road</t>
  </si>
  <si>
    <t>P-500-24190-178362</t>
  </si>
  <si>
    <t>Knowledgeable in mechanic and repair technologies. Can diagnose and troubleshoot a problem system or application.</t>
  </si>
  <si>
    <t>WH-DOOR 2 DOTSE PLACE BEACH ROAD</t>
  </si>
  <si>
    <t>CNMI WITHHOLDING TAX AND FICA TAX (SS &amp; MEDICARE)</t>
  </si>
  <si>
    <t>C-500-24344-526445</t>
  </si>
  <si>
    <t>Technical knowledge in equipment maintenance, repairing, trouble shooting, equipment selection or determining the kind of tools and equipment needed to do job.</t>
  </si>
  <si>
    <t>C-500-24351-545179</t>
  </si>
  <si>
    <t>C-500-25065-749024</t>
  </si>
  <si>
    <t>P-500-24198-198300</t>
  </si>
  <si>
    <t>Must have a high school diploma/GED. Must have at least 12 months prior work experience as a Inventory Specialist/Stock/Clerk/Sales Representative. Familiarity with the Systems Application and Products (SAP) System is an advantage. Must be able and willing to work nights, weekends, holidays, and during inclement weather.</t>
  </si>
  <si>
    <t>Crowne Plaza Resort Saipan , Coral Tree Avenue, Garapan</t>
  </si>
  <si>
    <t>Asia Pacific Hotels Inc. d/b/a Crowne Plaza Resort Saipan</t>
  </si>
  <si>
    <t>C-500-25018-628330</t>
  </si>
  <si>
    <t>Wilfredo Ching</t>
  </si>
  <si>
    <t>Gene's Barber &amp; Beauty Shop</t>
  </si>
  <si>
    <t>P.O. Box 504941</t>
  </si>
  <si>
    <t>66-0852668</t>
  </si>
  <si>
    <t>Ching</t>
  </si>
  <si>
    <t>Wilfredo</t>
  </si>
  <si>
    <t>boyching@gmail.com</t>
  </si>
  <si>
    <t>P-500-24287-403336</t>
  </si>
  <si>
    <t>Hair Stylist</t>
  </si>
  <si>
    <t xml:space="preserve">Certificate of employment of at least 12 months in this job category dealing with salon jobs.  </t>
  </si>
  <si>
    <t>Units 2 &amp; 3 Skills International Bldg., Middle Road</t>
  </si>
  <si>
    <t>CNMI Wage and Salary Tax and FICA</t>
  </si>
  <si>
    <t>AS PERDIDO</t>
  </si>
  <si>
    <t>C-500-24356-566304</t>
  </si>
  <si>
    <t>CHINESE BIBLE CHURCH INT'L INC.</t>
  </si>
  <si>
    <t>Interpreters and Translators</t>
  </si>
  <si>
    <t>P-500-24254-325384</t>
  </si>
  <si>
    <t>CHINESE TRANSLATOR</t>
  </si>
  <si>
    <t>KULALES PLACE CHALAN PALE ARNOLD ROAD</t>
  </si>
  <si>
    <t>C-500-25062-736374</t>
  </si>
  <si>
    <t>KIN&amp;RIT ENTERPRISES</t>
  </si>
  <si>
    <t>P-500-25012-612782</t>
  </si>
  <si>
    <t>ROOM ATTENDANT (HOUSEKEPING)</t>
  </si>
  <si>
    <t>3 MONTHS OF WORK EXPERIENCE AS A ROOM ATTENDANT (HOUSEKEEPING)</t>
  </si>
  <si>
    <t>C-500-24197-195465</t>
  </si>
  <si>
    <t>C-500-24203-211061</t>
  </si>
  <si>
    <t>Must have at least 12 months of training in OSHA, AutoCAD use, and building and maintenance. Must have at least 24 months of experience as a construction supervisor, facilities manager, or lead repair and maintenance worker. Able to produce drawings using AutoCAD, Adobe Photoshop, Adobe in Design, and SketchUp. Skills in Microsoft Word, Excel, and PowerPoint for presentation purposes. With the ability to listen and understand information and ideas presented through spoken words or sentences. Able to report to work 5 days a week. Will agree to pre-employment drug testing for all CW-1 and US workers.</t>
  </si>
  <si>
    <t>C-500-24265-355276</t>
  </si>
  <si>
    <t>535 Agingan Lane, San Antonio Villlage</t>
  </si>
  <si>
    <t>P-500-24176-141146</t>
  </si>
  <si>
    <t xml:space="preserve">Must have 12 months experience as Inventory Specialist. Must be able to work on flexible hours on weekends and holidays or early morning shift applicable to both U.S. and foreign workers. Must be able to lift at least 50 lbs. Must submit detailed resume applicable to U.S. and foreign workers. </t>
  </si>
  <si>
    <t>Ch. 2 and Ch. 7 Taxes( State and Federal Tax), Social Security and Medicare Tax</t>
  </si>
  <si>
    <t>C-500-24326-490353</t>
  </si>
  <si>
    <t>P-500-24262-346215</t>
  </si>
  <si>
    <t>APPLICANT REQUIRE TO PASS CNMI TOUR GUIDE EXAMINATION IF WORK AT SAIPAN, CNMI, AND AT LEAST 12 MONTHS PREVIOUS WORK EXPERIENCE AS TOUR GUIDE.</t>
  </si>
  <si>
    <t>C-500-24220-249921</t>
  </si>
  <si>
    <t>Eddie's Fish Mart/Snack Bar LLC</t>
  </si>
  <si>
    <t>PO Box 506587</t>
  </si>
  <si>
    <t>66-1062255</t>
  </si>
  <si>
    <t>Flores</t>
  </si>
  <si>
    <t>ebf670@gmail.com</t>
  </si>
  <si>
    <t>Cooks, Short Order</t>
  </si>
  <si>
    <t>P-500-24125-957778</t>
  </si>
  <si>
    <t>Food Handler Certificate</t>
  </si>
  <si>
    <t>5789 Apengagh Ave</t>
  </si>
  <si>
    <t>Oleai Village</t>
  </si>
  <si>
    <t>Federal and state wage taxes</t>
  </si>
  <si>
    <t>C-500-24212-230430</t>
  </si>
  <si>
    <t>Ping Shun Corporation</t>
  </si>
  <si>
    <t>520 Restaurant</t>
  </si>
  <si>
    <t>66-0713873</t>
  </si>
  <si>
    <t>pingshunspn@gmail.com</t>
  </si>
  <si>
    <t>P-500-24170-122289</t>
  </si>
  <si>
    <t>12 months work experience certificate required as cook in a Chinese restaurant industry.</t>
  </si>
  <si>
    <t>Alaihai Ave., Garapan</t>
  </si>
  <si>
    <t>C-500-24179-152372</t>
  </si>
  <si>
    <t>Triple J Motors</t>
  </si>
  <si>
    <t>P-500-23209-221843</t>
  </si>
  <si>
    <t>Automotive Service Technician</t>
  </si>
  <si>
    <t xml:space="preserve">High school graduate/GED diploma is required. Must have at least 24 months on-the job work experience. Knowledgeable on commercial duty automatic transmissions and hybrid propulsion systems both mechanics and technology of diesel engines. Comfortable using various tools, ranging from wrenches to computers that help them adjust engine functions. Troubleshooting electrical system diesel engines and with Computer diagnostic skills. Must have a valid drivers license and be able to operate manual transmission vehicles.
</t>
  </si>
  <si>
    <t>Pagu AV., RT. 314</t>
  </si>
  <si>
    <t xml:space="preserve">CNMI Tax AND FICA Tax. Housing is optional; Employees who are single may live in the housing with a monthly charge of $60.00 for air condition use, free housing or no monthly charge for single employees who opted not to use the air conditioner. </t>
  </si>
  <si>
    <t>C-500-24173-135883</t>
  </si>
  <si>
    <t>Golden Harvest International School &amp; Daycare</t>
  </si>
  <si>
    <t>Ghiyeghi Street, San Jose</t>
  </si>
  <si>
    <t>P.O. Box 505704</t>
  </si>
  <si>
    <t>66-0620472</t>
  </si>
  <si>
    <t>Tebia-Cariaso</t>
  </si>
  <si>
    <t>Board of Director</t>
  </si>
  <si>
    <t>ghisanddc@gmail.com</t>
  </si>
  <si>
    <t>P-500-23213-228166</t>
  </si>
  <si>
    <t>GOLDEN HARVEST INTERNATIONAL SCHOOL &amp; DAYCARE IS A NON-PROFIT ORGANIZATION AND A RECEPIENT OF A FEDERAL FINANCIAL ASSISTANCE FOR CHILDCARE.
THIS MADE THE DAYCARE UNDER CLOSE AND STRICT REGULATION OF CNMI DCCA LICENSING AND CHILD CARE DEVELOPMENT FUND. ALL CAREGIVERS US OR NON
IMMIGRANT SHOULD HAVE 30 HOURS OF COMPULSORY ANNUAL TRAINING HOURS AND TECHNICAL ASSISTANCE, TRAINING ON HEALTH AND SAFETY, EMERGENCY
PREPAREDNESS, CPR CERTIFICATION, HEALTH CERTIFICATION/FOOD HANDLER, POLICE CLEARANCE AND CONTINUES TRAINING AND CERTIFICATIONS THAT
CHILDCARE PROVIDERS ARE REQUIRED TO POSSESS</t>
  </si>
  <si>
    <t>Local &amp; Federal Tax</t>
  </si>
  <si>
    <t>C-500-24248-312173</t>
  </si>
  <si>
    <t>98-0098417</t>
  </si>
  <si>
    <t>Garapan Village, PO Box 5140  CHRB</t>
  </si>
  <si>
    <t>First-Line Supervisors of Housekeeping and Janitorial Workers</t>
  </si>
  <si>
    <t>P-500-24212-230372</t>
  </si>
  <si>
    <t>Commercial Cleaning Supervisor</t>
  </si>
  <si>
    <t>12 MONTHS EXPERIENCE IN THIS POSITION IS REQUIRED. MUST HAVE KNOWLEDGE OF THE METHODOLOGY OF BUFFING AND WAXING, CARPET SHAMPOOING, NOT ONLY THE PROCEDURE BUT MUST KNOW WHAT CHEMICALS TO USE. MUST HAVE EXPERIENCE IN PREPARING CLEANING SOLUTIONS, SUCH AS MIXING WATER AND DETERGENTS OR ACIDS IN CONTAINERS ACCORDING TO SPECIFICATIONS. KNOWS HOW TO USE ALL CLEANING EQUIPMENT E.G. VACUUM CLEANER, BUFFER, SWEEPER, BROOM, ETC. KNOWLEDGE OF CLEANING SUPPLIES AND CLEANING AGENTS. KNOWLEDGE ON SAFETY AND PRECAUTION, E.G. CAUTION SIGNS, IS A PLUS.  ABILITY TO PASS THE COMPANY'S PRE-HIRE BACKGROUND CHECK REQUIRED WHICH WILL BE APPLIED TO BOTH U.S. WORKERS AND CW-1 WORKERS. ALL APPLYING U.S. CITIZENS AND CW-1 INDIVIDUALS MUST OBTAIN A POLICE CLEARANCE PRE-HIRE, AND MUST AGREE TO A POST-OFFER, PRE-EMPLOYMENT DRUG SCREENING TEST.</t>
  </si>
  <si>
    <t>C-500-24299-432072</t>
  </si>
  <si>
    <t xml:space="preserve">Computer Literate
Knowledgeable in Excel and Microsoft Word 
Knowledgeable in Google Workspace
Problem and Analytical Skills
Time Management and Multitasking
</t>
  </si>
  <si>
    <t>C-500-24181-162643</t>
  </si>
  <si>
    <t>P-500-23184-162966</t>
  </si>
  <si>
    <t>PREPARE WORKSTATION WITH RQUIRED INGREDIENTS AND EQUIPMENTS BY FOLLOWING RECIPES AND GUIDELINES;
STEAMING VEGETABLES AND OTHER BASIC COOKING USING ELECTRIC RICE COOKER, FRY AND GRILL CHICKEN, BEEF, PORK,
AND FISH USING ELECTIRC AND GAS GRILL, AND OVEN AND PAN;
KEEPING WORKING STATION CLEAN AND ORGANIZED THROUGHOUT THE SHIFT; BREW COFFEE OR TEA, PREPARE AND SERVE
JUICE AND DRINKS USING AN ELECTRIC JUICER, AND PROCESSOR. SERVE THE CUSTOMER AT THE COUNTER OR AT A TABLE
USING WOODEN OR PLASTIC SERVING TRAYS;
ENSURING INGREDIENTS ARE TAGGED, DATE-LABELED, COVERED, STORED, AND ROTATED EFFECTIVELY; TAKE, DELIVER OR
SERVE ORDER OF FOODS AND DRINKS FROM THE DINING CUSTOMERS; PREPARE/SET UP OR PACK UP FOOD AND DRINKS;
OVERSEEING FOOD LEVELS AND RESTOCKING ITEMS ON TIME; KEEPING UTENSILS AND EQUIPMENT CLEAN/SANITARY AND
READILY AVAILABLE AT ALL TIMES;
ESTABLISHING STOCK LEVELS AT END OF SHIFT AND CAPTURING INFORMATION ON STANDARDIZED STOCK SHEETS;
SET UP AND PACK UP DINING AREAS;
REMOVING TRASH/CLEARING STORAGE BINS; AND
TO DO ALL OTHER TASKS AS NECESSARY, OR AS INSTRUCTED</t>
  </si>
  <si>
    <t>C-500-24225-261427</t>
  </si>
  <si>
    <t>C-500-24219-246582</t>
  </si>
  <si>
    <t>P. O. Box 502473 Saipan</t>
  </si>
  <si>
    <t>P. O. Box 502473, Saipan</t>
  </si>
  <si>
    <t>P-500-24165-105248</t>
  </si>
  <si>
    <t>Cost Estimator</t>
  </si>
  <si>
    <t xml:space="preserve">Knowledgeable in AutoCAD 2D, Microsoft Office (Word, Excel, Power Point) and Civil 3D software </t>
  </si>
  <si>
    <t>Feddos Lane Corner Tun Joaquin  Doi Road</t>
  </si>
  <si>
    <t>P.O. Box 502473, Saipan</t>
  </si>
  <si>
    <t>CNMI Withholding Tax and FICA Tax</t>
  </si>
  <si>
    <t>C-500-24187-176228</t>
  </si>
  <si>
    <t>HBR International, Inc.</t>
  </si>
  <si>
    <t>Plata Drive Cor Bwerh, Chalan Kiya</t>
  </si>
  <si>
    <t>P-500-24074-797921</t>
  </si>
  <si>
    <t>Civil Engineering Technicians</t>
  </si>
  <si>
    <t>Work Experience Required: 12 Months of Related Work Experience</t>
  </si>
  <si>
    <t>PLATA DRIVE CORNER BWERH CHALAN KIYA</t>
  </si>
  <si>
    <t>C-500-24190-178340</t>
  </si>
  <si>
    <t>NORTHPAC CORPORATION</t>
  </si>
  <si>
    <t>P.O Box 501031</t>
  </si>
  <si>
    <t>66-0729924</t>
  </si>
  <si>
    <t>Miguel Jr.</t>
  </si>
  <si>
    <t>R.</t>
  </si>
  <si>
    <t>President &amp; General Manager</t>
  </si>
  <si>
    <t>PO Box 501031</t>
  </si>
  <si>
    <t>northpac.saipan@gmail.com</t>
  </si>
  <si>
    <t>P-500-24106-885243</t>
  </si>
  <si>
    <t>Knowledge in multi craft skills in carpentry, plumbing, electrical and painting. Knowledge of materials and supplies needed for the repair/maintenance work. Knowledge on the methods needed to perform the task. Knowledge of the usage of tools and tools needed.  Must be able to climb ladders and stairs and to lift and carry, push or pull up to 50 lbs. at a time. A minimum of 12 months experience is required.</t>
  </si>
  <si>
    <t>G/F NORPAC Bldg., Dandan Road, Dandan Village</t>
  </si>
  <si>
    <t>C-500-24204-211324</t>
  </si>
  <si>
    <t>Francisco C. Castro</t>
  </si>
  <si>
    <t>F &amp; J Castro</t>
  </si>
  <si>
    <t>Highway 308 Sugar King Road, China Town</t>
  </si>
  <si>
    <t>P.O. Box 500282</t>
  </si>
  <si>
    <t>66-0775906</t>
  </si>
  <si>
    <t>C.</t>
  </si>
  <si>
    <t>Proprietor/Owner</t>
  </si>
  <si>
    <t>fjcastro1937@gmail.com</t>
  </si>
  <si>
    <t>P-500-24122-943546</t>
  </si>
  <si>
    <t>Building Maintenance Worker</t>
  </si>
  <si>
    <t xml:space="preserve">HIGH SCHOOL GRADUATE. MUST HAVE 1 YEAR OF EXPERIENCE IN THE SAME POSITION MAINTAINING AN EXISTING BUILDING TO PREVENT DETERIORATION. CUSTOMER SERVICE,
COMMUNICATION AND INTERPERSONAL SKILLS ARE A MUST.  KNOWLEDGE OF BUILDING SKILLS INCLUDING AIR-CONDITIONING, ELECTRICAL, PLUMBING, PAINTING, AND GENERAL BUILDING REPAIR, ADEPT AT USING A VARIETY OF
HAND AND ELECTRICAL TOOLS. MUST HAVE THE ABILITY TO CLIMB HEIGHTS, LIFT UP TO 50 LBS. AND CLIMB ONTO LADDER
</t>
  </si>
  <si>
    <t>Cadena De Amor St., South Garapan</t>
  </si>
  <si>
    <t>C-500-24222-256173</t>
  </si>
  <si>
    <t>3741 WINNERS RESIDENCE, AFETNA ROAD</t>
  </si>
  <si>
    <t>P-500-24177-144438</t>
  </si>
  <si>
    <t>STOCK INVENTORY CLERKS AND ORDER FILLERS</t>
  </si>
  <si>
    <t xml:space="preserve">IDEALLY WITH KNOWLEDGE IN HOTEL LINENS AND LAUNDRY EQUIPMENT, PARTS, OR RELATED. MUST BE PROFICIENT IN MICROSOFT OFFICE ESPECIALLY EXCEL. MUST HAVE AT LEAST 1 YEAR OF WORKING EXPERIENCE AS A STOCK INVENTORY CLERK OR ANY RELATED POSITION. HIGH SCHOOL DIPLOMA OR GED AND EMPLOYMENT CERTIFICATE ARE REQUIRED. EMPLOYMENT CERTIFICATE WILL BE APPLIED EQUALLT TO BOTH U.S. WORKERS AND CW-1 WORKERS.  WILLING TO WORK ON POSSIBLE SPLIT SHIFT OR ROTATION SHIFT SCHEDULES, INCLUDING WEEKENDS AND HOLIDAYS.
</t>
  </si>
  <si>
    <t>C-500-24158-077611</t>
  </si>
  <si>
    <t>MARIANAS INSURANCE BLDG CHALAN MONSIGNOR GUERRERO</t>
  </si>
  <si>
    <t>C-500-24275-376971</t>
  </si>
  <si>
    <t>P-500-24126-958158</t>
  </si>
  <si>
    <t xml:space="preserve">USED TO PERFORM BASIC REPAIRS OR TAKE PREVENTAIVE MEASURES TO ENSURE THE LIFE AND FUNCTIONING OF VARIOUS TYPES OF EQUIPMENT. HAVE THE SKILL TO INSPECT, DIAGNOSE AND SOLVE PROBLEMS WITH MACHINES OR BUILDINGS.
</t>
  </si>
  <si>
    <t>DAMA DE NOCHE STREET, GARAPAN</t>
  </si>
  <si>
    <t xml:space="preserve">Social Security (FICA), Medicare Tax, Payroll Withholding Tax
</t>
  </si>
  <si>
    <t>C-500-24277-382021</t>
  </si>
  <si>
    <t>Fringe benefits- paid time off &amp; holidays.</t>
  </si>
  <si>
    <t xml:space="preserve">CNMI Tax, Federal Tax, Medicare and Social Security. Optional: Medicare and Dental Insurance, Life Insurance, 401a Retirement Plan. </t>
  </si>
  <si>
    <t>C-500-24249-315938</t>
  </si>
  <si>
    <t xml:space="preserve">AT LEAST 3 MONTHS WORK EXPERIENCED FOR THE POSITION;
SERVICE ORIENTED AND ATTENTION TO DETAIL;
ABILITY TO MANAGE TIME EFFICIENTLY BECAUSE THEY MUST QUICKLY PREPARE ROOMS BEFORE OCCUPANTS CHECK IN;
 ABILITY TO MEET PERFORMANCE EXPECTATIONS WITHOUT SUPERVISION;
CAN COMMUNICATE WELL BOTH ORAL AND WRITTEN, INCLUDING THE ABILITY TO LISTEN CAREFULLY AND ASK THE RIGHT QUESTIONS TO GAIN CLARIFICATIONS;
ABILITY TO MAINTAIN A PROFESSIONAL APPEARANCE AND INTERACT POSITIVELY WITH GUESTS; 
KNOWLEDGE OF CLEANING AND SANITATION PRODUCTS, TECHNIQUES AND METHODS AND WITH WORKING KNOWLEDGE OF OPERATING MECHANIZED CLEANING EQUIPMENT;
HAVE AN EYE FOR CLEANLINESS AND HARD WORKER; AND 
ABILITY TO LIFT, PUSH AND PULL REQUIRED LOAD.
</t>
  </si>
  <si>
    <t>JP BLDG. 2, CHALAN PALE ARNOLD ROAD</t>
  </si>
  <si>
    <t>CHAPTER 2 AND CHAPTER TAXES
SOCIAL SECURITY TAXES
MEDICARE TAXES</t>
  </si>
  <si>
    <t>C-500-24194-194688</t>
  </si>
  <si>
    <t>P-500-24134-986506</t>
  </si>
  <si>
    <t>* 12 months experience in related food and beverage service and food preparation positions. 
* Ability to use slicers, mixers, grinders, food processors, etc. 
* Knowledge of various cooking procedures and methods (grilling, baking, boiling etc.) 
* Ability to work inflexible work schedules. 
* Ability to perform large volume cooking 
* Able to handle work in a fast-paced environment.</t>
  </si>
  <si>
    <t>C-500-24250-318784</t>
  </si>
  <si>
    <t>MUST BE HIGH SCHOOL GRADUATE OR EQUIVALENT. AT LEAST THREE (3) MONTHS EXPERIENCE TO TWO (2) OR LESS EMPLOYERS. PHYSICALLY ABLE TO PERFORM THEIR DUTIES. MUST MEET PHYSICAL REQUIREMENTS SUCH AS LIFTING OBJECTS OF AT LEAST 25 LBS.; UP TO 50 LBS. WITH HELP OF A HAND TRUCK OR LIMITED ASSISTANCE; BENDING AND STANDING FOR DURATION OF SHIFT. MUST BE ABLE TO WORK WITH HOUSEHOLD PETS. MUST KNOW HOW TO OPERATE CLEANING EQUIPMENT SUCH AS CARPET SHAMPOOERS, CARPET STEAMERS, CLOTHES WASHER AND DRYER, IRONING MACHINE OR PRESSES, FLOOR POLISHERS, AND VACUUM
CLEANERS. AS WELL AS THE ABILITY TO WORK WITH MINIMAL SUPERVISION. ABLE TO WORK DURING WEEKENDS OR NIGHT SHIFTS WHEN NEEDED. THE EMPLOYER REQUIRES POST-OFFER PRE-EMPLOYMENT DRUG SCREENING TEST AND RANDOM DRUG TESTING WHICH IS TO BE APPLIED EQUALLY TO BOTH U.S. WORKERS AND CW-1 WORKERS</t>
  </si>
  <si>
    <t>Only Taxes and Other withholding Required by Law.</t>
  </si>
  <si>
    <t>C-500-24298-428784</t>
  </si>
  <si>
    <t>C-500-24299-431894</t>
  </si>
  <si>
    <t>P-500-24201-207621</t>
  </si>
  <si>
    <t>MUST HAVE MINIMUM 12 MONTHS DOCUMENTED EXPERIENCE IN SAMPLING AND TESTING</t>
  </si>
  <si>
    <t>C-500-24244-307924</t>
  </si>
  <si>
    <t>KUMITI WY CHINATOWN</t>
  </si>
  <si>
    <t>C-500-24290-411066</t>
  </si>
  <si>
    <t>C-500-24239-292072</t>
  </si>
  <si>
    <t xml:space="preserve">ASSOCIATES DEGREE IN NURSING FROM A RECOGNIZED/ACCREDITED SCHOOL OF NURSING OR FOREIGN EQUIVALENT. MUST PASS THE NCLEX-RN AND MUST BE LICENSED AS A REGISTERED NURSE BY THE COMMONWEALTH BOARD OF NURSE EXAMINERS (CBNE) TO PRACTICE NURSING IN THE COMMONWEALTH OF THE NORTHERN MARIANA ISLANDS (CNMI). MUST POSSESS BLS AND/OR ACLS CERTIFICATES. NRP AND/OR PALS CERTIFICATES, AS REQUIRED BY ASSIGNED UNIT. COMPUTER LITERATE.
CONDITIONAL REQUIREMENTS: EMPLOYMENT IS CONTIGENT UPON SUCCESSFUL CLEARING OF PRE-EMPLOYMENT HEALTH AND DRUG SCREENING IN ACCORDANCE WITH CHCC POLICY.
</t>
  </si>
  <si>
    <t>FRIENGE BENEFITS - PAID TIME OFF &amp; HOLIDAYS. OPTIONAL: MEDICAL &amp; DENTAL INSURANCE</t>
  </si>
  <si>
    <t>CNMI TAX, FEDERAL TAX, MEDICARE AND SOCIAL SECURITY. Optional: Medical and Dental Insurance.</t>
  </si>
  <si>
    <t>C-500-24283-394410</t>
  </si>
  <si>
    <t>P-500-24162-088892</t>
  </si>
  <si>
    <t>ALAHA'I AVENUE GARAPAN</t>
  </si>
  <si>
    <t>P.O. BOX 501106</t>
  </si>
  <si>
    <t>C-500-24164-100313</t>
  </si>
  <si>
    <t>C-500-24366-577892</t>
  </si>
  <si>
    <t>Home Care Aide Certificate</t>
  </si>
  <si>
    <t>C-500-24283-394586</t>
  </si>
  <si>
    <t>KUMITI WY PMB 50 BOX 10001</t>
  </si>
  <si>
    <t>P-500-24244-307925</t>
  </si>
  <si>
    <t>MINIMUM 24 MONTHS WORK EXPERIENCE. CERTIFICATE OF EMPLOYMENT AS MAINTENANCE AND REPAIR WORKER IS
REQUIRED. WITH KNOWLEDGE IN MACHINES, MATERIALS, METHODS AND TOOLS, INCLUDING
THEIR DESIGNS, USES, REPAIR, AND MAINTENANCE OF HOUSES, BUILDINGS OR OTHER STRUCTURES. CAN WORK ON WEEKENDS OR HOLIDAYS. PASSING OF
PRESCREENING TEST IS REQUIRED (LIKE TRADE TEST AND/OR EMPLOYMENT EXAM)</t>
  </si>
  <si>
    <t>Payroll related taxes as required by law</t>
  </si>
  <si>
    <t>C-500-24225-262388</t>
  </si>
  <si>
    <t>P-500-24179-152352</t>
  </si>
  <si>
    <t>ACCOUNTING SUPERVISOR</t>
  </si>
  <si>
    <t xml:space="preserve">ABILITY TO OPERATE SAGE, OPERA SYSTEM, LIGHTSPEED SYSTEM, PEACHTREE ACCOUNTING SOFTWARE, AND OTHER ACCOUNTING AS REQUIRED.
ABILITY TO DISCIPLINE, TRAIN, AND SUPERVISE SUBORDINATES.
COMPUTER LITERATE.
ABILITY TO MAINTAIN HIGHLY CONFIDENTIAL COMPANY FINANCIAL INFORMATION. 
SKILLS/WRITTEN TESTS MAY APPLY DURING THE INTERVIEW AND/OR PRIOR FINAL EMPLOYMENT OFFER. 
ABILITY TO WORK UNDER PRESSURE AND MANAGE AND MEET DEADLINES.
UNDERSTAND AND KNOWLEDGEABLE ABOUT FEDERAL AND LOCAL REQUIRED TAXES.
WILLING TO WORK FLEXIBLE SHIFTS, DAYS, EVENINGS, WEEKENDS, AND HOLIDAYS.
</t>
  </si>
  <si>
    <t>4940 AS GONNO RD, KOBLERVILLE</t>
  </si>
  <si>
    <t xml:space="preserve">All CNMI and Federal Tax required by law. </t>
  </si>
  <si>
    <t>C-500-24283-394485</t>
  </si>
  <si>
    <t>C-500-24284-397505</t>
  </si>
  <si>
    <t>C-500-24198-198899</t>
  </si>
  <si>
    <t>P-500-24085-826089</t>
  </si>
  <si>
    <t>AT LEAST 12 MONTHS RELATED WORK EXPERIENCE AS BARBER.  EMPLOYER GUARANTEE TO OFFER THE WORKER EMPLOYEMENT FOR A TOTAL NUMBER OF WORK HOURS EQUAL TO AT LEAST THREE-FOURTHS OF THE WORKDAYS OF THE TOTAL PERIOD OF EMPLOYMENT SPECIFIED IN WORK CONTRACT, BEGINNING WITH THE FIRST WORKDAY AFTER THE ARRIVAL OF THE WORKER AT THE PLACE OF EMPLOYMENT OR THE ADVERTISED CONTRACTUAL FIRST DATE OF NEED, WHICHEVER IS LATER, AND ENDING ON THE EXPIRATION DATE SPECIFIED IN THE WORK CONTRACT OR ITS EXTENSION, IF ANY.</t>
  </si>
  <si>
    <t>C-500-24188-178082</t>
  </si>
  <si>
    <t>Micronesian Environmental Services, LLC</t>
  </si>
  <si>
    <t>66-0931208</t>
  </si>
  <si>
    <t>microenvirosvs@gmail.com</t>
  </si>
  <si>
    <t>P-500-24122-943394</t>
  </si>
  <si>
    <t>Certificate in Heavy Equipment maintenance</t>
  </si>
  <si>
    <t>Marpi Landfill</t>
  </si>
  <si>
    <t>Ch2 tax, SS tax, Medicare Tax and Ch7 tax, if applicable</t>
  </si>
  <si>
    <t>C-500-24249-315405</t>
  </si>
  <si>
    <t>P-500-24211-227359</t>
  </si>
  <si>
    <t>Radiology &amp; X-Ray Technologists</t>
  </si>
  <si>
    <t xml:space="preserve">ASSOCIATE OF SCIENCE DEGREE IN RADIOLOGIC TECHNOLOGY FROM A RECOGNIZED/ACCREDITED SCHOOL OF RADIOLOGY OR FOREIGN EQUIVALENT AND TWO YEARS OF EXPERIENCE. CNMI PROFESSIONS LICENSE REQUIRED FOR ALL U.S. AND FOREIGN WORKERS.
CONDITIONAL REQUIREMENT: EMPLOYMENT IS CONTINGENT UPON SUCCESSFUL CLEARING OF PRE-EMPLOYMENT HEALTH AND DRUG SCREENING IN ACCORDANCE WITH CHCC POLICY.
</t>
  </si>
  <si>
    <t>Fringe benefits- paid time off &amp; holidays. Optional: Medical &amp; dental insurance, life insurance, 401a retirement plan.</t>
  </si>
  <si>
    <t>C-500-24243-304987</t>
  </si>
  <si>
    <t>Helpers--Installation, Maintenance, and Repair Workers</t>
  </si>
  <si>
    <t>P-500-24191-181726</t>
  </si>
  <si>
    <t>Mechanic Helper</t>
  </si>
  <si>
    <t>If a worker does not have 12months work experience, any one of the following options is considered acceptable:
1) A diploma for successfully completing a technical training program offered by a college or vocational institution;
2) Possession of a government issued mechanic or maintenance technician license;
3) At least 6 months apprenticeship, internship, or on-the-job training in a technical domain.</t>
  </si>
  <si>
    <t>C-500-24247-311551</t>
  </si>
  <si>
    <t>Fairy Nail Studio</t>
  </si>
  <si>
    <t>20-0650970</t>
  </si>
  <si>
    <t>P-500-24211-227377</t>
  </si>
  <si>
    <t>Cosmetologist</t>
  </si>
  <si>
    <t xml:space="preserve">6 months work experience required as cosmetologist </t>
  </si>
  <si>
    <t>Middle Road, Chalan Laulau</t>
  </si>
  <si>
    <t>CNMI &amp; Federal taxes</t>
  </si>
  <si>
    <t>C-500-24353-552943</t>
  </si>
  <si>
    <t>MUST HAVE MINIMUM 12 MONTHS OF WORK EXPERIENCE AS A HEAVY AND TRACTOR-TRAILER TRUCK, CEMENT TRUCK AND DUMP TRUCK DRIVER. KNOWLEDGE IN OPERATING OTHER HEAVY EQUIPMENT SUCH AS LOADERS OR EXCAVATORS IS AN ADVANTAGE. APPLICANTS MUST HAVE OR OBTAIN A CNMI DRIVERS LICENSE.</t>
  </si>
  <si>
    <t>C-500-24312-461688</t>
  </si>
  <si>
    <t>With minimum of 12 months work experience as an Accountant. Must have knowledge of Quickbooks/Peachtree, MS Word, MS Excel. Must have knowledge in preparation of Monthly and Annual Financial Statements and Annual Income Tax Return. Applicants either US citizen or CW-1 must submit Employment certificate.</t>
  </si>
  <si>
    <t>C-500-24331-499888</t>
  </si>
  <si>
    <t>BLDG 3888, DOLLAR DAYS WHOLESALE 2ND FLR, BEACH RD, GARAPAN</t>
  </si>
  <si>
    <t>BLDG 3888 DOLLAR DAYS WHOLESALE, 2ND FLR, BEACH RD, GARAPAN</t>
  </si>
  <si>
    <t xml:space="preserve">APPLICANTS MUST HAVE AT LEAST 12 MONTHS OF PREVIOUS WORK-RELATED SKILL, KNOWLEDGE, OR EXPERIENCE WITH A MINIMUM EDUCATION OF HIGH SCHOLL/GED DIPLOMA. </t>
  </si>
  <si>
    <t>BLDG 3888, DOLLAR DAYS WHOLESALE, 2ND FLR, BEACH RD, GARAPAN</t>
  </si>
  <si>
    <t>C-500-24339-515653</t>
  </si>
  <si>
    <t>P-500-24206-217627</t>
  </si>
  <si>
    <t>Maintenance and Repair Workers General</t>
  </si>
  <si>
    <t>C-500-24352-548635</t>
  </si>
  <si>
    <t>P-500-24273-372492</t>
  </si>
  <si>
    <t xml:space="preserve">24 months of related work experience; Associate Degree in Civil Engineering is preferred; Must be knowledgeable in cost estimating, planning, scheduling, site inspection and familiarization of materials, methods and tools involved in construction or repair of buildings, houses or other structures.  </t>
  </si>
  <si>
    <t>C-500-24347-537067</t>
  </si>
  <si>
    <t xml:space="preserve">Must be able to drive manual or automatic trucks and vehicles. A valid driver's license. </t>
  </si>
  <si>
    <t>Chapter 2, fica SSS and fica Medical</t>
  </si>
  <si>
    <t>C-500-24310-455781</t>
  </si>
  <si>
    <t>polaris development corporation</t>
  </si>
  <si>
    <t>pmb 314 ppp box 10000</t>
  </si>
  <si>
    <t>66-0771754</t>
  </si>
  <si>
    <t>Faller</t>
  </si>
  <si>
    <t>Jojo</t>
  </si>
  <si>
    <t>pmb 314 box 10000</t>
  </si>
  <si>
    <t>jojomfaller@yahoo.com</t>
  </si>
  <si>
    <t>P-500-24275-378755</t>
  </si>
  <si>
    <t>MUST HAVE 3 MONTHS WORK EXPERIENCE.
ATTENTION TO DETAIL AND KNOWLEDGEABLE OF PROPER SAFETY PROCEDURES IN DOING THE TASK
EXPERIENCE WITH A VARIETY OF CLEANING PRODUCTS AND TOOLS. MAYBE WORKING LONG STANDING IF NECESSARY.</t>
  </si>
  <si>
    <t>Chalan Lau Lau Village</t>
  </si>
  <si>
    <t>faller</t>
  </si>
  <si>
    <t>jojo</t>
  </si>
  <si>
    <t>Polaris Development Corp</t>
  </si>
  <si>
    <t>C-500-24309-449723</t>
  </si>
  <si>
    <t>670-322-6130/9848</t>
  </si>
  <si>
    <t>C-500-24318-471276</t>
  </si>
  <si>
    <t>C-500-24326-490038</t>
  </si>
  <si>
    <t>High School Diploma/GED required with 24 months work related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carpentry and repair. Ability to use hand tools and power tools. Must be able to work for extended days or hours.</t>
  </si>
  <si>
    <t>C-500-25007-599120</t>
  </si>
  <si>
    <t>HESHUN CORPORATION</t>
  </si>
  <si>
    <t>NEW SEASIDE RESTAURANT</t>
  </si>
  <si>
    <t>BEACH ROAD, GARAPAN VILLAGE</t>
  </si>
  <si>
    <t>66-0756145</t>
  </si>
  <si>
    <t>ZHENG</t>
  </si>
  <si>
    <t>GUIMING</t>
  </si>
  <si>
    <t>HESHUNCORP@hotmail.com</t>
  </si>
  <si>
    <t>P-500-24324-483744</t>
  </si>
  <si>
    <t>WORK SCHEDULES AS FOLLOWS
11:00AM TO 2:00PM,
5:00PM TO 9:00PM.
7 HOURS A DAY, MONDAY THROUGH FRIDAY, 35 HOURS PER WEEK.</t>
  </si>
  <si>
    <t>Per week exceeds 40 hours, overtime rate $8.83 x 1.5=13.245 per hour</t>
  </si>
  <si>
    <t>heshuncorp@hotmail.com</t>
  </si>
  <si>
    <t>C-500-25008-602376</t>
  </si>
  <si>
    <t>MUST HAVE 12 MONTH OF WORKING EXPERIENCE AS MAINTENANCE WORKER.
KNOWLEDGEABLE TO USE POWER TOOLS AND HAND TOOLS LIKE HAMMER DRILLS, GRINDERS, SANDERS, PLIERS, ADJUSTABLE WRENCHES, ELECTRIC CUTTERS.
KNOWLEDGEABLE OF SAFETY PRECAUTIONS IN DOING THE TASK</t>
  </si>
  <si>
    <t>C-500-24341-522455</t>
  </si>
  <si>
    <t>DO PLUMBING WORK, PAINTING, FLOORING REPAIR, ELECTRICAL REPAIRS AND HEATING AND AIR CONDITIONING SYSTEM MAINTENANCE. KEEP THE AREA CLEANED AND ORDERLY. HAVE THE ABILITY TO WORK INDEPENDENTLY.</t>
  </si>
  <si>
    <t>Workman's Compensation</t>
  </si>
  <si>
    <t>All mandated Federal and CNMI Payroll Taxes,  Social Security and Medicare Contributions</t>
  </si>
  <si>
    <t>C-500-25035-662704</t>
  </si>
  <si>
    <t>67-0761986</t>
  </si>
  <si>
    <t>P-500-24281-388478</t>
  </si>
  <si>
    <t xml:space="preserve">HIGH SCHOOL GRADUATE. MUST HAVE 12 MONTHS EXPERIENCE. ABLE TO WORK SAFELY WITH CLEANING SUPPLIES. ABLE TO USE CLEANING EQUIPMENT. KNOWLEDGE OF CLEANING CHEMICALS, SUPPLIES, AND MATERIAL SAFETY DATA SHEETS. HANDLES THE PHYSICAL DEMANDS OF THE JOB, INCLUDING STANDING AND WALKING FOR MOST OF THE SHIFT, BENDING, CLIMBING, AND LIFTING AT LEAST 25 POUNDS.
</t>
  </si>
  <si>
    <t>TANDUKI DRIVE DAN DAN VILLAGE</t>
  </si>
  <si>
    <t>C-500-25017-625346</t>
  </si>
  <si>
    <t xml:space="preserve">MUST HAVE 12 MONTHS EXPERIENCE. ABLE TO WORK SAFELY WITH A VARIETY OF CLEANING SUPPLIES. ABLE TO USE CLEANING EQUIPMENT. KNOWLEDGE OF CLEANING CHEMICALS AND SUPPLIES. MUST BE ABLE TO LOCATE, INTERPRET, AND APPLY SAFETY INFORMATION RELATED TO CLEANING CHEMICALS USING THE MATERIAL SAFETY DATA SHEETS (MSDS). HANDLES THE PHYSICAL DEMANDS OF THE JOB, INCLUDING STANDING AND WALKING FOR MOST OF THE SHIFT, BENDING, CLIMBING, AND LIFTING AT LEAST 25
POUNDS.
</t>
  </si>
  <si>
    <t>C-500-25013-613126</t>
  </si>
  <si>
    <t>P-500-24340-522125</t>
  </si>
  <si>
    <t>Heating, Ventilation, Air Conditioning Service Technician</t>
  </si>
  <si>
    <t>High School / GED Graduate with at least 24 months of previous work-related skill, knowledge, and experience. Ability to install, service, and repair air conditioning &amp; refrigeration systems in residence and commercial establishments. Comply with all applicable standards, policies, and procedures, including safety procedures and the maintenance of a clean work area. Must be able to work flexible hours. Performing routine maintenance on equipment and determining when and what kind of maintenance is needed. Installing equipment, machines, wiring, or programs to meet specifications. Conducting tests and inspections of products, services, or processes to evaluate quality or performance. Determining causes of operating errors and deciding what to do about it. Watching gauges, dials, or other indicators to make sure a machine is working properly. Knowledge of machines and tools, including their designs, uses, repair, and maintenance.</t>
  </si>
  <si>
    <t>C-500-24193-191495</t>
  </si>
  <si>
    <t>P-500-24141-012732</t>
  </si>
  <si>
    <t>C-500-24287-403331</t>
  </si>
  <si>
    <t>P-500-24252-322250</t>
  </si>
  <si>
    <t>Certificate of employment of at least 12 months for this job category and police clearance of no derogatory record on file will be applied equally to U.S. workers and CW-1 workers. The capability to understand and talk with the English language.</t>
  </si>
  <si>
    <t>Unit 2 and 3 Skills International Bldg.</t>
  </si>
  <si>
    <t>Middle Road, Garapan</t>
  </si>
  <si>
    <t>CNMI Wage &amp; Salary Tax  and FICA 
The deduction amount is in accordance with the gross pay.</t>
  </si>
  <si>
    <t>C-500-24155-061619</t>
  </si>
  <si>
    <t>C-500-24198-198487</t>
  </si>
  <si>
    <t>P-500-24101-871986</t>
  </si>
  <si>
    <t xml:space="preserve"> Food Preparation Workers</t>
  </si>
  <si>
    <t>C-500-24171-128480</t>
  </si>
  <si>
    <t>C-500-24236-288410</t>
  </si>
  <si>
    <t>Phillip's Corporation, Inc.</t>
  </si>
  <si>
    <t>Lohas Massage and Lounge</t>
  </si>
  <si>
    <t>P-500-24179-152734</t>
  </si>
  <si>
    <t>KNOWLEDGE AND EXPERIENCE ARE REQUIRED FOR THIS OCCUPATION. KNOWLEDGE OF PRINCIPLES AND PROCESSES FOR PROVIDING CUSTOMER AND PERSONAL
SERVICES. THIS INCLUDES CUSTOMER NEEDS ASSESSMENT, MEETING QUALITY STANDARDS FOR SERVICES, AND EVALUATION OF CUSTOMER SATISFACTION. ABILITY
TO EXERT MUSCLE FORCE REPEATEDLY AS THIS INVOLVES MUSCULAR ENDURANCE AND RESISTANCE TO MUSCLE FATIGUE. KOREAN SPEAKING IS PREFERRED AS
MOST OF OUR CUSTOMERS ARE TOURISTS FROM KOREA</t>
  </si>
  <si>
    <t>C-500-24178-148455</t>
  </si>
  <si>
    <t>P-500-23179-148898</t>
  </si>
  <si>
    <t>Overtime rate applies in excess of 40 hours work per week</t>
  </si>
  <si>
    <t>C-500-24248-312111</t>
  </si>
  <si>
    <t>Executive Secretaries and Executive Administrative Assistants</t>
  </si>
  <si>
    <t>P-500-24198-198050</t>
  </si>
  <si>
    <t>EXECUTIVE PROJECT ASSISTANT</t>
  </si>
  <si>
    <t>Competent knowledge in MS Office including MS Project and Bluebeam Revu is required.  
Certification in Procore Admin, Project Management, Engineer, Quality and Safety and Financial Management is preferred.</t>
  </si>
  <si>
    <t>Chapter 2 and Chapter 7 (if applicable) and FICA deductions</t>
  </si>
  <si>
    <t>C-500-24268-362087</t>
  </si>
  <si>
    <t>C-500-24198-198010</t>
  </si>
  <si>
    <t>P-500-24126-958165</t>
  </si>
  <si>
    <t xml:space="preserve">Knowledge of layouts and graphic fundamental
</t>
  </si>
  <si>
    <t>Social Security (FICA) Tax, Medicare Tax, Payroll Withholdings</t>
  </si>
  <si>
    <t>C-500-24205-214668</t>
  </si>
  <si>
    <t>C-500-24180-157507</t>
  </si>
  <si>
    <t>Bostonian, Inc.</t>
  </si>
  <si>
    <t>Bostonian</t>
  </si>
  <si>
    <t>Chalan Pale Arnold, Chalan Lau Lau</t>
  </si>
  <si>
    <t>P.O. Box 500758</t>
  </si>
  <si>
    <t>66-0657446</t>
  </si>
  <si>
    <t>Obligacion</t>
  </si>
  <si>
    <t>Yayoi</t>
  </si>
  <si>
    <t>Kado</t>
  </si>
  <si>
    <t>yayoibostonian@gmail.com</t>
  </si>
  <si>
    <t>P-500-24067-777850</t>
  </si>
  <si>
    <t>MUST HAVE 12-MONTHS OF WORK-RELATED EXPERIENCE.  HAS KNOWLEDGE OF RAW MATERIALS, PRODUCTION
PROCESSES, QUALITY CONTROL, COSTS, AND OTHER TECHNIQUES FOR MAXIMIZING THE EFFECTIVE MANUFACTURE AND DISTRIBUTION OF GOODS.  MUST BE FLEXIBLE TO WORK AROUND THE CUSTOMER DEMANDS, INCLUDING EARLY MORNING, NIGHT, WEEKEND AND HOLIDAY AVAILABILITY.  HAS THE ABILITY TO WORK IN HOT, HECTIC ENVIRONMENT, STAND, WALK, BEND, USE HAND AND APPLIANCES, AND LIFT ITEMS FOR EXTENDED PERIODS.  MUST HAVE BASIC MATH AND COMPUTER SKILLS.  MUST KNOW HOW TO MEASURE AND CALCULATE INGREDIENTS ACCORDING TO THE AMOUNT OF PRODUCT NEEDS TO PRODUCE.</t>
  </si>
  <si>
    <t>C-500-24272-372254</t>
  </si>
  <si>
    <t>503496 Buenas Dias Road Alof Avenue</t>
  </si>
  <si>
    <t>C-500-24185-175013</t>
  </si>
  <si>
    <t>ZHENG'S PACIFIC CORPORATION</t>
  </si>
  <si>
    <t>QINGSHAN FARM/JJ MARKET</t>
  </si>
  <si>
    <t>AS GONNO ROAD, KOBLERVILLE VILLAGE</t>
  </si>
  <si>
    <t>66-0758923</t>
  </si>
  <si>
    <t>QINGYING</t>
  </si>
  <si>
    <t>JJMARKET2010@OUTLOOK.COM</t>
  </si>
  <si>
    <t>P-500-24065-770204</t>
  </si>
  <si>
    <t>WORK SCHEDULE AS FOLLOWS:
7:00AM TO 11:00AM,
2:00PM TO 5:00PM.
7 HOURS A DAY, MONDAY THROUGH FRIDAY, 35 HOURS PER WEEK.</t>
  </si>
  <si>
    <t>Per week exceeds 40 hours, overtime rate $12.16 x1.5=18.24 per hour</t>
  </si>
  <si>
    <t>jjmarket2010@outlook.com</t>
  </si>
  <si>
    <t>C-500-24208-223999</t>
  </si>
  <si>
    <t>P-500-24164-099967</t>
  </si>
  <si>
    <t>Tour Coordinator</t>
  </si>
  <si>
    <t>Must know how to speak, read, and converse in Korean as most clients are Korean and have limited English language knowledge. Must have 6 months of experience as a Tour Coordinator or Tour Guide.</t>
  </si>
  <si>
    <t>Marianas Business Plaza 4th floor Suite 417, Susupe</t>
  </si>
  <si>
    <t>chapter 2, chapter 7, FICA employee share</t>
  </si>
  <si>
    <t>C-500-24264-352586</t>
  </si>
  <si>
    <t>P-500-24153-060435</t>
  </si>
  <si>
    <t>GENERAL MAINTENANCE REPAIR WORKER</t>
  </si>
  <si>
    <t>Able to work without supervision</t>
  </si>
  <si>
    <t>C-500-24194-191665</t>
  </si>
  <si>
    <t>870 Chalan Pali Arnold Chalan Kiya</t>
  </si>
  <si>
    <t>P-500-24136-997040</t>
  </si>
  <si>
    <t>Must have at least 3 months of work experience as a Maid or Housekeeping Cleaner.  Must have the ability to perform physically demanding tasks such as standing for long periods, bending, lifting, and carrying heavy objects.  Must be familiar with cleaning techniques, equipment operation, and safe handling of cleaning chemicals.</t>
  </si>
  <si>
    <t>N/a</t>
  </si>
  <si>
    <t>C-500-24201-207703</t>
  </si>
  <si>
    <t>GENEAL MAINTENANCE</t>
  </si>
  <si>
    <t>KNOWLEDGE OF GENERAL CARPENTRY AND REPAIR.
ABILITY TO USE HANDTOOLS AND POWER TOOLS.
6 MONTHS WORKING EXPERIENCE AS GENERAL MAINTENANCE</t>
  </si>
  <si>
    <t>ALL APPICABLE CNMI AND FEDERAL tAX DEDUCTIONS</t>
  </si>
  <si>
    <t>C-500-24196-194972</t>
  </si>
  <si>
    <t>tomyum2019@hotmail.com</t>
  </si>
  <si>
    <t xml:space="preserve">Skilled in preparing food for cooking and adding appropriate seasoning
Competent at mixing the right amount of ingredients according to weight and type
Hands-on experience in handling cooking staff efficiently and directing it to ensure handling of kitchen functions
Committed to maintain a clean kitchen and work area
</t>
  </si>
  <si>
    <t>Middle Road</t>
  </si>
  <si>
    <t>C-500-24214-239693</t>
  </si>
  <si>
    <t>C-500-24190-178461</t>
  </si>
  <si>
    <t>BEICHEN CO., LTD</t>
  </si>
  <si>
    <t>BED &amp; BREAKFAST</t>
  </si>
  <si>
    <t>1535 HUSGA AVE, GARAPAN VILLAGE</t>
  </si>
  <si>
    <t>66-0882563</t>
  </si>
  <si>
    <t>LUSHA</t>
  </si>
  <si>
    <t>BEICHENCOLTD@OUTLOOK.COM</t>
  </si>
  <si>
    <t>P-500-24069-785468</t>
  </si>
  <si>
    <t>WORK SCHEDULE AS FOLLOW:
8:00AM TO 12:00PM, 
2:00PM TO 5:00PM.
7 HOURS A DAY, MONDAY THROUGH FRIDAY, 35 HOURS PER WEEK.</t>
  </si>
  <si>
    <t>Per week exceeds 40 hours, overtime rate $9.54 x 1.5=$14.31 per hour</t>
  </si>
  <si>
    <t>beichencoltd@outlook.com</t>
  </si>
  <si>
    <t>C-500-24343-526221</t>
  </si>
  <si>
    <t>P-500-24267-355757</t>
  </si>
  <si>
    <t>C-500-24339-515680</t>
  </si>
  <si>
    <t>P-500-24156-066564</t>
  </si>
  <si>
    <t xml:space="preserve">APPLICANT MUST HAVE A HIGH SCHOOL DIPLOMA. APPLICANT MUST HAVE AT LEAST
3 MONTHS OF WORK EXPERIENCE.
</t>
  </si>
  <si>
    <t>C-500-24309-452779</t>
  </si>
  <si>
    <t>C-500-24198-198138</t>
  </si>
  <si>
    <t>C-500-24206-217584</t>
  </si>
  <si>
    <t>C-500-24201-207623</t>
  </si>
  <si>
    <t>Yaong Corporation</t>
  </si>
  <si>
    <t>Unit 6 Rem Ctr Cheribiyan Dr, Gualo Rai</t>
  </si>
  <si>
    <t>PO Box 505946</t>
  </si>
  <si>
    <t>66-0483523</t>
  </si>
  <si>
    <t>Salcedo</t>
  </si>
  <si>
    <t>Apolinario Jr.</t>
  </si>
  <si>
    <t>Manglapus</t>
  </si>
  <si>
    <t>Chief Accountant</t>
  </si>
  <si>
    <t>yaong.acctg.main@gmail.com</t>
  </si>
  <si>
    <t>P-500-24089-841702</t>
  </si>
  <si>
    <t>Refrigeration Mechanic</t>
  </si>
  <si>
    <t>Minimum High School graduate with at least two years relevant experience as Refrigeration Mechanic or Technician required.  Ability to read and monitor gauges, dials, and other indicators to make sure machines and equipment are working properly.  Ability to use hand tools and power tools including acetylene/welding equipment.  Can lift heavy objects as much as 100 lbs. occasionally.  A skills testing may be required for further assessment of the applicant's qualifications. These requirements apply equally to both US workers and CW-1 workers. 
Additional info on anticipated days and hours:
Monday - 8:30am to 12:00pm, 1:00pm to 4:30pm
Tuesday - 8:30am to 12:00pm, 1:00pm to 4:30pm
Wednesday - 8:30am to 12:00pm, 1:00pm to 3:30pm
Thursday - 8:30am to 12:00pm 1:00pm to 3:30pm
Friday - 8:30am to 12:00pm, 1:00pm to 4:30pm
Saturday - 8:30am to 12:00pm, 1:00pm to 4:30pm</t>
  </si>
  <si>
    <t>Tun Herman Pan Rd (Airport Rd), Dandan</t>
  </si>
  <si>
    <t>CNMI Withholding Tax and SS/Medicare Taxes</t>
  </si>
  <si>
    <t>yaong.hr2@gmail.com</t>
  </si>
  <si>
    <t>C-500-24234-281977</t>
  </si>
  <si>
    <t xml:space="preserve">Associate's degree required with 24 months work related experience. Knowledge of design techniques, tools, and principles involved in production of precision technical plans, blueprints, drawings, and models. Knowledge of materials, methods, and the tools involved in the construction or repair of houses, buildings, or other structures such as highways and roads. 2 years
of direct work with autocad and construction drawing preparation. Produces clear, accurate technical drawings, plans, and documentation for civil engineering projects. Able to effectively
interpret and translate engineering specifications and technical data into precise technical drawings and models.
</t>
  </si>
  <si>
    <t>C-500-24155-061661</t>
  </si>
  <si>
    <t>C-500-24318-471151</t>
  </si>
  <si>
    <t>P-500-24198-198563</t>
  </si>
  <si>
    <t>C-500-24349-543939</t>
  </si>
  <si>
    <t>DUONG CORPORATION</t>
  </si>
  <si>
    <t>AMERICAN NAIL</t>
  </si>
  <si>
    <t>66-0770881</t>
  </si>
  <si>
    <t>duongcorporation670@gmail.com</t>
  </si>
  <si>
    <t>P-500-24311-455894</t>
  </si>
  <si>
    <t>NAIL TECHNICIAN</t>
  </si>
  <si>
    <t>CNMI TAXES, SS AND MEDICARE TAX</t>
  </si>
  <si>
    <t>C-500-24345-529913</t>
  </si>
  <si>
    <t>C-500-24366-577951</t>
  </si>
  <si>
    <t>C-500-25045-692981</t>
  </si>
  <si>
    <t>C-500-24366-577814</t>
  </si>
  <si>
    <t>CNMI Tax and FICA Tax. Housing is optional; Employees who are single may live in the housing with a monthly charge of $30.00 for air condition use, free housing or no monthly charge for single employees who opted not to use the air conditioner.</t>
  </si>
  <si>
    <t>C-500-24360-571172</t>
  </si>
  <si>
    <t>C-500-25015-618777</t>
  </si>
  <si>
    <t>South Pacific Galaxy Corporation</t>
  </si>
  <si>
    <t>Chalan Pale Arnold Road Chalan Lau Lau</t>
  </si>
  <si>
    <t>P.O. Box 501030</t>
  </si>
  <si>
    <t>66-0714820</t>
  </si>
  <si>
    <t>Hak Chon</t>
  </si>
  <si>
    <t>spg.corp@yahoo.com</t>
  </si>
  <si>
    <t>P-500-24338-512352</t>
  </si>
  <si>
    <t>MUST HAVE 24-MONTHS OF WORK RELATED EXPERIENCE. KNOWLEDGE
EITHER IN MECHANICAL, OR ELECTRICAL AS A GENERAL MAINTENANCE.</t>
  </si>
  <si>
    <t>spgcorp@yahoo.com</t>
  </si>
  <si>
    <t>C-500-25022-633880</t>
  </si>
  <si>
    <t>Akk applicable CNMI and federal tax deductions</t>
  </si>
  <si>
    <t>C-500-25017-624997</t>
  </si>
  <si>
    <t>File Clerks</t>
  </si>
  <si>
    <t xml:space="preserve">Computer Literate
Must be experienced as bookkeeper </t>
  </si>
  <si>
    <t>CNMI TaxWithheld and FICA</t>
  </si>
  <si>
    <t>C-500-25020-628849</t>
  </si>
  <si>
    <t>C-500-24169-117609</t>
  </si>
  <si>
    <t>P-500-24119-933074</t>
  </si>
  <si>
    <t>Operating Engineers &amp; Other Construction Equipment Operators</t>
  </si>
  <si>
    <t>CNMI Required payroll deductions such as FICA. Medicare and payroll taxes</t>
  </si>
  <si>
    <t>C-500-24312-458949</t>
  </si>
  <si>
    <t>Genoveva's Hair Power, Inc.</t>
  </si>
  <si>
    <t>Beauty and Barber Salon</t>
  </si>
  <si>
    <t>66-0647638</t>
  </si>
  <si>
    <t>genovevasaipan@gmail.com</t>
  </si>
  <si>
    <t>P-500-24129-968846</t>
  </si>
  <si>
    <t>Must be able to read, write and communicate in English.</t>
  </si>
  <si>
    <t>All Mandated CNMI Federal and Payroll Taxes</t>
  </si>
  <si>
    <t>C-500-25020-628854</t>
  </si>
  <si>
    <t>P-500-24191-181748</t>
  </si>
  <si>
    <t>Housekeeping Attendant</t>
  </si>
  <si>
    <t>hr@sapanworldresort.com</t>
  </si>
  <si>
    <t>C-500-25033-659868</t>
  </si>
  <si>
    <t>C-500-24205-217324</t>
  </si>
  <si>
    <t>Retail Sales Representative</t>
  </si>
  <si>
    <t>Proven work experience as Sales Representative, Sales Associate or similar role with no more than 12 months of related work experience.  Have enough knowledge about the retail sales process.  Familiarity with consumer behavior principles. Have basic accounting skills.  Track record of achieving sales quotas. Able to convey information to people/customer clearly and simply, in a way that mean things are understood and get done. Must be high school diploma &amp; Relevant Certification is a plus.  Available to work flexible hours that may include early mornings, evenings, nights and/or holidays.  Other related tasks as assigned.</t>
  </si>
  <si>
    <t>FICA, Medicare &amp; Chapter 2 Taxes</t>
  </si>
  <si>
    <t>C-500-24264-352157</t>
  </si>
  <si>
    <t>NMI Asset Acquisition Inc</t>
  </si>
  <si>
    <t>Sinapalo Village 3</t>
  </si>
  <si>
    <t>PO Box 494</t>
  </si>
  <si>
    <t>66-0751177</t>
  </si>
  <si>
    <t>Mendiola</t>
  </si>
  <si>
    <t>Nicolas</t>
  </si>
  <si>
    <t>Manglona</t>
  </si>
  <si>
    <t>Northern MarianaIslands</t>
  </si>
  <si>
    <t>nmiasset@gmail.com</t>
  </si>
  <si>
    <t>P-500-24169-117333</t>
  </si>
  <si>
    <t>Knowledge in computer Software such as Word and Excel, Can prepare payroll for the emplyee. Can prepare Businees Gross Revenue, Taxes such as Federal, local and corporate tax. Prepare payment for local and federal government. Knowledge in Quickbook. Knowledge if FICA online remitance. Can prepare financial statements for corporation.</t>
  </si>
  <si>
    <t>State Income Tax, Social Security (Fica), Medicare Tax</t>
  </si>
  <si>
    <t>C-500-24220-250066</t>
  </si>
  <si>
    <t>MJ Manpower Services</t>
  </si>
  <si>
    <t>P-500-24176-140959</t>
  </si>
  <si>
    <t>General Maintenance worker</t>
  </si>
  <si>
    <t>C-500-24190-178347</t>
  </si>
  <si>
    <t>CLEAN &amp; GREEN</t>
  </si>
  <si>
    <t>8581 CHALAN PALI ARNOLD, LOWER BASE</t>
  </si>
  <si>
    <t>P-500-24071-786317</t>
  </si>
  <si>
    <t>PAYS ATTENTION TO THE DETAILS OF WORK. MUST BE ABLE TO COMMUNICATE AND UNDERSTAND THE ENGLISH LANGUAGE BOTH IN WRITTEN AND ORAL. MUST BE ABLE TO PERFORM MANUAL WORK FOR AN EXTENDED PERIOD OF TIME. MUST BE ABLE TO LIFT AND CARRY 50 LBS. ON A REGULAR BASIS. MUST BE WILLING TO WORK ON A FLEXIBLE SCHEDULE. A MINIMUM OF 6 MONTHS EXPERIENCE IS REQUIRED.</t>
  </si>
  <si>
    <t>Applicable CNMI &amp; Federal tax</t>
  </si>
  <si>
    <t>C-500-24312-459175</t>
  </si>
  <si>
    <t>MUST HAVE A MINIMUM 2 YEARS WORK EXPERIENCE IN ELECTRIC WORKS AND SAFE HANDLING ELECTRIC WORKS. CAN WORK WITHOUT SUPERVISION.</t>
  </si>
  <si>
    <t>Federal &amp; CNMI Payroll Taxes</t>
  </si>
  <si>
    <t>C-500-24236-288741</t>
  </si>
  <si>
    <t>P-500-24197-195294</t>
  </si>
  <si>
    <t>Cooks</t>
  </si>
  <si>
    <t xml:space="preserve">MUST HAVE 6 MONTHS OF TRAINING IN RELATED FIELDS AND 12 MONTHS OF EXPERIENCE AS A KITCHEN HELPER, COOK, FOOD PREPARER, AND/OR SIMILAR OCCUPATIONS. MUST OBTAIN A FOOD HANDLER CERTIFICATION FROM THE CNMI DEPARTMENT OF PUBLIC HEALTH; JOB DUTIES REQUIRE STANDING AND WALKING FOR MOST OF THE ENTIRE SHIFT; MUST HAVE FINGER DEXTERITY TO USE SOME UTENSILS, EQUIPMENT, AND SCALE FOR DEVELOPING, EVALUATING, AND IMPLEMENTING NEW FOOD RECIPES. MUST BE ABLE TO WORK FLEXIBLE HOURS, HOLIDAYS, WEEKENDS, AND MORNING SHIFTS. THE EMPLOYER REQUIRES THE FOOD HANDLER CERTIFICATION TO BE APPLIED EQUALLY TO BOTH U.S. WORKERS AND FOREIGN WORKERS. </t>
  </si>
  <si>
    <t xml:space="preserve">The only deductions from pay are those allowed under applicable laws such as FICA/Medicare and relevant local and federal taxes.
</t>
  </si>
  <si>
    <t>C-500-24268-358951</t>
  </si>
  <si>
    <t>Meridian Land Surveying, LLC</t>
  </si>
  <si>
    <t>Unit 203, Gualo Rai Center Bldg., 6725 Chalan Pale Arnold Rd</t>
  </si>
  <si>
    <t>66-0703300</t>
  </si>
  <si>
    <t>Koyama</t>
  </si>
  <si>
    <t>mlsllc.spn@gmail.com</t>
  </si>
  <si>
    <t>Surveying and Mapping Technicians</t>
  </si>
  <si>
    <t>P-500-24220-249987</t>
  </si>
  <si>
    <t>Surveying  &amp; Mapping Technician</t>
  </si>
  <si>
    <t>Must be able to operate standard surveying equipment such as Total Station, GPS and Digital Level. Must perform routine survey tasks in property survey, civil and construction survey and routine surveying for engineering design projects.
Knowledgeable of  mathematical computation related to land surveying such as angles, bearing distance, vertical controls, horizontal controls, coordinates &amp; elevations.</t>
  </si>
  <si>
    <t>Overtime Exempt</t>
  </si>
  <si>
    <t>Withholding tax; SS/Medicare taxes</t>
  </si>
  <si>
    <t>C-500-24271-369028</t>
  </si>
  <si>
    <t>AQUA CONNECTIONS, INC.</t>
  </si>
  <si>
    <t>1F COMETE CENTER, BEACH ROAD</t>
  </si>
  <si>
    <t>PMB 292 P.O. BOX 10000, SAIPAN</t>
  </si>
  <si>
    <t>66-0656089</t>
  </si>
  <si>
    <t>OKUMA</t>
  </si>
  <si>
    <t>HIROYUKI</t>
  </si>
  <si>
    <t>RETAIL SHOP MANAGER</t>
  </si>
  <si>
    <t>acisaipan@gmail.com</t>
  </si>
  <si>
    <t>P-500-24217-243453</t>
  </si>
  <si>
    <t>Have experience in using Word, Excel, Spreadsheets, PDF files (both online and offline) for administrative and retail duties.  
Must be able to speak, read and write Japanese language in order to communicate with Japanese customers and vendors, and with Japanese corporate officer(s) and subordinates for full understanding of the statements that need to be delivered.</t>
  </si>
  <si>
    <t>1F Comete Center, Beach Road</t>
  </si>
  <si>
    <t>PMB 292 P.O. Box 10000, Saipan</t>
  </si>
  <si>
    <t>Health insurance and 14 days per year of paid leave provided.</t>
  </si>
  <si>
    <t>C-500-24239-292047</t>
  </si>
  <si>
    <t>1178 Hinemlu' St.</t>
  </si>
  <si>
    <t>P-500-24195-194703</t>
  </si>
  <si>
    <t>Pharmacy Technician</t>
  </si>
  <si>
    <t>High School Diploma, General Education Development (GED), Advanced Development Institute (ADI) or Adult Basic Education (ABE). TWO YEARS OF EXPERIENCE IN COMPOUNDING AND DISPENSING PRESCRIPTIONS IN A HOSPITAL PHARMACY.  MUST BE REGISTERED AS A PHARMACY TECHNICIAN WITH THE CNMI HEALTH CARE PROFESSIONS LICENSING BOARD (HCPLB).
CONDITIONAL REQUIREMENTS: EMPLOYMENT IS CONTINGENT UPON SUCCESSFUL CLEARING OF PRE-EMPLOYMENT HEALTH AND DRUG SCREENING IN ACCORDANCE WITH CHCC POLICY.</t>
  </si>
  <si>
    <t>CNMI TAX, FEDERAL TAX, MEDICARE AND SOCIAL SECURITY</t>
  </si>
  <si>
    <t>C-500-24180-157510</t>
  </si>
  <si>
    <t>MANJU P. HOM</t>
  </si>
  <si>
    <t>JAVA JOE'S</t>
  </si>
  <si>
    <t>Chalan Monsignor Guerrero / Rte 31 Dandan</t>
  </si>
  <si>
    <t>PMB 668 Box 10000</t>
  </si>
  <si>
    <t>90-0352428</t>
  </si>
  <si>
    <t>MANJU</t>
  </si>
  <si>
    <t>PANDEY</t>
  </si>
  <si>
    <t>OWNER/GENERAL MANAGER</t>
  </si>
  <si>
    <t>CHALAN MONSIGNOR GUERRERO / RTE 31 DANDAN</t>
  </si>
  <si>
    <t xml:space="preserve">PMB 668 Box 10000 </t>
  </si>
  <si>
    <t>javajoes_saipan@yahoo.com</t>
  </si>
  <si>
    <t>P-500-23290-435417</t>
  </si>
  <si>
    <t>Must have 12 months of work related experience as cook. Must be flexible in schedule which includes early morning, afternoon and late evening or weekends or holidays.  Previous caf work experience is a plus.  Has the ability to deliver words clearly so others can understand. Must be able to exert well-paced mobility in limited space, Requires manual dexterity to use and operate all necessary equipment. Requires working with others.</t>
  </si>
  <si>
    <t>Chalan Monsignor Guerrero, Rte 31 Dandan</t>
  </si>
  <si>
    <t>C-500-24225-261609</t>
  </si>
  <si>
    <t>C-500-24169-117126</t>
  </si>
  <si>
    <t>PMB 955 BOX 10000</t>
  </si>
  <si>
    <t>P-500-23205-208905</t>
  </si>
  <si>
    <t>With Associate's degree in Computer Science, Information Technology or similar study. Has knowledge of commonly-used concepts, practices, and procedures within a particular field; contributes through performance of routine or repetitive activities and tasks. Job requires analyzing information and using logic to address work-related issues and problems.</t>
  </si>
  <si>
    <t>C-500-24178-148299</t>
  </si>
  <si>
    <t>GENERALMANAGER</t>
  </si>
  <si>
    <t>P-500-23273-402174</t>
  </si>
  <si>
    <t>POBOX 502305</t>
  </si>
  <si>
    <t>C-500-24212-230560</t>
  </si>
  <si>
    <t>M &amp;  R CORPORATION</t>
  </si>
  <si>
    <t>ALIFBABA FARMS</t>
  </si>
  <si>
    <t>P-500-24127-959934</t>
  </si>
  <si>
    <t>At least 3 months of continuous working experience in farm-related positions.</t>
  </si>
  <si>
    <t>C-500-24206-217628</t>
  </si>
  <si>
    <t>P-500-24164-099567</t>
  </si>
  <si>
    <t xml:space="preserve">Food Handler Certificate. Able to work flexible shifts, weekends and holidays. At least 12 months work related experience. </t>
  </si>
  <si>
    <t>Applicable Federal &amp; CNMI Tax Deductions</t>
  </si>
  <si>
    <t>C-500-24177-144446</t>
  </si>
  <si>
    <t>GPPC INC.</t>
  </si>
  <si>
    <t>P.O. BOX 504357 CK</t>
  </si>
  <si>
    <t>TUN KIOSHI KILELEMAN ROAD, AS PERDIDO</t>
  </si>
  <si>
    <t>66-0589962</t>
  </si>
  <si>
    <t>PAGULAYAN</t>
  </si>
  <si>
    <t>ANITA</t>
  </si>
  <si>
    <t>FERMIN</t>
  </si>
  <si>
    <t>anniep@gppcinc.com</t>
  </si>
  <si>
    <t>P-500-24079-810275</t>
  </si>
  <si>
    <t>INTERIOR DESIGNERS</t>
  </si>
  <si>
    <t>KNOWLEDGE OF DESIGN TECHNIQUES, TOOLS, AND PRINCIPLES INVOLVED IN THE PRODUCTION OF PRECISION TECHNICAL PLANS, BLUEPRINTS, DRAWINGS, AND MODELS.</t>
  </si>
  <si>
    <t>TUN KIOSHI KILELEMAN ROAD</t>
  </si>
  <si>
    <t>AS PERDIDO AREA</t>
  </si>
  <si>
    <t>IN EXCESS OF 40 HOURS X 1.50</t>
  </si>
  <si>
    <t>CNMI WITHHOLDING AND FICA TAX</t>
  </si>
  <si>
    <t>www.gppcinc.com</t>
  </si>
  <si>
    <t>C-500-24353-553356</t>
  </si>
  <si>
    <t>JMI-Saipan, Inc.</t>
  </si>
  <si>
    <t>PMB 573 Box 10000</t>
  </si>
  <si>
    <t>66-1054197</t>
  </si>
  <si>
    <t>Whang</t>
  </si>
  <si>
    <t>Gatdula</t>
  </si>
  <si>
    <t>jmisaipan@gmail.com</t>
  </si>
  <si>
    <t>P-500-24253-322405</t>
  </si>
  <si>
    <t>Applicants must have at least twenty-four (24) months of work experience as Maintenance and Repair Workers, General. Knowledge of machines and tools, including their designs, uses repair and maintenance. Knowledge of materials, methods, and tools involved in the repair of buildings.</t>
  </si>
  <si>
    <t>Unit 1-4 ABA Corporation Bldg. Middle Road Gualo Rai</t>
  </si>
  <si>
    <t>CNMI Taxes and FICA Taxes</t>
  </si>
  <si>
    <t>C-500-24358-566685</t>
  </si>
  <si>
    <t>C-500-24194-194681</t>
  </si>
  <si>
    <t>* 3 months of kitchen production experience.
* With understanding of food preparation fundamentals.
* Ability to follow recipes and instruction.
* Ability to use knives safely.
* Ability to perform routine cooking tasks.
* Understanding of the best practices for food health and safety.
* Available to work shifts during the night, early morning, and on weekends.</t>
  </si>
  <si>
    <t>C-500-24303-441157</t>
  </si>
  <si>
    <t>Fringe benefits - paid timed off &amp; holidays.</t>
  </si>
  <si>
    <t>C-500-24241-298579</t>
  </si>
  <si>
    <t>A high school diploma or equivalent required. Must have 24 months of experience as a bookkeeper.
Must have knowledge and understanding of bookkeeping practices and procedures.
Accomplish tasks with accuracy and attention to detail and has the ability to manage deadlines.
Must have knowledge with applications such as Microsoft Word, Excel, and accounting Sage 50 System.
A background check, and verification of work history and qualifications will be done and applied equally to both U. S. workers and CW-1 workers.</t>
  </si>
  <si>
    <t>CNMI Tax (Chap2&amp;7), SS/ Med Contribution, and Employee's share of Medical Insurance (Medical insurance benefit offered is optional).</t>
  </si>
  <si>
    <t>C-500-24155-061724</t>
  </si>
  <si>
    <t>C-500-24254-328470</t>
  </si>
  <si>
    <t>C-500-24272-372201</t>
  </si>
  <si>
    <t>C-500-24234-282259</t>
  </si>
  <si>
    <t>Kanoa Resort Saipan, Beach Road, Susupe Village</t>
  </si>
  <si>
    <t>P-500-24177-144973</t>
  </si>
  <si>
    <t>Must have a high school diploma/GED. Must have twelve (12) months prior work experience as a General Maintenance Worker. Must have common knowledge of the use of hand tools, power tools, and maintenance equipment such as HVAC and generators. Must be able and willing to work nights/graveyards, weekends, and holidays. Must be able to work during inclement weather.</t>
  </si>
  <si>
    <t>Paid leave, Holiday pay, and 401(k) Retirement Plan subject to company policy</t>
  </si>
  <si>
    <t>C-500-24303-438545</t>
  </si>
  <si>
    <t>A21 DIVING CORPORATION</t>
  </si>
  <si>
    <t>A21 DIVING TOUR</t>
  </si>
  <si>
    <t>P.O. BOX 297 GRB, MIDDLE ROAD</t>
  </si>
  <si>
    <t>66-1073493</t>
  </si>
  <si>
    <t>JOOYOON</t>
  </si>
  <si>
    <t>adivingcorporation@gmail.com</t>
  </si>
  <si>
    <t>P-500-24259-338493</t>
  </si>
  <si>
    <t>1)MINIMUM OF 12 MONTHS WORKING EXPERIENCE AS TOUR GUIDE OR RELATED JOB. 2) FAMILIAR WITH SAIPAN ESPECIALLY ABOUT AREAS OF INTERESTS 3) KNOWLEDGE IN KOREAN AND CHINESE LANGUAGE TO COMMUNICATE WELL WITH THE GUESTS FROM TARGET MARKET. 4) CAN WORK ON FLEXIBLE SCHEDULE DURING WEEKDAYS AND HOLIDAYS. 5) MUST KNOW HOW TO OPERATE PASSENGER VEHICLES TO TAKE GUEST TO DESIGNATED SITES. 6) MUST PROVIDE EMPLOYMENT CERTIFICATION FROM PREVIOUS EMPLOYER(S) 7) MUST HAVE A VALID CNMI DRIVERS LICENSE 8) VALID PROOF OF IDENTITY AND EMPLOYMENT AUTHORIZATION MAY BE ASKED DURING FINAL INTERVIEW 9) WILLING TO WORK FLEXIBLE SCHEDULE 10) DO OTHER RELATED DUTIES AS ASSIGNED.</t>
  </si>
  <si>
    <t>MIDDLE ROAD</t>
  </si>
  <si>
    <t>C-500-24186-175169</t>
  </si>
  <si>
    <t>NEW MIRAGE MASSAGE PARLOR</t>
  </si>
  <si>
    <t>Per week exceeds 40 hours, overtime rate $12.26 x1.5=$18.39 per hour</t>
  </si>
  <si>
    <t>C-500-24164-100331</t>
  </si>
  <si>
    <t>C-500-24338-512330</t>
  </si>
  <si>
    <t>LORRAINE A. BABAUTA</t>
  </si>
  <si>
    <t>Little Angels</t>
  </si>
  <si>
    <t>Rasimu Lane Kannat Tabla</t>
  </si>
  <si>
    <t>P.O. Box 500205</t>
  </si>
  <si>
    <t>66-1046876</t>
  </si>
  <si>
    <t>Babauta</t>
  </si>
  <si>
    <t>Lorraine</t>
  </si>
  <si>
    <t>Aldan</t>
  </si>
  <si>
    <t>`Rasimu Lane Kannat Tabla</t>
  </si>
  <si>
    <t>lolengb@hotmail.com</t>
  </si>
  <si>
    <t>P-500-24289-406355</t>
  </si>
  <si>
    <t>Childcare Worker</t>
  </si>
  <si>
    <t>Must be a High School graduate or equivalent with at least 12 months of work related knowledge and experience as a child care worker.</t>
  </si>
  <si>
    <t>C-500-24206-217979</t>
  </si>
  <si>
    <t>C-500-24241-299047</t>
  </si>
  <si>
    <t>P-500-24202-210708</t>
  </si>
  <si>
    <t>MATERIAL COORDINATOR</t>
  </si>
  <si>
    <t>A high school diploma is required. Familiar with construction materials with at least 12 months working experience in a medium to large-sized hardware or related field. Knowledge of listening, speaking and writing English and skills of second language such as Chinese, Filipino is preferable. Can stand high working pressure and work even on weekend or holiday. Knowledge of principles and processes for providing customer and business services. Knowledge of operating the forklift, vehicle or other equipment to load and unload the material. Other skills such as coordination and time management.</t>
  </si>
  <si>
    <t>C-500-24274-372572</t>
  </si>
  <si>
    <t>P.O. Box 502728</t>
  </si>
  <si>
    <t>P-500-24236-288625</t>
  </si>
  <si>
    <t>Bookkeeping / Accounting</t>
  </si>
  <si>
    <t>Preferably Holder of Business Management Administration/Accounting. 
At least 12 months of experience as a Bookkeeper or Associate in Accounting Clerk. 
Computer literate (Word and Excel)
Knowledge of any Point-Of-Sales System.</t>
  </si>
  <si>
    <t>C-500-24219-246469</t>
  </si>
  <si>
    <t>Renbat Co. Inc.</t>
  </si>
  <si>
    <t>Ace Glass and Auto Parts</t>
  </si>
  <si>
    <t>98-1218284</t>
  </si>
  <si>
    <t>Batallones</t>
  </si>
  <si>
    <t>Cabute</t>
  </si>
  <si>
    <t>ABCRENTAL.SAIPAN@GMAIL.COM</t>
  </si>
  <si>
    <t>P-500-24174-140121</t>
  </si>
  <si>
    <t>Automotive Glass Installer</t>
  </si>
  <si>
    <t>C-500-24172-131584</t>
  </si>
  <si>
    <t>Ability to read and follow recipes, to be creative. Ability to follow strict health and safety standards. Ability to meet strict deadlines. Can operate large industrial sized mixing machines and ovens.</t>
  </si>
  <si>
    <t>C-500-24221-253577</t>
  </si>
  <si>
    <t xml:space="preserve">MUST HAVE AT LEAST TWO (2) YEARS OF WORK EXPERIENCE AS ENGINEER RELATED IN GOVERNMENT OR COMMERCIAL PROJECTS. KNOWS HOW TO OPERATE AUTOCAD SOFTWARE AND MICROSOFT OFFICE EXCEL, WORD, OUTLOOK AND PROJECT. KNOWS HOW TO PLAN, SCHEDULE &amp; COORDINATE PROJECT ACTIVITIES TO MEET DEADLINES. KNOWS HOW TO READ SPECIFICATIONS, SUCH AS BLUE PRINTS, TO DETERMINE PROJECT REQUIREMENTS OR PLAN PROCEDURES. </t>
  </si>
  <si>
    <t>C-500-24302-435222</t>
  </si>
  <si>
    <t>C-500-24308-449490</t>
  </si>
  <si>
    <t>C-500-24299-432158</t>
  </si>
  <si>
    <t>C-500-24311-456229</t>
  </si>
  <si>
    <t>P-500-24239-295023</t>
  </si>
  <si>
    <t>C-500-24362-573014</t>
  </si>
  <si>
    <t>CNMI, SS FICA  &amp; Medicare</t>
  </si>
  <si>
    <t>C-500-25021-632657</t>
  </si>
  <si>
    <t>C-500-24171-128455</t>
  </si>
  <si>
    <t>Operator's drivers license required.</t>
  </si>
  <si>
    <t>C-500-25021-630839</t>
  </si>
  <si>
    <t xml:space="preserve">JOB SAFETY AND PROPER HANDLING AND USE OF TOOLS, EQUIPMENTS AND CLEANING SUPPLIES AND MATERIALS
</t>
  </si>
  <si>
    <t>C-500-24347-539953</t>
  </si>
  <si>
    <t>Forc Restaurant LLC</t>
  </si>
  <si>
    <t>65-1214 Lindsey Road</t>
  </si>
  <si>
    <t>Waimea</t>
  </si>
  <si>
    <t>HI</t>
  </si>
  <si>
    <t>47-4629556</t>
  </si>
  <si>
    <t>Porter</t>
  </si>
  <si>
    <t>Lisa</t>
  </si>
  <si>
    <t>Louise</t>
  </si>
  <si>
    <t>weezyporter@gmail.com</t>
  </si>
  <si>
    <t>P-500-24294-419067</t>
  </si>
  <si>
    <t>Journeymans certificate</t>
  </si>
  <si>
    <t>Federal and state income tax</t>
  </si>
  <si>
    <t>https://forchawaii.com</t>
  </si>
  <si>
    <t>C-500-25007-599061</t>
  </si>
  <si>
    <t>Unit 6 Rem Ctr, Cheribiyan Dr, Gualo Rai</t>
  </si>
  <si>
    <t>Unit 6 Rem Ctr,  Cheribiyan Dr, Gualo Rai</t>
  </si>
  <si>
    <t>P-500-24328-496097</t>
  </si>
  <si>
    <t>Forklift Operator</t>
  </si>
  <si>
    <t xml:space="preserve">Minimum 1 year work experience involving the use of counterbalance and reach forklift.   Must have a valid certification for Powered Industrial Truck Forklift &amp; Powered Pallet Jack (Class I, II &amp; III).  Applicants will be required to demonstrate expertise in driving and navigating the counterbalance and reach forklift safely in a tight space inside the frozen cold storage warehouse. Must be able to to lift 50 to 80 lbs. frequently and up to 90 lbs. occasionally. Must be able to work inside the frozen cold storage warehouse for long hours.  Must possess or be able to obtain food handler certification.  Must pass a pre-employment rapid drug test.  These requirements will be applied equally to US workers and CW-1 workers. Applicants must pass a Forklift Operator Skills Evaluation/Performance Test for both the Standing Electric Reach Forklift and the Counterbalance Forklift conducted within our facility, achieving a minimum score of 58 points for each test.
Additional info on anticipated days and hours:
Monday - 8:30am to 1200pm and 1:00pm to 3:30pm
Tuesday - 8:30am to 1200pm and 1:00pm to 3:30pm
Wednesday - 8:30am to 1200pm and 1:00pm to 3:30pm
Thursday - 8:30am to 1200pm and 1:00pm to 3:30pm
Friday - 8:30am to 1200pm and 1:00pm to 3:30pm
Saturday - 8:30am to 1200pm and 1:00pm to 3:30pm
</t>
  </si>
  <si>
    <t>Unit 6 Rem Ctr Cheribiyan Dr Gualo Rai</t>
  </si>
  <si>
    <t>C-500-25020-628955</t>
  </si>
  <si>
    <t>Manufacture/Wholesale Drinking Water/Retail Merchandise,Import/Export</t>
  </si>
  <si>
    <t>Bldg.#3140, I-Liyang Street, Beach Road</t>
  </si>
  <si>
    <t>P-500-24190-181365</t>
  </si>
  <si>
    <t>Water Retail Sales Supervisor</t>
  </si>
  <si>
    <t>No more than 12 months of related work experience. Work experience in a Water Company and have a work certification to show is a plus. Water Retail Sales Supervisor must Give full attention to what other people are saying. Knowledgeable about Reverse Osmosis process and machine/s is a plus. Taking time to understand the points being made. Asking questions as appropriate and not interrupting at inappropriate times. Using logic reasoning to identify the strengths and weaknesses of alternative solutions. Conclusions or approaches to problems. Ability to come up with unusual or clever ideas about the given topic or situations to develop creative ways to solve the problem. Managing one's own time and the time of others, Available to work flexible hours that may include mornings, evenings, nights and/or holidays. Other related tasks as assigned.</t>
  </si>
  <si>
    <t>FCA, Medicare and Chapter 2 Taxes</t>
  </si>
  <si>
    <t>C-500-25008-602297</t>
  </si>
  <si>
    <t>C-500-25021-630731</t>
  </si>
  <si>
    <t>C-500-24358-566653</t>
  </si>
  <si>
    <t xml:space="preserve">Employer's Quarterly Withholding Tax, FICA Tax
</t>
  </si>
  <si>
    <t>CHALAN PIAO VILLAGE</t>
  </si>
  <si>
    <t>PO BOX 505339</t>
  </si>
  <si>
    <t>C-500-25052-713066</t>
  </si>
  <si>
    <t>Must have at least 12 months' work experience in a reputable establishment as a Cook.  Must be able to perform food preparation and cooking activities of a dining restaurants. Can design menu and review food purchases. Should have the ability to forecast food preparation base from increase or decrease customer guest flow. Can create inventory method based on company or restaurant needs. Can comply with nutrition, sanitation regulation and safety standards as prescribed by USDA. Applicant must be updated on latest industry practices.</t>
  </si>
  <si>
    <t>Broadway Ave., Canal St., San Jose Village</t>
  </si>
  <si>
    <t>C-500-24170-122203</t>
  </si>
  <si>
    <t>P-500-23206-212182</t>
  </si>
  <si>
    <t>KNOWLEDGE OF DESIGN TECHNIQUES, TOOLS, AND PRINCIPLES INVOLVED IN PRODUCTION OF PRECISION TECHNICAL PLANS, BLUEPRINTS, DRAWINGS, AND MODELS. JOB REQUIRES CREATIVITY AND ALTERNATIVE THINKING TO DEVELOP NEW IDEAS FOR AND ANSWERS TO WORK-RELATED PROBLEMS.</t>
  </si>
  <si>
    <t>C-500-24297-425553</t>
  </si>
  <si>
    <t>P-500-24254-325173</t>
  </si>
  <si>
    <t>C-500-24249-315402</t>
  </si>
  <si>
    <t>ASSOCIATE OF SCIENCE DEGREE IN RADIOLOGIC TECHNOLOGY FROM A RECOGNIZED/ACCREDITED SCHOOL OF RADIOLOGY OR FOREIGN EQUIVALENT AND TWO YEARS OF EXPERIENCE. CNMI PROFESSIONS LICENSE REQUIRED FOR ALL U.S. AND FOREIGN WORKERS.
CONDITIONAL REQUIREMENT: EMPLOYMENT IS CONTINGENT UPON SUCCESSFUL CLEARING OF PRE-EMPLOYMENT HEALTH AND DRUG SCREENING IN ACCORDANCE WITH CHCC POLICY.</t>
  </si>
  <si>
    <t>Fringe benefits- paid time off &amp; holidays. Optional: medical &amp; dental insurance, life insurance, 401a retirement plan.</t>
  </si>
  <si>
    <t>C-500-24291-415627</t>
  </si>
  <si>
    <t>P-500-24221-253204</t>
  </si>
  <si>
    <t>HIGH SCHOOL/GED; 3 MONTHS PROVEN GENERAL MAINTENANCE AND REPAIR WORKER EXPERIENCE; PREFERABLY HAVE KNOWLEDGE AND HAVE AN EXPERIENCE IN BASIC PLUMBING AND LANDSCAPING TASKS</t>
  </si>
  <si>
    <t>C-500-24218-243516</t>
  </si>
  <si>
    <t>P-500-24179-152536</t>
  </si>
  <si>
    <t>Housekeeping</t>
  </si>
  <si>
    <t>Proficiency in cleaning techniques for different surfaces (e.g., floors, carpets, furniture) and knowledge of appropriate cleaning agents and equipment. Ability to notice small details and ensure rooms or areas are thoroughly cleaned and organized. Efficiently manage time to complete tasks within designated schedules while maintaining quality standards. Ability to perform physically demanding tasks such as standing for long periods, lifting heavy objects, and bending or kneeling. Basic understanding of customer service principles to interact with guests or residents in a courteous and professional manner. Collaborate effectively with colleagues to achieve common goals and contribute to a positive work environment. Keep track of cleaning supplies, inventory, and work schedules to ensure smooth operations. Flexibility to handle various cleaning challenges and adjust to changes in cleaning routines or schedules. Knowledge of safety protocols and procedures to ensure a safe working environment for oneself and others. Ability to communicate clearly and effectively with supervisors, colleagues, and sometimes guests or residents. Capacity to identify issues or areas needing attention and take appropriate action to resolve them. Willingness to take initiative in completing tasks and maintaining cleanliness without constant supervision.</t>
  </si>
  <si>
    <t>C-500-24215-239993</t>
  </si>
  <si>
    <t>P-500-24115-919234</t>
  </si>
  <si>
    <t xml:space="preserve">COMMERCIAL CLEANER </t>
  </si>
  <si>
    <t xml:space="preserve">WITH AT LEAST 12 MONTHS WORK EXPERIENCE AS A COMMERCIAL CLEANER. KNOWLEDGE OF PRINCIPLES AND PROCESSES FOR PROVIDING CUSTOMER AND PERSONAL SERVICES. THIS INCLUDES CUSTOMER NEEDS ASSESSMENT, MEETING QUALITY STANDARDS FOR SERVICES, AND EVALUATION OF CUSTOMER SATISFACTION. 
</t>
  </si>
  <si>
    <t>C-500-24263-348742</t>
  </si>
  <si>
    <t>C-500-24236-288756</t>
  </si>
  <si>
    <t>C-500-24178-148471</t>
  </si>
  <si>
    <t>P-500-23179-148884</t>
  </si>
  <si>
    <t>KAGMAN</t>
  </si>
  <si>
    <t>C-500-24180-161726</t>
  </si>
  <si>
    <t>ORDAS</t>
  </si>
  <si>
    <t>P-500-24060-758104</t>
  </si>
  <si>
    <t>Knowledge of principles and processes for providing customer and personal services. This includes customer needs assessment, meeting quality standards for services, and evaluation of customer satisfaction. Job requires being careful about detail and thorough in completing work tasks.</t>
  </si>
  <si>
    <t>Gualo Rai Chalan Pale Arnold</t>
  </si>
  <si>
    <t>C-500-24177-145079</t>
  </si>
  <si>
    <t>P-500-23252-333567</t>
  </si>
  <si>
    <t>C-500-24198-198508</t>
  </si>
  <si>
    <t>P-500-24101-872040</t>
  </si>
  <si>
    <t>C-500-24199-201737</t>
  </si>
  <si>
    <t>Able to work flexible schedule without supervision</t>
  </si>
  <si>
    <t>C-500-24291-413167</t>
  </si>
  <si>
    <t>P-500-24246-308699</t>
  </si>
  <si>
    <t>AT LEAST 12 CONSECUTIVE MONTHS OF WORKING EXPERIENCE IN RELATED POSITION. NEED TO BE ABLE TO COOK CHINESE FOOD SUCH AS CANTONESE, HUNAN CUISINE, ETC.</t>
  </si>
  <si>
    <t>GUANGZHOU RESTAURANT, DATE ST, GARAPAN</t>
  </si>
  <si>
    <t>C-500-24269-362398</t>
  </si>
  <si>
    <t>CANAL ST., BROADWAY AVENUE, SAN JOSE VILLAGE</t>
  </si>
  <si>
    <t>C-500-24239-292063</t>
  </si>
  <si>
    <t>8581 Chalan Pali Arnold Industrial Park Lower Base</t>
  </si>
  <si>
    <t>Roland</t>
  </si>
  <si>
    <t>8581 Chalan Pali Arnold Industrial Park, Lower Base</t>
  </si>
  <si>
    <t>P-500-24200-204342</t>
  </si>
  <si>
    <t>Helper-Production Worker</t>
  </si>
  <si>
    <t>Must be able to lift a minimum of 50 lbs to shoulder level and must have the stamina to lift and load finished products.  Must be able to communicate in the English language both oral and written.  12 months experience is required.</t>
  </si>
  <si>
    <t>C-500-24166-110532</t>
  </si>
  <si>
    <t>C-500-24164-100280</t>
  </si>
  <si>
    <t>Demonstrating ability to complete heavy lifting tasks. Having basic math skills. Showing an ability to help customers.</t>
  </si>
  <si>
    <t>C-500-24219-246439</t>
  </si>
  <si>
    <t>KN Corporation</t>
  </si>
  <si>
    <t>Sherwood</t>
  </si>
  <si>
    <t>P.O. BOX 504564</t>
  </si>
  <si>
    <t>66-0550313</t>
  </si>
  <si>
    <t>Young Jin</t>
  </si>
  <si>
    <t>P.O. BOX 502564</t>
  </si>
  <si>
    <t>Audiovisual Equipment Installers and Repairers</t>
  </si>
  <si>
    <t>P-500-24179-152289</t>
  </si>
  <si>
    <t>ELECTRONIC TECHNICIAN</t>
  </si>
  <si>
    <t xml:space="preserve">2 years of working experience as an electronic technician and in other electronic or maintenance jobs. Knowledge of electronic theory and a variety of power systems. Knowledge of electronics and computer principles. Know how to notice problems during service checks. Ability to demonstrate interpreting diagrams and schematics. Skills to keep accurate, easy-to-understand reports. Ability to operate tools such as multimeters, soldering stations, precision screwdrivers, rotary tools, and 3D printers and to distinguish between various wiring colors. Ability to interact, collaborate, and provide instruction, familiarity with circuitry, wiring, and splicing.  Ability to solve problems.
</t>
  </si>
  <si>
    <t>C-500-24247-309019</t>
  </si>
  <si>
    <t>TORRES REFRIGERATION, INC</t>
  </si>
  <si>
    <t>COMMERCE PL AIRPORT ROAD</t>
  </si>
  <si>
    <t>SAN VICENTE VILLAGE PO BOX 500714</t>
  </si>
  <si>
    <t>P-500-24156-066142</t>
  </si>
  <si>
    <t>REFRIGERATION AND AIRCON TECHNICIAN</t>
  </si>
  <si>
    <t xml:space="preserve">MUST BE A REFRIGERATION AND AIR-CON TECHNICIAN WITH 12 MONTHS OF WORK EXPERIENCE, PROFICIENT IN AIR-CON SERVICE AND REPAIRS, INSTALLATION AND MAINTENANCE. KNOWLEDGE IN SYSTEM TESTINGS FOR PROPER FUNCTIONING. INSPECTION AND TESTING OF THE AIR CONDITIONING SYSTEM S TO ENSURE UNIT IS WORKING PROPERLY. KNOWLEDGE OF USE ELECTRICAL EQUIPMENT TO TEST FOR CONTINUITY OF CIRCUITS AND COMPONENTS. KNOWLEDGE IN ARRANGING HEATING AND COOLING SYSTEMS FOR NEWLY CONSTRUCTED RESIDENCES AND BUSINESSES. </t>
  </si>
  <si>
    <t>C-500-24309-449815</t>
  </si>
  <si>
    <t>BLDG 3888 DOLLAR DAYS WHOLESALE, BEACH RD, GARAPAN</t>
  </si>
  <si>
    <t>APPLICANTS MUST HAVE AT LEAST 12 MONTHS OF PREVIOUS WORK-RELATED SKILL, KNOWLEDGE, OR EXPERIENCE.</t>
  </si>
  <si>
    <t>C-500-24310-452916</t>
  </si>
  <si>
    <t>C-500-24312-458867</t>
  </si>
  <si>
    <t>P-500-24264-352263</t>
  </si>
  <si>
    <t>Heating and Air Conditioning Mechanic and Installers</t>
  </si>
  <si>
    <t>Work Certificate is required for both US Workers and CW-1 Workers.</t>
  </si>
  <si>
    <t>C-500-24188-177926</t>
  </si>
  <si>
    <t>HBR International Inc</t>
  </si>
  <si>
    <t>PO Box 5756 CHRB Chalan Kiya</t>
  </si>
  <si>
    <t>P-500-24074-797999</t>
  </si>
  <si>
    <t>1) Knowledge of CNMI Payroll
2) Knowledge of Accounting Software- Quickbooks
3) Must have a minimum of Associate's Degree
4) 12 Months of related work experience</t>
  </si>
  <si>
    <t>All required taxes</t>
  </si>
  <si>
    <t>C-500-24210-227104</t>
  </si>
  <si>
    <t>P.O BOX 931</t>
  </si>
  <si>
    <t>P-500-24162-089283</t>
  </si>
  <si>
    <t>HIGH SCHOOL DIPLOMA AND 3 MONTHS OF WORK EXPERIENCE AS A NAIL TECHNICIAN</t>
  </si>
  <si>
    <t>C-500-24185-175027</t>
  </si>
  <si>
    <t>Per week exceeds 40 hours, overtime rate 12.16 x1.5=@18.24 per hour</t>
  </si>
  <si>
    <t>C-500-24318-471115</t>
  </si>
  <si>
    <t>P-500-24200-204772</t>
  </si>
  <si>
    <t>C-500-24181-162461</t>
  </si>
  <si>
    <t>3 BROS. LAUNDRYMAT</t>
  </si>
  <si>
    <t>ALUBIA</t>
  </si>
  <si>
    <t>CANDELARIA</t>
  </si>
  <si>
    <t>Laundry and Dry-Cleaning Workers</t>
  </si>
  <si>
    <t>P-500-24066-774359</t>
  </si>
  <si>
    <t>Laundry Attendants</t>
  </si>
  <si>
    <t xml:space="preserve">KNOW HOW TO OPERATE DIGITAL AND MANUAL
 WASHING MACHINES AND DRYERS. KNOWLEDGEABLE OF SAFETY AND HEALTH PROCEDURE OF THE JOB. MAY BE WORKING STANDING LONG HOURS IF NECESSARY.
</t>
  </si>
  <si>
    <t>a &amp; c import export</t>
  </si>
  <si>
    <t>C-500-24190-180535</t>
  </si>
  <si>
    <t>SAIPAN ENTERTAINMENT INCORPORATION</t>
  </si>
  <si>
    <t>NEW KAGMAN MARKET</t>
  </si>
  <si>
    <t>KAGMAN MAIN ROAD, KAGMAN VILLAGE</t>
  </si>
  <si>
    <t>66-0687216</t>
  </si>
  <si>
    <t>OFELIA</t>
  </si>
  <si>
    <t>A.</t>
  </si>
  <si>
    <t>BRUCELIN1985@OUTLOOK.COM</t>
  </si>
  <si>
    <t>P-500-24068-782083</t>
  </si>
  <si>
    <t>WORK SCHEDULE AS FOLLOW:
8:00AM TO 12:00PM,
2:00PM TO 5:00PM.
7 HOURS A DAY, MONDAY THROUGH FRIDAY, 35 HOURS PER WEEK.</t>
  </si>
  <si>
    <t>Per week exceeds 40 hours, overtime rate $10.17 x1.5=$15.255 per hour</t>
  </si>
  <si>
    <t>brucelin1985@outlook.com</t>
  </si>
  <si>
    <t>C-500-24275-375943</t>
  </si>
  <si>
    <t>C-500-24277-381794</t>
  </si>
  <si>
    <t>AT LEAST 12 MONTH EXPERIENCE IS REQUIRED. KNOWLEDGEABLE OF USING HAND TOOLS AND POWER TOOLS FOR REPAIRING SUCH AS IMPACT WRENCHES AND SOCKETS, COMPRESSED AIR SYSTEM, POWER DRILLS AND RACHETS, TESTER AND OTHER TOOLS REQUIRED FOR REPAIRING.</t>
  </si>
  <si>
    <t>C-500-24248-312164</t>
  </si>
  <si>
    <t>P-500-24212-230364</t>
  </si>
  <si>
    <t>C-500-24216-243094</t>
  </si>
  <si>
    <t>MUST HAVE KNOWLEDGE IN PIPE FITTING, ELECTRICAL WORKS, CARPENTRY, AND WELDING. CAN OPERATE AND MAINTAIN HAND TOOLS AND POWER TOOLS.MUST HAVE AT LEAST 24 MONTHS OF WORKING EXPERIENCE AS A MAINTENANCE REPAIRER. HIGH SCHOOL DIPLOMA IS REQUIRED. PRE-SCREENING TEST IS REQUIRED
(LIKE TRADE TEST AND / OR EMPLOYMENT EXAM)</t>
  </si>
  <si>
    <t>C-500-24274-372521</t>
  </si>
  <si>
    <t>AIC MARIANAS, INC.</t>
  </si>
  <si>
    <t>PMB 564 PPP BOX 10000</t>
  </si>
  <si>
    <t>66-0446100</t>
  </si>
  <si>
    <t>STEWART</t>
  </si>
  <si>
    <t>HENRY</t>
  </si>
  <si>
    <t>saipan@aicconstruction.com</t>
  </si>
  <si>
    <t>P-500-24219-246512</t>
  </si>
  <si>
    <t>HEAVY EQUIPMENT MECHANIC</t>
  </si>
  <si>
    <t>MUST HAVE KNOWLEDGE OF EQUIPMENT PREVENTIVE MAINTENANCE SYSTEM AND MUST PASS REQUIRED TRADE TEST TO CHECK SKILLS AND QUALIFICATIONS.</t>
  </si>
  <si>
    <t>AIRPORT ROAD, LOWER DANDAN</t>
  </si>
  <si>
    <t>C-500-24254-325403</t>
  </si>
  <si>
    <t>P-500-24135-990996</t>
  </si>
  <si>
    <t>Knowledge on Economics and Accounting</t>
  </si>
  <si>
    <t>Grand Street, Lot 003 T11, San Jose Villgae</t>
  </si>
  <si>
    <t>Federal Income Tax, State Income Tax, Social Security (FICA), Medicare Tax</t>
  </si>
  <si>
    <t>C-500-24276-378887</t>
  </si>
  <si>
    <t>Must have a High School diploma or equivalent work experience as a maintenance worker. With knowledge of machines and tools, including their designs, uses, repair, and maintenance. Must have 12 Months work experience. Must be flexible as work will be performed on multiple locations.</t>
  </si>
  <si>
    <t>C-500-24195-194956</t>
  </si>
  <si>
    <t>C-500-24366-577981</t>
  </si>
  <si>
    <t>P-500-24319-473907</t>
  </si>
  <si>
    <t>BRI BLDG. KOPA DI ORU ST. GARAPA</t>
  </si>
  <si>
    <t>C-500-24318-471090</t>
  </si>
  <si>
    <t>P-500-24200-204735</t>
  </si>
  <si>
    <t>12 months work related experience. Work Certificate is required for both US Worker and CW-1 Worker.</t>
  </si>
  <si>
    <t>C-500-24205-214293</t>
  </si>
  <si>
    <t>CHA LLC</t>
  </si>
  <si>
    <t>Cha Cafe &amp; Bistro</t>
  </si>
  <si>
    <t>PO Box 501961</t>
  </si>
  <si>
    <t>66-0819699</t>
  </si>
  <si>
    <t>Imperial</t>
  </si>
  <si>
    <t>Cristin</t>
  </si>
  <si>
    <t>E</t>
  </si>
  <si>
    <t>PO Box 506618</t>
  </si>
  <si>
    <t>chasaipan@gmail.com</t>
  </si>
  <si>
    <t>P-500-24129-969004</t>
  </si>
  <si>
    <t>Combined Food Preparation and Serving Related Workers</t>
  </si>
  <si>
    <t xml:space="preserve">Can handle customers complaints and accepts suggestions. Can assess the value and quality of food to be serve or give to the customers. Knowledge of supplies, equipment, and/or service ordering and inventory control. Ability to follow routine verbal and written instructions. Ability to read and write. Ability to follow safety procedures. Ability to safely use cleaning supplies and equipment. Ability to lift and manipulate heavy objects up to 50lbs.  Knowledge of food preparation and presentation, methods, techniques, and quality standards. Must obtain Food Handlers Certificate from the CNMI Department of Public Health as required by law. Must be able to work on flexible  hours including holidays, weekends and evening shifts. Employee will  work on rotating schedule 5-7 hours a day, between 6am to 9pm. Must have at least 3 months of experience as food server, food preparer, kitchen helper, and other similar occupations. </t>
  </si>
  <si>
    <t>C-500-24180-157509</t>
  </si>
  <si>
    <t>Cool Care Automotive Air Conditioning &amp; Refrigeration</t>
  </si>
  <si>
    <t>Chalan Tun Joaquin Doi, Isidro Ave. Texas Rd., Chalan Kanoa</t>
  </si>
  <si>
    <t>PMB 598 Box 10001</t>
  </si>
  <si>
    <t>Manuel</t>
  </si>
  <si>
    <t>Joanne</t>
  </si>
  <si>
    <t>Miguel</t>
  </si>
  <si>
    <t>Authorized Person</t>
  </si>
  <si>
    <t>P-500-23352-572914</t>
  </si>
  <si>
    <t>Must have 12-months or work related experience and a Bachelor's Degree of Business Administration major in Accounting.</t>
  </si>
  <si>
    <t>Chalan Tun Joaquin Doi, Isidro Avenue Texas Rd. Chalan Kanoa</t>
  </si>
  <si>
    <t>coolcare10001@gmail.com</t>
  </si>
  <si>
    <t>I.</t>
  </si>
  <si>
    <t>C-500-24303-438371</t>
  </si>
  <si>
    <t>P-500-24177-144430</t>
  </si>
  <si>
    <t>DRY-CLEAN ALTERATION SEAMSTRESS</t>
  </si>
  <si>
    <t>PREFERABLY WITH KNOWLEDGE IN PRODUCTION PROCESSES, QUALITY CONTROLS, HOTEL LINENS, AND GUEST OR PERSONAL DRY CLEANING AND LAUNDRY. MUST HAVE PROVEN SKILLS AND WORK EXPERIENCE FOR AT LEAST 12 MONTHS ON HAND AND MACHINE SEWING, REPAIRS, AND ALTERATIONS. MUST BE KNOWLEDGEABLE IN CUTTING, MOUNTING, FITTING, AND COMPLETING CUSTOMERS REPAIR AND ALTERATION REQUESTS. AN EMPLOYMENT CERTIFICATION AS A TAILOR, SEAMSTRESS OR RELATED IS REQUIRED AS PROOF FOR THE JOB. EMPLOYMENT CERTIFICATE WILL BE APPLIED EQUALLY TO BOTH U.S. WORKERS AND CW-1 WORKERS. CAN WORK ON POSSIBLE SPLIT SHIFT SCHEDULES INCLUDING WEEKENDS, AND EVEN HOLIDAYS.</t>
  </si>
  <si>
    <t>C-500-24262-345334</t>
  </si>
  <si>
    <t>JET HOLDING COMPANY, INC.</t>
  </si>
  <si>
    <t>J'S RESTAURANT I &amp; II, SAIPAN BOWLING CENTER</t>
  </si>
  <si>
    <t>G/F JET BLDG CHALAN  PALE ARNOLD ST. MIDDLE ROAD GUALO RAI</t>
  </si>
  <si>
    <t>G/F JET BLDG CHALAN PALE ARNOLD ST. MIDDLE ROAD GUALO RAI</t>
  </si>
  <si>
    <t>P-500-24138-007027</t>
  </si>
  <si>
    <t>12 MONTHS EXPERIENCE. UNDERSTAND THE IMPORTANCE OF SANITATION AND PRACTICE PROPER PROCEDURES TO KEEP THEIR WORK AREA TIGHT. ABLE AND WILLING TO ASK FOR HELP WHEN THE TIME ARISES, ABILITY TO WORK ON FLEXIBLE SHIFTS.</t>
  </si>
  <si>
    <t>BEACH ROAD SAN JOSE</t>
  </si>
  <si>
    <t>MANDATORY CNMI &amp;  FEDERAL TAXES</t>
  </si>
  <si>
    <t>C-500-24188-178084</t>
  </si>
  <si>
    <t>P-500-24077-806460</t>
  </si>
  <si>
    <t>CERTIFICATE OF EMPLOYMENT</t>
  </si>
  <si>
    <t>Unit 5, Pacific Quick Print Building, Chalan Pale Arnold, Garapan</t>
  </si>
  <si>
    <t>C-500-24218-243518</t>
  </si>
  <si>
    <t>Joseph C Reyes</t>
  </si>
  <si>
    <t>Joe's Bar-The Steakhouse Capital</t>
  </si>
  <si>
    <t>P.O. Box 502893</t>
  </si>
  <si>
    <t>90-0793269</t>
  </si>
  <si>
    <t>joesbarandsteakhouse@gmail.com</t>
  </si>
  <si>
    <t>P-500-24164-099409</t>
  </si>
  <si>
    <t>Well experienced in cooking steaks, local and some Japanese and Chinese dishes.  Able to work on flexible days and hours and during weekend and night time.</t>
  </si>
  <si>
    <t>C-500-24338-511679</t>
  </si>
  <si>
    <t>P-500-24292-415727</t>
  </si>
  <si>
    <t>C-500-24346-534073</t>
  </si>
  <si>
    <t>MUST HAVE 3 MONTHS WORK EXPERIENCE.  KNOWLEDGEABLE OF PROPER SAFETY PROCEDURES IN DOING THE TASK .EXPERIENCE WITH A VARIETY OF CLEANING PRODUCTS AND TOOLS MAY BE REQUIRED WORKING LONG STANDING IF NECESSARY.</t>
  </si>
  <si>
    <t>Cnmi Taxes and FICA taxes</t>
  </si>
  <si>
    <t>C-500-25021-632834</t>
  </si>
  <si>
    <t>ROOM 104 MARIANAS BUSINESS PLAZA NAURU</t>
  </si>
  <si>
    <t>P-500-24155-061105</t>
  </si>
  <si>
    <t>ABLE TO FOLLOW SANITATION STANDARDS AND HEALTH CODES. ABILITY TO USE SLICERS, MIXERS, GRINDER, FOOD PROCESSORS, KNIFE, ETC. ABLE TO HANDLE WORK IN FAST-PACED KITCHEN ENVIRONMENT. MEETING QUALITY STANDARDS FOR SERVICES, AND EVALUATION OF CUSTOMER SATISFACTION.</t>
  </si>
  <si>
    <t>C-500-25017-625134</t>
  </si>
  <si>
    <t>C-500-24331-500427</t>
  </si>
  <si>
    <t>ISLAND MARINE SPORTS INC</t>
  </si>
  <si>
    <t>PO BOX 503897 CK</t>
  </si>
  <si>
    <t>66-0594595</t>
  </si>
  <si>
    <t>SALIM</t>
  </si>
  <si>
    <t>PO BOX 503897</t>
  </si>
  <si>
    <t>marineisland1@gmail.com</t>
  </si>
  <si>
    <t>P-500-24157-072617</t>
  </si>
  <si>
    <t>6 months experience as maintenance worker</t>
  </si>
  <si>
    <t>C-500-24318-471128</t>
  </si>
  <si>
    <t>C-500-24320-476982</t>
  </si>
  <si>
    <t>P O BOX 500409</t>
  </si>
  <si>
    <t>MUNA</t>
  </si>
  <si>
    <t>ESTHER</t>
  </si>
  <si>
    <t>CHIEF EXECUTIVE OFFICER</t>
  </si>
  <si>
    <t>1178 HINEMLU' ST. GARAPAN</t>
  </si>
  <si>
    <t>Licensed Practical and Licensed Vocational Nurses</t>
  </si>
  <si>
    <t>P-500-24239-295055</t>
  </si>
  <si>
    <t>LICENSED PRACTICAL NURSE</t>
  </si>
  <si>
    <t xml:space="preserve">High School Diploma or equivalent General Education Development (GED or Advanced Development Institute Certification. Must have completed a Licensed Vocational Nurse or Licensed Practical Nurse Program from a recognized/accredited School of Nursing or foreign equivalent. Must pass NCLEX-LPN and be licensed as a Licensed Practical Nurse by the Commonwealth Board of Nurse Examiners (CBNE) to practice Nursing. Must possess American Health Association BLS and/or ACLS certifications. 
Conditional Requirements: Employment is contingent upon successful clearing of pre-employment health and drug screening in accordance with CHCC policy. </t>
  </si>
  <si>
    <t>Fringe benefits: paid time off and holidays.</t>
  </si>
  <si>
    <t>CNMI Tax, Federal Tax, Medicare and Social Security. Optional: Medical and Dental Insurance, Life Insurance,
401a Retirement Plan.</t>
  </si>
  <si>
    <t>C-500-25031-655902</t>
  </si>
  <si>
    <t>C-500-25008-605272</t>
  </si>
  <si>
    <t>RJs Manpower Agency</t>
  </si>
  <si>
    <t>P-500-24237-291610</t>
  </si>
  <si>
    <t>At least 12 months work experience as COOK.</t>
  </si>
  <si>
    <t>CNMI payroll Taxes.</t>
  </si>
  <si>
    <t>C-500-24351-545409</t>
  </si>
  <si>
    <t xml:space="preserve">Certificate of employment of 12 months from the previous employer working under the job category. 
</t>
  </si>
  <si>
    <t xml:space="preserve">CNMI Wage and Salary Tax; FICA </t>
  </si>
  <si>
    <t>C-500-24353-552756</t>
  </si>
  <si>
    <t>Preferably with (12) twelve months of work experience as a Beautician to perform haircuts, apply make-up, shampoo and shape nails.</t>
  </si>
  <si>
    <t>C-500-25022-633957</t>
  </si>
  <si>
    <t>Certificate in basic events design, planning or coordination, 6 MONTHS EXPERIENCE.. WORKING HOURS is 7:00am to 3:00pm WITH ONE HOUR LUNCH BREAK</t>
  </si>
  <si>
    <t>all applicable cnmi and federal tax deducitons</t>
  </si>
  <si>
    <t>C-500-25080-793355</t>
  </si>
  <si>
    <t>P-500-25037-669995</t>
  </si>
  <si>
    <t>Knowledge of materials, methods, and the tools involved in the construction or repair of houses or buildings with 12 months' work experience.</t>
  </si>
  <si>
    <t>C-500-25002-586994</t>
  </si>
  <si>
    <t>ROGELIO REYES</t>
  </si>
  <si>
    <t>OLEAI STREET SAN JOSE VILLAGE</t>
  </si>
  <si>
    <t>66-0944219</t>
  </si>
  <si>
    <t>Rogelioreyes96950@gmail.com</t>
  </si>
  <si>
    <t>P-500-24319-476445</t>
  </si>
  <si>
    <t>Position is open for US both Applicants and US Workers.
Applicants must have 12 months of relevant working experience in cooking and shall provide Employment/Work Certificates upon Applying.
Job requires flexible working hours during weekdays, weekends and holidays.</t>
  </si>
  <si>
    <t>rogelioreyes96950@gmail.com</t>
  </si>
  <si>
    <t>C-500-24190-178421</t>
  </si>
  <si>
    <t>P-500-24068-781586</t>
  </si>
  <si>
    <t>C-500-24229-271944</t>
  </si>
  <si>
    <t>Welding, Soldering, and Brazing Machine Setters, Operators, and Tenders</t>
  </si>
  <si>
    <t>P-500-24134-985812</t>
  </si>
  <si>
    <t>Fitter-Welder</t>
  </si>
  <si>
    <t>High school diploma (may be foreign equivalent); 12 months of experience as a fitter-welder in shipyard environment; Verification of qualifications required; Required to take and pass a substance abuse test after hire.</t>
  </si>
  <si>
    <t>C-500-24166-110586</t>
  </si>
  <si>
    <t>P-500-23205-208913</t>
  </si>
  <si>
    <t>Able to follow sanitation standards and health codes. Ability to use slicers, mixers, grinder, food processors, knife, etc. Able to handle work in fast-paced kitchen environment. Meeting quality standards for services, and evaluation of customer satisfaction.</t>
  </si>
  <si>
    <t>C-500-24299-432128</t>
  </si>
  <si>
    <t>RJ Comm. Bldg. 1- F  STE 6 Chalan Msgr. Guerrero Rd Dandan</t>
  </si>
  <si>
    <t>RJ Comm. Bldg. 1- F Ste 6 Chalan Msgr. Guerrero Rd. Dandan</t>
  </si>
  <si>
    <t>Bachelor of Science in Accountancy degree is required. Must have a minimum of two years work experience in the same position and a background in administrative services. Computer literate with specialized knowledge in spreadsheets and accounting software (Peach Tree, QuickBooks). Proficiency in MS Office applications is a must. Knowledgeable in CNMI/Federal tax, preparation of tax returns, budget forecast, business and financial reports, billing and collections, payroll and budgeting duties. Able to adhere to supervision. With customer service, communication and interpersonal skills. Ability to compose professional correspondences.  Can work diligently and independently with least supervision.  Applicants are required to submit their resume and employment certification showing the required experience. Application will be considered if submitted within the recruitment period. Previous employer will be contacted for verification and personal reference.</t>
  </si>
  <si>
    <t xml:space="preserve">RJ Commercial Building 1st Floor </t>
  </si>
  <si>
    <t>Suite #4 Chalan Msgr. Guerrero Road</t>
  </si>
  <si>
    <t>C-500-24191-182219</t>
  </si>
  <si>
    <t>SITONG CORPORATION</t>
  </si>
  <si>
    <t>SITONG AUTO SHOP/SITONG TIRE SHOP</t>
  </si>
  <si>
    <t>CHALAN PALE ARNOLD, PUERTO RICO VILLAGE</t>
  </si>
  <si>
    <t>66-0886842</t>
  </si>
  <si>
    <t>OLAITIMAN</t>
  </si>
  <si>
    <t>BASILIO KALEO</t>
  </si>
  <si>
    <t>CHALAN PALR ARNOLD, PUERTO RICO VILLAGE</t>
  </si>
  <si>
    <t>SITONGAUTOSHOP@GMAIL.COM</t>
  </si>
  <si>
    <t>P-500-24067-778250</t>
  </si>
  <si>
    <t>AUTO BODY REPAIRER</t>
  </si>
  <si>
    <t>WORK SCHEDULE AS FOLLOW:
8:00AM TO 12:00PM,
2:00PM TO 5:00PM.
7 HOURS ADAY, MONDAY THROUGH FRIDAY, 35 HOURS PER WEEK.</t>
  </si>
  <si>
    <t>Per week exceeds 40 hours, overtime rate $10.15 x 1.5=$15.225 per hour</t>
  </si>
  <si>
    <t>Deduct all local and federal Taxes (e.g. FICA)</t>
  </si>
  <si>
    <t>sitongautoshop@gmail.com</t>
  </si>
  <si>
    <t>C-500-24181-162244</t>
  </si>
  <si>
    <t>FOOD AND BEVERAGE AND SERVING SKILLS WITH CUSTOMER SERVICE SKILLS; 1 YEAR OF KITCHEN PRODUCTION AND/OR FOOD AND DRINKS SERVING EXPERIENCE PREFERABLY IN A HIGH-VOLUME RESTAURANT; UNDERSTANDING OF FOOD PREPARATION FUNDAMENTALS; ABILITY TO FOLLOW RECIPES AND ACCEPT ORDERS; UNDERSTANDING OF FOOD ALLERGIES AND FOOD BORNE ILLNESSES; CAN COMMUNICATION WEEL IN BOTH WRITTEN AND VERBAL; AND AVAILABLE TO WORK SHIFTS, ON PUBLIC HOLIDAYS, AND OVER WEEKENDS.</t>
  </si>
  <si>
    <t>C-500-24237-291582</t>
  </si>
  <si>
    <t>Minimum of of Bachelor's Degree Required. 
Work experience of at least 24 months as "Sales Manager" or similar/higher management position.</t>
  </si>
  <si>
    <t>C-500-24248-311933</t>
  </si>
  <si>
    <t>P.O.Box 501599</t>
  </si>
  <si>
    <t>P-500-24163-094631</t>
  </si>
  <si>
    <t>Combined Food Preparation &amp; Server</t>
  </si>
  <si>
    <t xml:space="preserve">KNOWLEDGE OF SUPPLIES, EQUIPMENT, AND INVENTORY CONTROL. ABILITY TO FOLLOW ROUTINE VERBAL AND WRITTEN INSTRUCTIONS. ABILITY TO UNDERSTAND
AND FOLLOW SAFETY PROCEDURES. ABILITY TO SAFELY USE CLEANING EQUIPMENT AND SUPPLIES. ABILITY TO LIFT AND MANIPULATE HEAVY SUPPLIES OF UP TO 20
LBS. KNOWLEDGE OF FOOD SERVICE LINE SET-UP AND TEMPERATURE REQUIREMENTS. ABILITY TO PROCESS FRESH FISH.
</t>
  </si>
  <si>
    <t>C-500-24187-176326</t>
  </si>
  <si>
    <t>C-500-24202-210711</t>
  </si>
  <si>
    <t>C-500-24207-223671</t>
  </si>
  <si>
    <t>Marianas Insurance Company, Ltd.</t>
  </si>
  <si>
    <t>MIC Building First Floor</t>
  </si>
  <si>
    <t>2601 Chalan Monsignor Guerrero, Chalan Laulau</t>
  </si>
  <si>
    <t>66-0455766</t>
  </si>
  <si>
    <t>Rosalia</t>
  </si>
  <si>
    <t>gm@marianasinsurance.com</t>
  </si>
  <si>
    <t>Scoggins</t>
  </si>
  <si>
    <t>Allen</t>
  </si>
  <si>
    <t>MIC Building Second Floor</t>
  </si>
  <si>
    <t>markascoggins@gmail.com</t>
  </si>
  <si>
    <t>Scoggins Law Office, LLC</t>
  </si>
  <si>
    <t>NMI Supreme Court</t>
  </si>
  <si>
    <t>P-500-24093-846317</t>
  </si>
  <si>
    <t xml:space="preserve">BACHELOR'S DEGREE IN ACCOUNTING WITH AT LEAST 4 YEARS OF EXPERIENCE IN STATUTORY ACCOUNTING PRACTICES (SAP) AND GENERALLY ACCEPTED ACCOUNTING PRACTICES (GAAP). MUST HAVE KNOWLEDGE AND EXPERIENCE IN ACCOUNTING SOFTWARE. </t>
  </si>
  <si>
    <t>MIC Builing First Floor</t>
  </si>
  <si>
    <t>Standard state and federal withholding taxes and SSI deduction.</t>
  </si>
  <si>
    <t>C-500-24217-243337</t>
  </si>
  <si>
    <t>High school diploma or GED. Must have twelve (12) months prior work experience as a General Maintenance Worker. Must have common knowledge of the use of hand tools, power tools, and maintenance equipment such as HVAC and generators. Must be able and willing to work nights/graveyards, weekends, and holidays. Must be able to work during inclement weather.</t>
  </si>
  <si>
    <t>Asia Pacific Hotels Inc. DBA Kanoa Resort Saipan</t>
  </si>
  <si>
    <t>C-500-24332-503607</t>
  </si>
  <si>
    <t>TRENDS BEAUTY SALON, RETAIL &amp; GEN.MERCHANDISE, BARBEQUE STAND, PROPERTY RENTAL</t>
  </si>
  <si>
    <t>PHILIPPINE GOODS BLDG, BEACH ROAD SAN JOSE OLEAI</t>
  </si>
  <si>
    <t>PHILIPPINE GOODS BLDG.,BEACH ROAD SAN JOSE OLEAI</t>
  </si>
  <si>
    <t>P-500-24289-406395</t>
  </si>
  <si>
    <t>COOK, FASTFOOD</t>
  </si>
  <si>
    <t xml:space="preserve">KNOWLEDGE IN PREPARING FASTFOOD WITH COOKING SKILLS , SAUCE MAKING KNIFE SKILLS, OPERATES GRILLS, OR DEEP FRYERS MUST WILLING TO GET FOOD HANDLER CERTIFICATE AND HEALTH CERTIFICATE. </t>
  </si>
  <si>
    <t>BEACH ROAD SAN JOSE OLEAI</t>
  </si>
  <si>
    <t>C-500-24217-243469</t>
  </si>
  <si>
    <t>P-500-24164-099368</t>
  </si>
  <si>
    <t>Knowledge in accounting software such as Peachtree and Quickbooks.  Mathematics and critical thinking abilities.</t>
  </si>
  <si>
    <t>C-500-24209-226968</t>
  </si>
  <si>
    <t>JOJNAS M. BARCINAS</t>
  </si>
  <si>
    <t>RJ's Manpower Agency</t>
  </si>
  <si>
    <t>P-500-24168-117091</t>
  </si>
  <si>
    <t>Waitress</t>
  </si>
  <si>
    <t>At least 12 months of experience as waitress/waiter.</t>
  </si>
  <si>
    <t>C-500-24276-378933</t>
  </si>
  <si>
    <t>C-500-24199-201276</t>
  </si>
  <si>
    <t>Minimum High School graduate with at least two years relevant experience as Refrigeration Mechanic or Technician required.  Ability to read and monitor gauges, dials, and other indicators to make sure machines and equipment are working properly.  Ability to use hand tools and power tools including acetylene/welding equipment.  Can lift heavy objects as much as 100 lbs. occasionally.  A skills testing may be required for further assessment of the applicant's qualifications which is equally applicable to US workers and CW-1 workers.
Additional info on anticipated days and hours:
Monday - 8:30am to 1200pm 1:00pm to 4:30pm
Tuesday - 8:30am to 1200pm 1:00pm to 4:30pm
Wednesday - 8:30am to 1200pm 1:00pm to 3:30pm
Thursday - 8:30am to 1200pm 1:00pm to 3:30pm
Friday - 8:30am to 1200pm 1:00pm to 4:30pm
Saturday - 8:30am to 1200pm 1:00pm to 4:30pm</t>
  </si>
  <si>
    <t>Apolinario  Jr.</t>
  </si>
  <si>
    <t>C-500-24232-277526</t>
  </si>
  <si>
    <t xml:space="preserve">Social Security (FICA) Tax, Medicare Tax, Payroll Withholdings
</t>
  </si>
  <si>
    <t>C-500-24217-243328</t>
  </si>
  <si>
    <t>C-500-24194-191713</t>
  </si>
  <si>
    <t>Federal Income Tax, State Income Tax, Social Security (FICA), Medicare Tax and Other Payroll Withholdings.</t>
  </si>
  <si>
    <t>C-500-24173-136447</t>
  </si>
  <si>
    <t>Nursing Assistants</t>
  </si>
  <si>
    <t>P-500-23236-291531</t>
  </si>
  <si>
    <t>Nursing Assistant</t>
  </si>
  <si>
    <t xml:space="preserve">Knowledge of principles and processes for providing customer and personal services. This includes customer needs assessment, meeting quality standards for services, and evaluation of customer satisfaction. Must be able to regularly record important information about the patient.  Must be able to communicate with other members on health care team, such as doctors and nurses along with patients in her/his care.
</t>
  </si>
  <si>
    <t>C-500-24201-207620</t>
  </si>
  <si>
    <t>Kitchen Helper</t>
  </si>
  <si>
    <t xml:space="preserve">Must have 3 MONTHS EXPERIENCE AS KITCHEN WORKER. KNOWLEDGEABLE IN HEALTH AND SAFETY PROCEDURES AT WORK. MAY BE ABLE TO WORK ON A FLEXIBLE TIME SCHEDULE IF NEEDED. May be working on a long standing position if necessary
</t>
  </si>
  <si>
    <t>C-500-24320-476962</t>
  </si>
  <si>
    <t>SUITE 12 G/F 3290 BEACH ROAD</t>
  </si>
  <si>
    <t>Must have at least 12 months of work experience in a related field, able to work with or without
supervision</t>
  </si>
  <si>
    <t>C-500-24303-438534</t>
  </si>
  <si>
    <t>P-500-24262-348379</t>
  </si>
  <si>
    <t>DIVING INSTRUCTOR</t>
  </si>
  <si>
    <t>MUST HAVE 24 MONTHS WORKING EXPERIENCE AS SCUBA DIVER INSTRUCTOR. MUST KNOW HOW TO EXPLORE UNDERWATER ENVIRONMENTS. MUST KNOW HOW TO OPERATE UNDER WATER VIDEO CAMERAS. MUST HAVE PADI LICENSE. MUST KNOW THE TECHNIQUES OF SCUBA DIVING. MUST KNOW HOW TO TRAIN AND ASSESSES COMPETENCE OF UNDERWATER DIVERS. WILLING TO WORK FLEXIBLE SCHEDULE. DO OTHER RELATED DUTIES AS ASSIGNED.</t>
  </si>
  <si>
    <t>C-500-24227-266027</t>
  </si>
  <si>
    <t>P-500-24188-178087</t>
  </si>
  <si>
    <t>CERTIFICATE OF EMPLOYMENT AS A GENERAL MAINTENANCE</t>
  </si>
  <si>
    <t>Unit 5 Pacific Quick Print Building Chalan Pala Arnold Garapan</t>
  </si>
  <si>
    <t>CNMI TAX AND FEDERAL TAX (FICA)</t>
  </si>
  <si>
    <t>C-500-24219-246642</t>
  </si>
  <si>
    <t>HONG YE RENTAL AND CONSTRUCTION LTD</t>
  </si>
  <si>
    <t>P-500-24179-152345</t>
  </si>
  <si>
    <t>24 months work related experience and with valid drivers license</t>
  </si>
  <si>
    <t>C-500-24275-376176</t>
  </si>
  <si>
    <t>C-500-24353-556041</t>
  </si>
  <si>
    <t>P-500-24340-519432</t>
  </si>
  <si>
    <t>HIGH SCHOOL GRADUATE WITH AT LEAST 12 MONTHS OF WORK EXPERIENCE AS WINDOW TINT SPECIALIST. KNOWLEDGE AND EXPERIENCE IN THE INSTALLATION AND
REMOVAL OF WINDOW TINTS FOR MOTOR VEHICLES INCLUDING RESIDENTIAL AND OFFICE WINDOWS. KNOWLEDGE AND EXPERIENCE IN OPERATING TOOLS,
EQUIPMENT AND MATERIALS FOR WINDOW TINT INSTALLATION AND REMOVAL INCLUDING PROPER SAFETY PROCEDURES IN DOING THE TASKS. MUST BE ABLE TO
LIFT, PUSH, PULL OR CARRY OBJECTS MINIMUM IF 30 LBS. AND BEND, STRETCH, TWIST OR REACH WITH BODY, ARMS AND/OR LEGS. TRADE TEST AND EMPLOYMENT
EXAMINATION ARE REQUIRED.</t>
  </si>
  <si>
    <t>C-500-24346-533699</t>
  </si>
  <si>
    <t>3228 Texas Road,  Chalan Kanoa, Saipan MP96950</t>
  </si>
  <si>
    <t>P-500-24310-453009</t>
  </si>
  <si>
    <t>Skill in mechanical &amp; electrical repairs.  Applicant must present Employment Certificate.</t>
  </si>
  <si>
    <t>3228 Texas Road. Chalan Kanoa, Saipan MP 96950</t>
  </si>
  <si>
    <t>C-500-24261-341929</t>
  </si>
  <si>
    <t>First-Line Supervisors of Landscaping, Lawn Service, and Groundskeeping Workers</t>
  </si>
  <si>
    <t>P-500-24190-178456</t>
  </si>
  <si>
    <t>Landscaping Manager</t>
  </si>
  <si>
    <t>DIRECTLY SUPERVISE AND COORDINATE ACTIVITIES OF WORKERS ENGAGED IN LANDSCAPING OR GROUNDSKEEPING ACTIVITIES. WORK INVOLVES REVIEWING
CONTRACTS TO ASCERTAIN SERVICES, MACHINE, AND
WORKFORCE REQUIREMENTS, ANSWERING INQUIRIES FROM POTENTIAL CUSTOMERS REGARDING METHODS, MATERIAL, AND PRICE RANGES, AND PREPARING
ESTIMATES ACCORDING TO LABOR, MATERIAL, AND MACHINE
COSTS. MONITOR PROJECT ACTIVITIES TO ENSURE THAT INSTRUCTIONS ARE FOLLOWED, DEADLINES ARE MET, AND SCHEDULES ARE MAINTAINED. ESTABLISH AND
ENFORCE OPERATING PROCEDURES AND WORK STANDARDS
THAT WILL ENSURE ADEQUATE PERFORMANCE AND PERSONNEL SAFETY. INSPECT COMPLETED WORK TO ENSURE CONFORMANCE TO SPECIFICATIONS, STANDARDS,
AND CONTRACT REQUIREMENTS. PROVIDE WORKERS WITH
ASSISTANCE IN PERFORMING DUTIES AS NECESSARY TO MEET DEADLINES. DIRECT ACTIVITIES OF WORKERS WHO PERFORM DUTIES, SUCH AS LANDSCAPING,
CULTIVATING LAWNS, OR PRUNING TREES AND SHRUBS.
OVERSEE BOTH THE LANDSCAPE PROJECT PLAN AND THE WORKERS WHO IMPLEMENT IT.
MEETING WITH CLIENTS (OR MANAGEMENT) TO DEVELOP OR REFINE PLANS FOR THE PROJECT, WHICH MAY INCLUDE ORNAMENTAL PLANT, GROUND COVER, AND
LANDSCAPING STRUCTURES (E.G. WALKWAYS, WATER, AND
LIGHTING). ESTIMATING COSTS AND NEGOTIATING PRICES FOR PLANS, EQUIPMENT, AND CREATE LANDSCAPING DESIGNS. SUPERVISE THE WORKERS WHO INSTALL
AND MAINTAIN LANDSCAPING. THIS MAY INVOLVE SCHEDULING
WORK SCREWS, PLANNING DAILY WORK ACTIVITIES, AND MONITORING THE WORK BEING PERFORMED. RESPONSIBLE FOR TRAINING WORKERS, ESPECIALLY ON
SAFETY PROCEDURES WHEN LARGE EQUIPMENT OR
HAZARDOUS MATERIALS ARE INVOLVED. PERFORM ANY SPECIAL PROJECT OR TASK ASSIGNED BY ENGINEERING DIRECTOR AND/ OR MANAGEMENT. PERFORMS
OTHER TASK AS DETERMINED AND ASSIGNED BY
ENGINEERING DIRECTOR AND/ OR MANAGEMENT</t>
  </si>
  <si>
    <t>C-500-24366-577896</t>
  </si>
  <si>
    <t>C-500-24179-152303</t>
  </si>
  <si>
    <t>Patrick D. Fernandez</t>
  </si>
  <si>
    <t>Pdf &amp; Co</t>
  </si>
  <si>
    <t>P.O Box 506185</t>
  </si>
  <si>
    <t>Nokalimi Building Garapan Village</t>
  </si>
  <si>
    <t>66-0846056</t>
  </si>
  <si>
    <t>Fernandez</t>
  </si>
  <si>
    <t>Patrick</t>
  </si>
  <si>
    <t>oink2pdf@gmail.com</t>
  </si>
  <si>
    <t>P-500-23205-208859</t>
  </si>
  <si>
    <t xml:space="preserve">CNMI Local Tax, FICA-SS, FICA-MED
</t>
  </si>
  <si>
    <t>C-500-24179-152666</t>
  </si>
  <si>
    <t>CFPJ CORPORATION</t>
  </si>
  <si>
    <t>AS PERDIDO ROAD, CHALAN PIAO</t>
  </si>
  <si>
    <t>ACQUIATAN</t>
  </si>
  <si>
    <t>CRISTINA</t>
  </si>
  <si>
    <t xml:space="preserve">EXECUTIVE DIRECTOR / TREASURER </t>
  </si>
  <si>
    <t>P-500-24038-699019</t>
  </si>
  <si>
    <t>*Must have at least 3 months of work-related experience.
* May work on shifting hours or graveyard schedule depending on the need of the business</t>
  </si>
  <si>
    <t>C-500-24170-122489</t>
  </si>
  <si>
    <t>C-500-24286-403167</t>
  </si>
  <si>
    <t>CNMI Payroll Taxes.</t>
  </si>
  <si>
    <t>C-500-24261-344985</t>
  </si>
  <si>
    <t>PO BOX  5308 CHRB</t>
  </si>
  <si>
    <t>P-500-24134-986188</t>
  </si>
  <si>
    <t>Can work flexible  time during weekends and holidays, required to both U.S. citizen and CW1 worker. All applicants must provide school credentials and employment certificate/s.</t>
  </si>
  <si>
    <t xml:space="preserve">Will make all deductions from the worker's paycheck required by law such as Taxes (Chapter 2, Chapter 7, SS &amp; Medicare) and will remit to applicable Government Agencies.
</t>
  </si>
  <si>
    <t>C-500-24265-355165</t>
  </si>
  <si>
    <t>P-500-24177-144421</t>
  </si>
  <si>
    <t>C-500-24181-162532</t>
  </si>
  <si>
    <t>P-500-23184-163035</t>
  </si>
  <si>
    <t>RESPONSIBLE FOR CLEANING ROOMS AND COMMON AREAS, AND DISPOSING OF TRASH; 
KEEP FACILITIES CLEAN AND MAINTAINED BY NOTIFYING MAINTENANCE OF ANY NECESSARY REPAIRS OR ANY ISSUES; 
REPLACE DIRTY LINENS AND TOWELS WITH CLEAN ITEMS; 
REPLACE TOILETRIES IN THE RESTROOMS AND KEEP SUPPLIES STOCKED; 
CLEAN UP SPILLS WITH APPROPRIATE EQUIPMENT; 
MAKE UP BEDS AND KEEP LINEN ROOM STOCKED; 
PROPERLY CLEAN UPHOLSTERED FURNITURE; 
ORGANIZE WORK SCHEDULE FROM THE ROOM STATUS LIST, ARRIVALS AND DEPARTURES OF OCCUPANTS/GUESTS; MONITOR/DISTRIBUTE LINEN, TOWELS AND ROOM SUPPLIES USING WHEELED CARTS OR BY HAND; 
RESTOCK OTHER ROOM SUPPLIES SUCH AS DRINKING GLASSES, WRITING SUPPLIES, MINI BAR; 
INSPECT AND TURN MATTRESSES REGULARLY; STORE ALL DIRTY LAUNDRY IN LINE WITH COMPANY POLICY; 
ASSIST GUESTS, CUSTOMERS OR CLIENTS WHEN NECESSARY, OR AS INSTRUCTED</t>
  </si>
  <si>
    <t xml:space="preserve">FICA TAXES (SOCIAL SECURITY AND MEDICARE)
CNMI TAXES (CHAP 2 AND CHAP 7)
</t>
  </si>
  <si>
    <t>C-500-24290-409890</t>
  </si>
  <si>
    <t>1 YEAR EXPERIENCE AS BUILDING MAINTENANCE IS REQUIRED AND PREFERABLY WITH CARPENTRY RELATED SKILLS SUCH AS REPAIR/INSTALLATION;
CAN OPERATE EQUIPMENT AND HAND POWER TOOLS. 
MUST HAVE PROBLEM SOLVING SKILLS, BE SELF MOTIVATED AND ORGANIZED. 
MUST BE ABLE TO DELIVER WORK INDEPENDENTLY AND WITH URGENCY.</t>
  </si>
  <si>
    <t>C-500-24352-549351</t>
  </si>
  <si>
    <t>C-500-25080-793153</t>
  </si>
  <si>
    <t>C-500-24323-480251</t>
  </si>
  <si>
    <t>C-500-25008-602504</t>
  </si>
  <si>
    <t>C-500-24324-483817</t>
  </si>
  <si>
    <t>C-500-24352-548707</t>
  </si>
  <si>
    <t>BH Corporation</t>
  </si>
  <si>
    <t>P. O. Box 504956</t>
  </si>
  <si>
    <t>Jung</t>
  </si>
  <si>
    <t>Bong Hoon</t>
  </si>
  <si>
    <t>P.O. Box 504956</t>
  </si>
  <si>
    <t xml:space="preserve">Must have at least 2 years of experience in Electric Works and safe handling of electric works. Can work without or with minimal supervision.
</t>
  </si>
  <si>
    <t>C-500-25071-768788</t>
  </si>
  <si>
    <t>C-500-25021-630266</t>
  </si>
  <si>
    <t>AJ LAWN CARE SERVICE ; AJ BUILDING MAINTENANCE</t>
  </si>
  <si>
    <t>P.O. BOX 504060</t>
  </si>
  <si>
    <t>JAYRINA</t>
  </si>
  <si>
    <t>P-500-24334-507058</t>
  </si>
  <si>
    <t>GROUNDS MAINTENANCE WORKER</t>
  </si>
  <si>
    <t>HE/ SHE MUST BE ABLE TO SPEND THE DAY ON THEIR FEET AND UNDER THE SUN WITHOUT GETTING OVERLY TIRED. CAN WORK FLEXIBLE TIME, TIME INCLUDING
WEEKENDS AND HOLIDAYS. MUST HAVE ATLEAST 3 MONTHS EXPERIENCE AS GROUNDS MAINTENANCE WORKER. CERTIFICATE OF EMPLOYMENT AS GROUND MAINTENANCE WORKER IS REQUIRED. PASS THE PRE-SCREENING TEST IS REQUIRED (LIKE TRADE
TEST AND/OR EMPLOYMENT EXAM)</t>
  </si>
  <si>
    <t>SAN ANTONIO</t>
  </si>
  <si>
    <t>C-500-25033-659865</t>
  </si>
  <si>
    <t>Ck Smokehouse &amp; Salad, MMHC Slaughterhouse, MMHC Retail, MMHC Warehouse Rental, et al</t>
  </si>
  <si>
    <t>P-500-24239-292136</t>
  </si>
  <si>
    <t>Combine Food Preparation &amp; Serving Worker</t>
  </si>
  <si>
    <t>Must have a minimum of 3-months experience preferable in a high volume restaurant. Familiar with supplies, equipment, and/or services ordering and inventory control. Must be familiar with food safety and preparation standards. Must have basic mathematics &amp; writing skills. Possess excellent communication and listening skills. Able to work on shifting and flexible schedules including weekends and holidays. The work schedule for this position includes shifting &amp; split shifts and each beneficiary shall have different days off, each with 1-day off per week. All applicants must be able to secure the CNMI drivers license and Food Handlers Certificate. Must have own transportation to and from work. All applicants must provide an updated resume, verifiable employment certification, and other related documents. Background checks and drug testing may be required during or prior to employment and all applicants must agree and comply.</t>
  </si>
  <si>
    <t>C-500-25072-771471</t>
  </si>
  <si>
    <t>Paid leave, Holiday pay, and 401(k)retirement plan subject to company policy</t>
  </si>
  <si>
    <t>https://www.jobs.cnmi.labor.gov</t>
  </si>
  <si>
    <t>TASI TOURS &amp; TRANSPORTATION INC</t>
  </si>
  <si>
    <t>P.O. BOX 501023</t>
  </si>
  <si>
    <t>98-6018633</t>
  </si>
  <si>
    <t>WATANABE</t>
  </si>
  <si>
    <t>MAMORU</t>
  </si>
  <si>
    <t>lucy058@tasi-saipan.com</t>
  </si>
  <si>
    <t>P-500-24329-496677</t>
  </si>
  <si>
    <t>Mechanical Engineering Technicians</t>
  </si>
  <si>
    <t>3100 Beach Road Garapan</t>
  </si>
  <si>
    <t>C-500-25029-649369</t>
  </si>
  <si>
    <t>Damaso B. Catubay</t>
  </si>
  <si>
    <t>D &amp; G Farm</t>
  </si>
  <si>
    <t>P.O Box 1261</t>
  </si>
  <si>
    <t>P-500-24351-545101</t>
  </si>
  <si>
    <t xml:space="preserve">Computer Literate. Must have 6 month work experience
</t>
  </si>
  <si>
    <t>Damaso Catubay dba D &amp; G Farming</t>
  </si>
  <si>
    <t>C-500-24173-136432</t>
  </si>
  <si>
    <t xml:space="preserve">Nauru Loop Susupe </t>
  </si>
  <si>
    <t xml:space="preserve">Room 104 Marianas Business Plaza </t>
  </si>
  <si>
    <t>P-500-23206-212120</t>
  </si>
  <si>
    <t>MASSAGE THERAPIST</t>
  </si>
  <si>
    <t>NOWLEDGE OF PRINCIPLES AND PROCESSES FOR PROVIDING CUSTOMER AND PERSONAL SERVICES. THIS INCLUDES CUSTOMER NEEDS ASSESSMENT, MEETING QUALITY STANDARDS FOR SERVICES, AND EVALUATION OF CUSTOMER SATISFACTION.</t>
  </si>
  <si>
    <t>C-500-24206-217622</t>
  </si>
  <si>
    <t>P-500-24156-071093</t>
  </si>
  <si>
    <t>TOWER CLIMBER</t>
  </si>
  <si>
    <t>U.S. AND FOREIGN WORKERS MUST PASS HIGH TOWER AND RESCUE TRAINING COURSE OF INSTRUCTION OR POSSESS DOCUMENTATION FOR PAST CLIMBING EXPEREINCE AND QUALIFICATION. HAVE KNOWLEDGE  OF ANTENNA THEORY AND ABILITY TO TROUBLESHOOT ANTENNA SYSTEMS PROBLEMS. MUST BE PROFICIENT IN THE USE OF THE ENGLISH LANGUAGE IN BOTH ORAL AND WRITTEN FORM. MUST BE ABLE TO OPERATE CABLES, ROPES, WINCHES, BLOCKS, PULLEYS, SHEAVES, HAND POWER TOOLS, AND WELDING.</t>
  </si>
  <si>
    <t>ALL STATE AND FEDERAL EMPLOYMENT TAXES.</t>
  </si>
  <si>
    <t>C-500-24228-268948</t>
  </si>
  <si>
    <t>P-500-24152-054822</t>
  </si>
  <si>
    <t>BOOKKEEPING, ACCOUNTING, AND AUDITING CLERK</t>
  </si>
  <si>
    <t>HIGH SCHOOL/GED
WORK EXPERIENCE REQUIRED IS 24 MONTHS IN BOOKKEEPING, OF WHICH THE LAST 12 MONTHS IS CURRENT AND PROGRESSIVE.
MUST BE ABLE TO USE PEACH TREE ACCOUNTING SYSTEM-SAGE AND QUICKBOOKS. MUST BE ABLE TO USE ADEQUATELY MICROSOFT EXCEL AND WORD. MUST HAVE GOOD ORAL AND WRITTEN COMMUNICATION SKILLS IN ENGLISH. MUST BE ABLE TO PREPARE, GENERATE, RECONCILE, AND VALIDATE ACCURATE FINANCIAL STATEMENTS AND SUPPORTING DOCUMENTS/REPORTS FOR SUBMISSION TO CHILD CARE LICENSING PROGRAM, SMALL BUSINESS ADMINISTRATION, DEPARTMENT OF PUBLIC LAND, AND THE MONTHLY/QUARTERLY/YEARLY REPORTS TO CNMI REVENUE AND TAX OFFICE AND INTERNAL REVENUE SERVICES (IRS). VERBAL AND/OR WRITTEN TEST MAY BE PROVIDED TO SUBSTANTIATE SUFFICIENCY OF UNDERSTANDING OF GENERAL ACCOUNTING PRINCIPLES AND PRACTICES, CODING, DEBITS/CREDITS, AND UNDERSTANDING OF BASIC TAX FORMS.
MUST BE DEPENDABLE AND RELIABLE IN PUNTUALITY AND ATTENDANCE, FULFILLING OBLIGATIONS, AND MEETING REPORTING DEADLINES. MUST BE HONEST AND ETHICAL.
REQUIREMENT PRIOR TO START WORK: POLICE CLEARANCE
SUCCESSFUL APPLICANT(S) WILL BE REQUIRED TO SUBMIT AT LEAST TWO (2) LETTERS OF RECOMMENDATION FROM PREVIOUS EMPLOYMENT, WHICH MUST INCLUDE A STATEMENT ON RELIABILITY ON PUNCTUALITY AND ATTENDANCE AND MEETING REPORTING DEADLINES. SUCCESSFUL APPLICANT(S) WILL BE REQUIRED TO PROVIDE TWO (2) LETTER OF REFERENCE FROM NON-FAMILY MEMBERS.
WE ARE AN EQUAL OPPORTUNITY EMPLOYER AND ABOVE-MENTIONED REQUIREMENTS SHALL BE APPLIED EQUALLY TO ALL SUCCESSFUL APPLICANTS WHETHER U.S. OR CW-1 WORKERS.</t>
  </si>
  <si>
    <t>C-500-24274-372546</t>
  </si>
  <si>
    <t>C-500-24228-268938</t>
  </si>
  <si>
    <t>C-500-24222-256466</t>
  </si>
  <si>
    <t>Wednesday LLC.</t>
  </si>
  <si>
    <t>T7 G/F., PALM BLDG., PASEO DE MARIANAS STREET, GARAPAN</t>
  </si>
  <si>
    <t>P-500-24184-167058</t>
  </si>
  <si>
    <t>AT LEAST 12 MONTHS PREVIOUS WORK EXPERIENCE AS TOUR GUIDE &amp; ESCORT. ALSO NEED TO PASS CNMI TOUR GUIDE EXAMINATION IF WORK AT SAIPAN, CNMI.</t>
  </si>
  <si>
    <t>C-500-24304-441949</t>
  </si>
  <si>
    <t>C-500-24236-288468</t>
  </si>
  <si>
    <t>C-500-24239-292128</t>
  </si>
  <si>
    <t>Must be able to drive manual or automatic trucks and vehicles
All applicants must have a Driver's License</t>
  </si>
  <si>
    <t>Chapter 2 (Local tax)
Fica (Federal tax)</t>
  </si>
  <si>
    <t>C-500-24248-312115</t>
  </si>
  <si>
    <t>P-500-24198-198087</t>
  </si>
  <si>
    <t>AutoCAD Operator</t>
  </si>
  <si>
    <t>High School/GED required.
Knowledge of MS Office Tools: MS Word, MS Powerpoint; Adobe; Adobe Acrobat and Bluebeam Revu, AutoCAD 2014-2018, Civil3D 2015-2018, Carlson Civil Suite 2014 and Carlson Survey required.
Familiarity with the use of SketchUp, 3D Studiomax and Autodesk Viz is preferred.
Certification in Procore Admin, Project Management, Engineer, Quality and Safety, and Financial Management is preferred.</t>
  </si>
  <si>
    <t>C-500-24170-122788</t>
  </si>
  <si>
    <t xml:space="preserve">PO Box 502882 CK </t>
  </si>
  <si>
    <t>P-500-23253-333776</t>
  </si>
  <si>
    <t>Payroll deduction as required by law such as FICA, Medicare and CNMI tax withholding</t>
  </si>
  <si>
    <t>C-500-24198-198443</t>
  </si>
  <si>
    <t>P-500-24101-871944</t>
  </si>
  <si>
    <t>C-500-24181-162218</t>
  </si>
  <si>
    <t>Kalayaan Inc.</t>
  </si>
  <si>
    <t>Mangkok</t>
  </si>
  <si>
    <t>66-0652808</t>
  </si>
  <si>
    <t>Lerio</t>
  </si>
  <si>
    <t>Airen</t>
  </si>
  <si>
    <t>Padilla</t>
  </si>
  <si>
    <t>airen.lerio@kalayaanspn.com</t>
  </si>
  <si>
    <t>P-500-23217-241545</t>
  </si>
  <si>
    <t xml:space="preserve">MUST HAVE 3 MONTHS WORK EXPERIENCE AS KITCHEN HELPER. MUST BE ABLE TO ATTEND AN EARLY MORNING SHIFT, FLEXIBLE WORK HOURS ON WEEKENDS AND HOLIDAYS. CAN LIFT AT LEAST 50 LBS. </t>
  </si>
  <si>
    <t xml:space="preserve">Ch.2 and Ch. 7 Taxes ( Local and Federal Tax), Social Security and Medicare Taxes </t>
  </si>
  <si>
    <t>C-500-24297-425886</t>
  </si>
  <si>
    <t>C-500-24172-131869</t>
  </si>
  <si>
    <t>C-500-24274-372523</t>
  </si>
  <si>
    <t>P-500-24219-246508</t>
  </si>
  <si>
    <t>HEAVY AND TRUCK - TRAILER TRUCK DRIVER</t>
  </si>
  <si>
    <t>MUST HAVE KNOWLEDGE OF EQUIPMENT PREVENTIVE MAINTENANCE SYSTEM AND MUST PASS REQUIRED TRADE TEST TO CHECK SKILLS AND QUALIFICATIONS. MUST HAVE A VALID DRIVER'S LICENSE.</t>
  </si>
  <si>
    <t>C-500-24166-110574</t>
  </si>
  <si>
    <t>FALLER</t>
  </si>
  <si>
    <t>P-500-23205-208919</t>
  </si>
  <si>
    <t>Ability to manage time.  Can work without supervision.  Handle basic maintenance and cleaning.</t>
  </si>
  <si>
    <t>C-500-24179-152651</t>
  </si>
  <si>
    <t>GUEK</t>
  </si>
  <si>
    <t>Education Administrators, Kindergarten through Secondary</t>
  </si>
  <si>
    <t>P-500-24115-919423</t>
  </si>
  <si>
    <t>DIRECTOR (OF RELIGIOUS EDUCATION)</t>
  </si>
  <si>
    <t>Bachelors degree in Theology (maybe foreign equivalent).
24-months experience as Christian School Administrator.</t>
  </si>
  <si>
    <t>GUALO RAI VILLAGE</t>
  </si>
  <si>
    <t>C-500-24297-428535</t>
  </si>
  <si>
    <t>C-500-24206-217617</t>
  </si>
  <si>
    <t>12 months experience. Understand the importance of sanitation and practice proper procedures to keep their work area tight. Able and willing to ask for help when the time arises. Ability to work on flexible shifts.</t>
  </si>
  <si>
    <t>C-500-24291-413121</t>
  </si>
  <si>
    <t>C-500-24236-288790</t>
  </si>
  <si>
    <t>C-500-24275-375599</t>
  </si>
  <si>
    <t>P-500-24129-969231</t>
  </si>
  <si>
    <t>Must have GED or High School Diploma and at least 6 months of  experience in farming industry.  Must know how to properly apply pesticides and fertilizers.  Knowledgeable of farming best practices, farm operations and management. Knowledgeable in operating, repairing maintaining farm vehicles and mechanical equipment. Ability to perform physical labor.</t>
  </si>
  <si>
    <t>Chalan Pali Arnold Road</t>
  </si>
  <si>
    <t>State Withholding Tax (CNMI Local Taxt), SS and Med Fica Tax</t>
  </si>
  <si>
    <t>C-500-24353-552942</t>
  </si>
  <si>
    <t xml:space="preserve">Must have at least 12 months of work experience in a related field and be able to work with or without Supervision
</t>
  </si>
  <si>
    <t>MMC 1 BUILDING CHALAN PIAO VILLAGE</t>
  </si>
  <si>
    <t>P.O BOX 505339</t>
  </si>
  <si>
    <t>C-500-24331-502697</t>
  </si>
  <si>
    <t>P-500-24246-308363</t>
  </si>
  <si>
    <t>Crane and Tower Operator</t>
  </si>
  <si>
    <t xml:space="preserve">Applicant must have a high school diploma. Applicant must have at least 12 months of work experience as crane and tower operator or any related field. Applicant must have a valid driver's license. Applicant must have a crane operator certification and trainings with similar equipment. Applicant must have a knowledge and skills in operating variety of construction machinery. </t>
  </si>
  <si>
    <t>C-500-24193-188225</t>
  </si>
  <si>
    <t>SAIPAN MP 96950</t>
  </si>
  <si>
    <t>DINGFA</t>
  </si>
  <si>
    <t>P-500-24131-979809</t>
  </si>
  <si>
    <t>C-500-24249-315368</t>
  </si>
  <si>
    <t>C-500-24275-375840</t>
  </si>
  <si>
    <t>C-500-24332-506054</t>
  </si>
  <si>
    <t>C-500-24344-526429</t>
  </si>
  <si>
    <t>C-500-24310-453003</t>
  </si>
  <si>
    <t>C-500-24311-455931</t>
  </si>
  <si>
    <t>YK CORPORATION</t>
  </si>
  <si>
    <t>SUNSHINE LAUNDRY</t>
  </si>
  <si>
    <t>BUA LN SAN ANTONIO</t>
  </si>
  <si>
    <t>66-0514027</t>
  </si>
  <si>
    <t>RHEE</t>
  </si>
  <si>
    <t>GYUNG GU</t>
  </si>
  <si>
    <t>ykcorporation@yahoo.com</t>
  </si>
  <si>
    <t>P-500-24194-191572</t>
  </si>
  <si>
    <t>C-500-25008-602329</t>
  </si>
  <si>
    <t>C-500-25072-771150</t>
  </si>
  <si>
    <t>BALANE</t>
  </si>
  <si>
    <t>P-500-25015-619096</t>
  </si>
  <si>
    <t>State Income Tax, Social Security(FICA), Medicare Tax</t>
  </si>
  <si>
    <t>C-500-24298-429244</t>
  </si>
  <si>
    <t>12 MONTHS EXPERIENCE AS GENERAL MAINTENANCE, KNOWLEDGEABLE IN ALL MAINTENANCE WORK, INCLUDING ELECTRICAL AND OTHER DRAFTING
WORKS, MUST HAVE NO CRIMINAL RECORDS - BACKGROUND CHECKING WILL BE APPLICABLE TO ALL REGARDLESS OF STATUS, CITIZENSHIP, GENDER, RACE, AGE, NATIONALITY, ETC</t>
  </si>
  <si>
    <t>C-500-24310-453150</t>
  </si>
  <si>
    <t>AT LEAST THREE (3) MONTHS EXPERIENCE.PHYSICALLY ABLE TO PERFORM THEIR DUTIES. MUST MEET PHYSICAL REQUIREMENTS SUCH AS LIFTING OBJECTS OF AT LEAST 25 LBS.; UP TO 50 LBS. WITH HELP OF A HAND TRUCK OR LIMITED ASSISTANCE; BENDING AND STANDING FOR DURATION OF SHIFT. MUST BE ABLE TO WORK WITH HOUSEHOLD PETS. MUST KNOW HOW TO OPERATE CLEANING EQUIPMENT SUCH AS CARPET SHAMPOOERS, CARPET STEAMERS, CLOTHES WASHER AND DRYER, IRONING MACHINE OR PRESSES, FLOOR POLISHERS, AND VACUUM CLEANERS. AS WELL AS THE ABILITY TO WORK WITH MINIMAL SUPERVISION. ABLE TO WORK DURING WEEKENDS OR NIGHT SHIFTS WHEN NEEDED. THE EMPLOYER REQUIRES POST-OFFER PRE-EMPLOYMENT DRUG SCREENING TEST AND RANDOM DRUG TESTING WHICH IS TO BE APPLIED EQUALLY TO BOTH U.S. WORKERS AND CW-1 WORKERS</t>
  </si>
  <si>
    <t>C-500-24318-473611</t>
  </si>
  <si>
    <t>TOP SHENG INVESTMENT, LLC</t>
  </si>
  <si>
    <t>TOUR AGENT</t>
  </si>
  <si>
    <t>P.O. BOX 500876,  702 TOMAS TUN SABLAN ST</t>
  </si>
  <si>
    <t>66-0863632</t>
  </si>
  <si>
    <t>PENG</t>
  </si>
  <si>
    <t>topshenginvestment@gmail.com</t>
  </si>
  <si>
    <t>P-500-24268-362011</t>
  </si>
  <si>
    <t xml:space="preserve">1)MINIMUM OF ONE (1) YEAR, OR 12 MONTHS WORKING EXPERIENCE AS TOUR GUIDE OR RELATED JOB. 2) FAMILIAR WITH SAIPAN ESPECIALLY ABOUT AREAS OF INTERESTS 3) KNOWLEDGE IN CHINESE LANGUAGE TO COMMUNICATE WELL WITH THE GUESTS FROM TARGET MARKET. 4) CAN WORK ON FLEXIBLE SCHEDULE DURING WEEKDAYS AND HOLIDAYS. 5) MUST KNOW HOW TO OPERATE PASSENGER VEHICLES TO TAKE GUEST TO DESIGNATED SITES. 6) MUST PROVIDE EMPLOYMENT CERTIFICATION FROM PREVIOUS EMPLOYER(S) 7) VALID PROOF OF IDENTITY AND EMPLOYMENT AUTHORIZATION MAY BE ASKED DURING FINAL INTERVIEW 8) WILLING TO WORK FLEXIBLE SCHEDULE 8) DO OTHER RELATED DUTIES AS ASSIGNED. 9) MUST HAVE A VALID CNMI DRIVER'S LICENSE.
</t>
  </si>
  <si>
    <t>702 TOMAS TUN SABLAN ST</t>
  </si>
  <si>
    <t>C-500-24361-571175</t>
  </si>
  <si>
    <t>C-500-25015-618749</t>
  </si>
  <si>
    <t>SAWATDEE NUAT THAI MASSAGE, LLC</t>
  </si>
  <si>
    <t>CHALAN PALE ARNOLD ROAD MIDDLE ROAD GARAPAN</t>
  </si>
  <si>
    <t>PMB 139 BOX 10001</t>
  </si>
  <si>
    <t>66-1023658</t>
  </si>
  <si>
    <t>APORNPHAN</t>
  </si>
  <si>
    <t>RODJARUN</t>
  </si>
  <si>
    <t>TAPWAN</t>
  </si>
  <si>
    <t>apornphan.1977@gmail.com</t>
  </si>
  <si>
    <t>P-500-24334-507087</t>
  </si>
  <si>
    <t>MASSEUSE</t>
  </si>
  <si>
    <t xml:space="preserve">MUST BE A HIGH SCHOOL GRADUATE WITH AT LEAST 12-MONTHS OF WORK RELATED EXPERIENCE AS MASSEUSE. HAS KNOWLEDGE FOR PROVIDING CUSTOMER AND PERSONAL SERVICES, THIS INCLUDES CUSTOMER NEEDS ASSESSMENT, MEETING QUALITY STANDARDS FOR SERVICES AND EVALUATION OF CUSTOMER SATISFACTION. ABILITY TO EXERT MUSCLE FORCE REPEATEDLY AS THIS INVOLVES MUSCULAR ENDURANCE AND RESISTANCE TO MUSCLE FATIGUE. HAS THE PHYSICAL STRENGTH TO APPLY DEEP PRESSURE WHEN NECESSARY AND SPEAK SLOWLY AND CALMLY WHEN COMMUNICATING WITH THE CLIENTS. CAN WORK IN FLEXIBLE TIME. </t>
  </si>
  <si>
    <t>1/F PARADISE HOTEL BLDG. MIDDLE ROAD GARAPAN</t>
  </si>
  <si>
    <t>apornphan1977@gmail.com</t>
  </si>
  <si>
    <t>M.G.A.  Business</t>
  </si>
  <si>
    <t>C-500-25070-764131</t>
  </si>
  <si>
    <t>All CNMI and Federal income Taxes. The employee has the option to join the medical insurance plan and 401(k)employer sponsored plan and the share in medical insurance plan and 401(k) employer sponsored retirement savings plan will be optional.</t>
  </si>
  <si>
    <t>C-500-24303-441291</t>
  </si>
  <si>
    <t>P-500-24205-214388</t>
  </si>
  <si>
    <t>MAINTENANCE MECHANIC</t>
  </si>
  <si>
    <t xml:space="preserve">Twelve (12) months of working experience as maintenance mechanic for golf carts and golf course equipment. </t>
  </si>
  <si>
    <t>APPLICABLE FEDERAL AND LOCAL TAXES, AS REQUIRED BY LAW.
OPTIONAL: HOUSING AT $100/MONTH
OPTIONAL: HEALTH INSURANCE</t>
  </si>
  <si>
    <t>C-500-24317-467997</t>
  </si>
  <si>
    <t>C-500-25031-656264</t>
  </si>
  <si>
    <t>P-500-24353-552713</t>
  </si>
  <si>
    <t>MUST ATTEND PRE-SERVICE TRAINING. 30 HOURS OF COMPULSARY ANNUAL TRAINING &amp; TECHNICAL ASSISTANCE, CPR TRAINING, FOOD HANDLING, CRIMINAL BACKGROUND CHECK &amp; OTHER TRAINING REQUIRED BY CHILD CARE LICENSING PROGRAM AND CHILD CARE AND DEVELOPMENT FUND PROGRAM. MUST HAVE 12 MONTH WORK EXPERIENCE AS CHILD CARE WORKER.</t>
  </si>
  <si>
    <t>Cnmi taxes and Fica TAxes</t>
  </si>
  <si>
    <t>C-500-24155-065964</t>
  </si>
  <si>
    <t>The workdays and work hours specified in E.b.6 and E.b.7 are subject to change. This position requires a variable work schedule due to the nature of airline operations. The typical schedule involves rotations, usually 4 days ON and 2 days OFF, with pilots potentially working early mornings, late nights, weekends and holidays. The position's schedule is subject to the crew duty and rest limitations set forth in title 14 of the Code of Federal Regulations Part 135 subparts 135.265 and 135.267 as applicable to the type of flight operation conducted (e.g., Scheduled or On-Demand). 
Must hold at least a Commercial Pilot Certificate with appropriate category and class ratings, as required under Title 14CFR 135.243(C)(1). The required certificate will be applied equally to both U.S. workers and CW-1 workers.
Must hold a first-class medical certificate, as required under TITLE 14 CFR 61.23(a)(2). The required medical certificate will be applied equally to both U.S. workers and CW-1 workers.
Must have at least 1,200 hours of flight time as a pilot, including 500 hours of cross-country flight time, 100 hours of night flight time, and 75 hours of actual or simulated instrument time at least 50 hours of which were in actual flight, as required under Title 14 CFR 135.243 (c)(2). The required flight hours will be applied to both U.S. workers and CW-1 workers.
The pilot must successfully complete the FAA required company trainings and checks, prior to being assigned as a pilot-in-command of the PA-31 aircraft. This requirement is in accordance with the FAA approved company Training Program, and must be performed and completed using the company facility and aircraft. Must complete 100 hours of flight time as pilot-in-command in the PA-31-350 aircraft, in accordance with 14 CFR 135.105(a). The required training and flight hours will be applied to both U.S. workers and CW-1 workers. NOTE: The offered wage is paid upon successful completion of the company training and flight hour requirements.
The worker may not be assigned as a pilot of any aircraft operated by Star Marianas Air, Inc. unless the worker successfully passes a DOT/FAA Pre-employment drug test drug test, as required under Title 14 CFR120.109(a): (1) No employer may hire any individual for a safety-sensitive function listed in 120.105 unless the employer first conducts a pre-employment test and receives a verified negative drug test result for that individual, (2) No employer may allow an individual to transfer from a nonsafety-sensitive to a safety sensitive function unless the employer first conducts a pre-employment test and receives a verified negative drug test result for the individual. NOTE: The pre-employment drug test is a DOT and FAA requirement, and may only be performed in the US. The DOT/FAA pre-employment drug test requirement under Title 14 CFR120.109(a)(1) will be applied equally to both U.S. workers and CW-1 workers.
The worker must sign an agreement with a Training Cost Recovery program wherein the employer initially bears the cost of the required trainings and checks. The cost of this training shall be prorated over the first 6 months of the employment. If the worker does not complete 6 months of employment, the worker shall reimburse the company for a prorated amount of the cost of the ground and flight training. The required agreement with a Training Cost Recovery program will be applied equally to both U.S. workers and CW-1 workers.</t>
  </si>
  <si>
    <t>C-500-24211-227580</t>
  </si>
  <si>
    <t>4885 Dandan Road</t>
  </si>
  <si>
    <t>P-500-24171-128368</t>
  </si>
  <si>
    <t>C-500-24215-239865</t>
  </si>
  <si>
    <t>C-500-24170-122121</t>
  </si>
  <si>
    <t>Nauru Loop Susupe</t>
  </si>
  <si>
    <t>KNOWLEDGE OF PRINCIPLES AND PROCESSES FOR PROVIDING CUSTOMER AND PERSONAL SERVICES. THIS INCLUDES CUSTOMER NEEDS ASSESSMENT, MEETING QUALITY STANDARDS FOR SERVICES, AND EVALUATION OF CUSTOMER SATISFACTION. JOB REQUIRES BEING CAREFUL ABOUT DETAIL AND THOROUGH IN COMPLETING WORK TASKS.</t>
  </si>
  <si>
    <t>C-500-24214-236923</t>
  </si>
  <si>
    <t>KAUILA ENTERPRISE PROFESSIONAL SERVICES</t>
  </si>
  <si>
    <t>SUITE 201 LANGSE STREET</t>
  </si>
  <si>
    <t>SOLE PROPRIETOR / PRESIDENT</t>
  </si>
  <si>
    <t>P-500-24161-088469</t>
  </si>
  <si>
    <t>COMBINED FOOD PREPARATION AND SERVING WORKER</t>
  </si>
  <si>
    <t>*MUST HAVE AT LEAST 3 MONTHS OF WORK-RELATED EXPERIENCE
*KNOWLEDGE OF SUPPLIES, EQUIPMENT, AND/OR SERVICES ORDERING AND INVENTORY CONTROL.
* ABILITY TO FOLLOW ROUTINE VERBAL AND WRITTEN INSTRUCTIONS.
* ABILITY TO READ AND WRITE.
* ABILITY TO UNDERSTAND AND FOLLOW SAFETY PROCEDURES.
* ABILITY TO SAFELY USE CLEANING EQUIPMENT AND SUPPLIES.
* ABILITY TO LIFT AND MANIPULATE HEAVY OBJECTS OF UP TO 50 LBS.
* KNOWLEDGE OF FOOD SERVICE LINES SET-UP AND TEMPERATURE REQUIREMENTS.
* SKILL IN COOKING AND PREPARING A VARIETY OF FOODS.
* KNOWLEDGE OF FOOD PREPARATION AND PRESENTATION METHODS, TECHNIQUES, AND QUALITY STANDARDS.
*MUST BE ABLE TO OBTAIN FOOD HANDLER CERTIFICATION (FOR RENEWAL ONLY, NEW EMPLOYMENT IS NOT REQUIRED)
*MUST AGREE TO A POST-OFFER, PRE-EMPLOYMENT DRUG SCREENING TEST. DRUG SCREENING TEST WHICH WILL APPLY EQUALLY TO U.S. WORKERS AND CW-1
WORKERS</t>
  </si>
  <si>
    <t>CNMI Local Taxes (Chp. 2) &amp; Social Security/Medicare Taxes</t>
  </si>
  <si>
    <t>aljcabael@gmail.com</t>
  </si>
  <si>
    <t>C-500-24179-152486</t>
  </si>
  <si>
    <t>TUN HERMAN PAN AIRPORT RD., DANDAN</t>
  </si>
  <si>
    <t>P-500-23326-519020</t>
  </si>
  <si>
    <t>JANITORS AND CLEANERS, EXCEPT MAIDS AND HOUSEKEEPING CLEANER</t>
  </si>
  <si>
    <t>CLEANER, JANITOR AND HOUSEKEEPING</t>
  </si>
  <si>
    <t>TUN HERMAN PAN AIRPORT ROAD, DANDAN</t>
  </si>
  <si>
    <t>CNMI Taxes ( Chapter 2 &amp; Chapter 7 )
FICA Taxes ( Social Security &amp; Medicare )</t>
  </si>
  <si>
    <t>C-500-24236-288440</t>
  </si>
  <si>
    <t>C-500-24234-281726</t>
  </si>
  <si>
    <t>C-500-24246-308368</t>
  </si>
  <si>
    <t>P-500-24139-011463</t>
  </si>
  <si>
    <t>KNOWLEDGE IN USING HOISTS, HANDTOOLS, AND TESTERS.</t>
  </si>
  <si>
    <t>CNMI withholding and FICA Tax</t>
  </si>
  <si>
    <t>C-500-24310-453210</t>
  </si>
  <si>
    <t>C-500-24172-131879</t>
  </si>
  <si>
    <t>Automotive and engine repair experience or auto mechanic training required. Ability to use the diagnostic equipment. Ability to read and comprehend instructions and information. May lift objects that weigh as much as 50 lbs. Know how to drive. A valid CNMI driver's license will be required to both U.S. workers and foreign workers to perform this job.</t>
  </si>
  <si>
    <t>C-500-24248-315262</t>
  </si>
  <si>
    <t>C-500-24269-362219</t>
  </si>
  <si>
    <t>C-500-24253-323125</t>
  </si>
  <si>
    <t>OCEAN TRADING LLC</t>
  </si>
  <si>
    <t>MARIANAS EMPLOYMENT SOLUTIONS</t>
  </si>
  <si>
    <t>TEXAS ROAD, CHALAN KANOA</t>
  </si>
  <si>
    <t>66-1032406</t>
  </si>
  <si>
    <t>SALAZAR</t>
  </si>
  <si>
    <t>ISAGANI</t>
  </si>
  <si>
    <t>oceantrading670@gmail.com</t>
  </si>
  <si>
    <t>P-500-24188-178091</t>
  </si>
  <si>
    <t>isagani_salazar@ymail.com</t>
  </si>
  <si>
    <t>C-500-24301-435089</t>
  </si>
  <si>
    <t>C-500-25014-618523</t>
  </si>
  <si>
    <t>2340 Beachroad OIeai</t>
  </si>
  <si>
    <t>P-500-24153-059819</t>
  </si>
  <si>
    <t>Maintenance - Electrical Workers</t>
  </si>
  <si>
    <t>Withholding Taxes, Fica - SS, and medicare contributions</t>
  </si>
  <si>
    <t>C-500-24343-526262</t>
  </si>
  <si>
    <t>P-500-24264-352600</t>
  </si>
  <si>
    <t>MUST BE EXPERIENCED WITH CLEANING SERVICE FOR COMMERCIAL AND GOVERNMENT BUILDINGS; MUST BE ABLE TO WORK FLEXIBLE HOURS AND WORK WITHOUT
SUPERVISION.</t>
  </si>
  <si>
    <t>LOCAL AND FEDERAL TAXES</t>
  </si>
  <si>
    <t>C-500-24199-201745</t>
  </si>
  <si>
    <t>C-500-24192-187949</t>
  </si>
  <si>
    <t>CHA CAFE &amp; BISTRO</t>
  </si>
  <si>
    <t>P-500-24068-781868</t>
  </si>
  <si>
    <t xml:space="preserve">Applicant must be a high school graduate or equivalent, with at least 24 months of work experience as an accounting clerk.  Must have knowledge and understanding of bookkeeping practices and procedures. Knowledgeable in MS Word, Excel, and Peachtree Accounting software. Knowledgeable in preparation of tax returns, business and financial reports, billing and collections, payroll and budgeting duties. Applicant must be willing to work in flexible hours , even weekend and holidays if necessary especially to meet deadlines. </t>
  </si>
  <si>
    <t>C-500-24235-285234</t>
  </si>
  <si>
    <t>K-TOWN, LLC</t>
  </si>
  <si>
    <t>P-500-24192-188063</t>
  </si>
  <si>
    <t>C-500-24236-288437</t>
  </si>
  <si>
    <t>TANG INVESTMENTS INC</t>
  </si>
  <si>
    <t>PUTI TAINOBIU AV., GARAPAN</t>
  </si>
  <si>
    <t>PO BOX 66 GRB</t>
  </si>
  <si>
    <t>66-0701944</t>
  </si>
  <si>
    <t>TANG</t>
  </si>
  <si>
    <t>TANGINVESTMENTSINC@GMAIL.COM</t>
  </si>
  <si>
    <t>P-500-24191-181528</t>
  </si>
  <si>
    <t>To qualify, applicants must have at least 24 months experience working in the same position. Must have knowledge of Thai massage. Customer service, communication and interpersonal skills are a must. Applicant must be able to converse in Japanese, Chinese &amp; English to accommodate diverse tourist clientele. Able to multi task and work even under pressure. Please note that the work schedule will be divided into three shifts (opening shift, mid shift and closing shift) to be spread among the workers. Applicants are required to submit their resume, a form of identification and employment certification showing the required work experience. Complete applications will be considered if submitted within the recruitment period. Previous employers will be contacted for verification and personal reference. Applicants will be asked to demonstrate skill requirements of the job. All requirements apply equally to all applicants.</t>
  </si>
  <si>
    <t>PUTI TAINOBIU AV.</t>
  </si>
  <si>
    <t>tanginvestmentsinc@gmail.com</t>
  </si>
  <si>
    <t>C-500-24298-428938</t>
  </si>
  <si>
    <t>MARIANAS STAR CORPORATION</t>
  </si>
  <si>
    <t>4106 AHIVE LN, FINASISU VILLAGE</t>
  </si>
  <si>
    <t>P.O. BOX 502964 CK</t>
  </si>
  <si>
    <t>66-0458454</t>
  </si>
  <si>
    <t>JUN</t>
  </si>
  <si>
    <t>BYUNG SOO</t>
  </si>
  <si>
    <t>marianas_star@yahoo.com</t>
  </si>
  <si>
    <t>P-500-24260-338827</t>
  </si>
  <si>
    <t>Maintenance &amp; Repair Worker, General</t>
  </si>
  <si>
    <t>Familiarity with OSHA and CNMI Environmental Laws.  Knowledgeable in using power and hand tools and equipment in the performance of preventive maintenance ensuring that machines and equipments run smoothly, building systems operate efficiently, and buildings physical condition don't deteriorate. Applicants must have the proper training and knowledge to multi-task on the job and at least 24 months experience of work related to this job opportunity is required. High School graduate. Must be able to work independently with least supervision, coordinates with co-workers and willing to work flexible hours. Salary rate is $ 9.75/hr. This job opportunity is for a temporary, full time position.</t>
  </si>
  <si>
    <t>WHT, FICA Tax</t>
  </si>
  <si>
    <t>C-500-24309-452765</t>
  </si>
  <si>
    <t>C-500-24352-552150</t>
  </si>
  <si>
    <t>TRANSAMERICA (SAIPAN) CORPORATION</t>
  </si>
  <si>
    <t>P.O. BOX 501579, SAIPAN, MP 96950</t>
  </si>
  <si>
    <t># 6400 TAC BLDG., MIDDLE ROAD, CHALAN LAULAU</t>
  </si>
  <si>
    <t>98-6021636</t>
  </si>
  <si>
    <t>STEVEN</t>
  </si>
  <si>
    <t># 6400 TAC BLDG., MIDDLE ROAD, CHALAN LAULAU,</t>
  </si>
  <si>
    <t>humanresourcetc@gmail.com</t>
  </si>
  <si>
    <t>P-500-24313-461927</t>
  </si>
  <si>
    <t>Must have one (1) year documented work experience, knowledge &amp; skills in the same position. Must be proficient in the use of hand &amp; power tools to do minor repairs &amp; adjustments of building facilities.  Must be able to lift,  carry &amp; move heavy objects at least 90 pounds in weight without assistance. Must be able to work on flexible time, early morning shift, Sundays &amp; holidays when needed.  Must be able to deliver work independently &amp; with urgency.  Must have a reliable transportation to &amp; from place of employment equally applicable to U.S. &amp; foreign workers.  Detailed resume, Employment Certifications &amp; pre-screening test are required equally applicable to both U.S. &amp; foreign workers.</t>
  </si>
  <si>
    <t xml:space="preserve">Chapters 2 &amp; 7 (State &amp; Federal) Taxes, Social Security &amp; Medicare Tax.
</t>
  </si>
  <si>
    <t>Transamerica (Saipan) Corporation</t>
  </si>
  <si>
    <t>C-500-24309-449813</t>
  </si>
  <si>
    <t>Pressers, Textile, Garment, and Related Materials</t>
  </si>
  <si>
    <t>P-500-24270-365783</t>
  </si>
  <si>
    <t>Pressers, Textile, Garment and Related Materials</t>
  </si>
  <si>
    <t xml:space="preserve">- At least 3 months experience in Operating Pressing Machine 
- Computer Literate 
- Must possess a valid CNMI Driver's License
</t>
  </si>
  <si>
    <t>C-500-24290-411033</t>
  </si>
  <si>
    <t>C-500-24291-415645</t>
  </si>
  <si>
    <t>C-500-24310-453017</t>
  </si>
  <si>
    <t>C-500-24323-480424</t>
  </si>
  <si>
    <t>overtime rate applies in excess of 40 hrs. per week</t>
  </si>
  <si>
    <t>all applicable deductions</t>
  </si>
  <si>
    <t>C-500-24346-533807</t>
  </si>
  <si>
    <t>P-500-24332-503358</t>
  </si>
  <si>
    <t>1 YEAR OF WORK-RELATED EXPERIENCE AS A SUPERVISOR. EXPERIENCE IN CUSTOMER SERVICE MANAGEMENT. FAMILIARITY WITH FOOD HANDLING, SAFETY, AND OTHER RESTAURANT GUIDELINES. ABLE TO HANDLE ALL ASPECTS OF DAY-TO-DAY RESTAURANT WORK. ABLE TO HANDLE FAST-PACED ENVIRONMENT.</t>
  </si>
  <si>
    <t>Flores Rosa St., Garapan Village</t>
  </si>
  <si>
    <t>HOME CARE AIDE CERTIFICATE</t>
  </si>
  <si>
    <t>C-500-24359-569302</t>
  </si>
  <si>
    <t>C-500-24339-515978</t>
  </si>
  <si>
    <t>C-500-25053-716407</t>
  </si>
  <si>
    <t>P-500-24184-166759</t>
  </si>
  <si>
    <t xml:space="preserve">This job requires a High School diploma or equivalent, as well as at least 12 months of experience in managing daily operations of a grocery or retail store. Also requires knowledge in planning, promoting products, ordering, and overseeing the processing and packaging of all items. Must be proficient in Microsoft word/excel, be able to multitask with flexibility in scheduling including the ability to work on holidays and weekends. 
</t>
  </si>
  <si>
    <t>1669 BEACH ROAD, CHALAN KANOA</t>
  </si>
  <si>
    <t>C-500-25060-735385</t>
  </si>
  <si>
    <t>C-500-25079-789876</t>
  </si>
  <si>
    <t>DRIVER'S LICENSES ARE REQUIRED FOR U.S. CITIZENS AND CW1 WORKERS.USE A VARIETY OF SKILLS TO SUCCEED IN YOUR WORK DUTIES,
RANGING FROM TECHNICAL SKILLS INVOLVING MACHINERY TO MORE GENERAL SKILLS, SUCH AS THE ABILITY TO COMMUNICATE EFFECTIVELY WITH CLIENTS.</t>
  </si>
  <si>
    <t>WITHHOLDING AND FICA</t>
  </si>
  <si>
    <t>C-500-25007-598817</t>
  </si>
  <si>
    <t>HL CORPORATION</t>
  </si>
  <si>
    <t>GANG NAM CHICKEN</t>
  </si>
  <si>
    <t>JUAN NONG STREET CHALAN KANOA</t>
  </si>
  <si>
    <t>66-1053129</t>
  </si>
  <si>
    <t>SANG KYUN</t>
  </si>
  <si>
    <t>hcorporation932@gmail.com</t>
  </si>
  <si>
    <t>P-500-24319-476508</t>
  </si>
  <si>
    <t>Position is open for US both Applicants and US Workers. 
Applicants must have 12 months of relevant working experience in cooking and shall provide Employment/Work Certificates upon Applying. 
Job requires flexible working hours during weekdays, weekends and holidays.</t>
  </si>
  <si>
    <t>C-500-25080-793321</t>
  </si>
  <si>
    <t>C-500-25031-656261</t>
  </si>
  <si>
    <t>P-500-24353-552709</t>
  </si>
  <si>
    <t>C-500-24155-061670</t>
  </si>
  <si>
    <t>Able to follow sanitation standards and health codes. Ability to use slicers, mixers, grinder, food processors, knife, etc.
Able to handle work in fast-paced kitchen environment. Meeting quality standards for services, and evaluation of customer satisfaction.</t>
  </si>
  <si>
    <t>C-500-24185-175096</t>
  </si>
  <si>
    <t>TASTY CORPORATION</t>
  </si>
  <si>
    <t>MILOSUN RESTAURANT</t>
  </si>
  <si>
    <t>CPL DERENCE JACK ROAD, GARAPAN VILLAGE</t>
  </si>
  <si>
    <t>66-0928159</t>
  </si>
  <si>
    <t>BLAS</t>
  </si>
  <si>
    <t>ROSALYNN</t>
  </si>
  <si>
    <t>K</t>
  </si>
  <si>
    <t>MILOSUN2019@OUTLOOK.COM</t>
  </si>
  <si>
    <t>P-500-24067-778072</t>
  </si>
  <si>
    <t>WORK SCHEDULE AS FOLLOW:
11:00AM TO 2:00PM,
5:00PM TO 9:00PM.
7 HOURS A DAY, MONDAY THROUGH FRIDAY, 35 HOURS PER WEEK.</t>
  </si>
  <si>
    <t>Per week exceeds 40 hours, overtime rate $8.69 x 1.5=$13.035 per hour</t>
  </si>
  <si>
    <t>milosun2019@outlook.com</t>
  </si>
  <si>
    <t>C-500-24262-345535</t>
  </si>
  <si>
    <t>C-500-24283-394348</t>
  </si>
  <si>
    <t>P-500-24162-088858</t>
  </si>
  <si>
    <t>KNOWLEDGE OF TECHNIQUES AND EQUIPMENT FOR STORING AND HANDLING FOOD PRODUCTS (BOTH PLANT AND ANIMAL) FOR CONSUMPTION. KNOWLEDGE OF
PRINCIPLES AND PROCESSES FOR PROVIDING CUSTOMER AND PERSONAL SERVICES. THIS INCLUDES CUSTOMER NEEDS ASSESSMENT, MEETING QUALITY STANDARDS FOR SERVICES, AND EVALUATION OF CUSTOMER SATISFACTION. KNOWLEDGE OF RAW MATERIALS, QUALITY CONTROL, COSTS, AND OTHER TECHNIQUES TO ENSURE FOOD SAFETY.</t>
  </si>
  <si>
    <t>C-500-24180-156791</t>
  </si>
  <si>
    <t>J.H.J. Corporation</t>
  </si>
  <si>
    <t>66-0501805</t>
  </si>
  <si>
    <t>Refuse and Recyclable Material Collectors</t>
  </si>
  <si>
    <t>P-500-23235-287464</t>
  </si>
  <si>
    <t>Refuse and Recyclable Material, Collectors</t>
  </si>
  <si>
    <t>MUST HAVE 12-MONTHS OF WORK RELATED EXPERIENCE AS REFUSE &amp; RECYCLABLE MATERIAL COLLECTORS. KNOWLEDGE OF MACHINE AND TOOLS, INCLUDING THEIR DESIGNS, USES, REPAIR, AND MAINTENANCE. SKILLED IN CONTROLLING OPERATIONS OF EQUIPMENT OR SYSTEMS. BASIC KNOWLEDGE OF WATER, SEWER, AND GARBAGE TRUCK AND EQUIPMENT OPERATION.</t>
  </si>
  <si>
    <t>C-500-24198-198415</t>
  </si>
  <si>
    <t>P-500-24101-871886</t>
  </si>
  <si>
    <t>Will make all deduction from the workers paycheck required by law such as Taxes (Chapter 2, Chapter 7, SS &amp; Medicare) and will remit to applicable Government Agencies.</t>
  </si>
  <si>
    <t>C-500-24181-162491</t>
  </si>
  <si>
    <t>KONSTRUCT CORP.</t>
  </si>
  <si>
    <t>AGINGAN LANE, SAN ANTONIO VILLAGE</t>
  </si>
  <si>
    <t>P. O. BOX 505656</t>
  </si>
  <si>
    <t>66-0862203</t>
  </si>
  <si>
    <t>ALINAS</t>
  </si>
  <si>
    <t>ELEANOR</t>
  </si>
  <si>
    <t>BALANSAG</t>
  </si>
  <si>
    <t>konstructcorp.spn@gmail.com</t>
  </si>
  <si>
    <t>P-500-24039-702453</t>
  </si>
  <si>
    <t>OUTSIDE WORKER MAINTENANCE</t>
  </si>
  <si>
    <t xml:space="preserve">Must have at least 3 months previous work related skills, knowledge &amp; experience as outside maintenance worker.
Applicants must be able to lift 50 lbs. and can work on flexible hours on weekends and holidays or early morning shift.
Must submit detailed resume equally applicable to both U.S. and Foreign workers.
</t>
  </si>
  <si>
    <t xml:space="preserve">Ch. 2 and Ch. 7 Taxes ( State and Federal Tax), Social Security and Medicare Taxes </t>
  </si>
  <si>
    <t>C-500-24241-298480</t>
  </si>
  <si>
    <t>P-500-24204-211068</t>
  </si>
  <si>
    <t>Applicant must have a 4-year bachelors degree in accounting and must have at least 3 years work experience in accounting. A CPA license is preferred. Must have experience in preparing financial statements in accordance with accepted accounting principles. Able to communicate financial results to stakeholders. Able to develop, modify, and document recordkeeping and accounting systems, making use of current computer technology or accounting software.</t>
  </si>
  <si>
    <t>C-500-24211-230116</t>
  </si>
  <si>
    <t xml:space="preserve">Have the ability to stand for extended periods.
Have the ability to work under pressure.
Have the ability to follow instructions.
</t>
  </si>
  <si>
    <t>C-500-24181-162497</t>
  </si>
  <si>
    <t>AT LEAST 3 MONTHS WORK EXPERIENCED FOR THE POSITION; SERVICE ORIENTED AND ATTENTION TO DETAIL INSTRUCTIONS; CAN QUICKLY CLEAN AND ARRANGE ASSIGNED AREAS; ABILITY TO MEET PERFORMANCE STANDARDS WITHOUT CLOSE SUPERVISION; ABILITY TO LISTEN CAREFULLY AND ASK THE RIGHT QUESTIONS TO GAIN CLARIFICATION; ABILITY TO MAINTAIN A PROFESSIONAL APPEARANCE AND INTERACT POSITIVELY WITH CLIENTS; KNOWLEDGE OF CLEANING AND SANITATION PRODUCTS, TECHNIQUES AND METHODS AND WITH WORKING KNOWLEDGE OF OPERATING MECHANIZED CLEANING TOOLS AND EQUIPMENTS; AND ABILITY TO LIFT, PUSH AND PULL REQUIRE LOADS OF MATERIALS, SUPPLIES, AND TOOLS/EQUIPMENTS.</t>
  </si>
  <si>
    <t>C-500-24299-431833</t>
  </si>
  <si>
    <t>P. O. Box 502473, Finasisu</t>
  </si>
  <si>
    <t>Knowledgeable in AutoCAD 2D, Microsoft Office (Word, Excel, Power Point) and civil 3D software</t>
  </si>
  <si>
    <t>P.O. Box 502473, Finasisu</t>
  </si>
  <si>
    <t>C-500-24283-394391</t>
  </si>
  <si>
    <t>C-500-24298-428984</t>
  </si>
  <si>
    <t>Mountain, LLC.</t>
  </si>
  <si>
    <t>Gold Town Bldg. Unit 101 RTE 303, San Antonio</t>
  </si>
  <si>
    <t>P.O. Box 504891</t>
  </si>
  <si>
    <t>66-1043231</t>
  </si>
  <si>
    <t>Joo</t>
  </si>
  <si>
    <t>Ho Joon</t>
  </si>
  <si>
    <t>mountainllcjoo@gmail.com</t>
  </si>
  <si>
    <t>P-500-24255-328905</t>
  </si>
  <si>
    <t>HIGH SCHOOL GRADUATE. MUST HAVE 1 YEAR OF EXPERIENCE IN THE SAME POSITION MAINTAINING AN EXISTING BUILDING TO PREVENT DETERIORATION. CUSTOMER SERVICE, COMMUNICATION AND INTERPERSONAL SKILLS ARE A MUST. MUST BE WILLING TO WORK FLEXIBLE TIME, HOLIDAYS AND WEEKENDS WHEN NECESSARY. INCLUDING AIR-CONDITIONING, ELECTRICAL, PLUMBING, PAINTING, AND GENERAL BUILDING REPAIR, MUST KNOW HOW TO OPERATE A VARIETY OF HAND AND ELECTRICAL TOOLS. MUST HAVE THE ABILITY TO CLIMB HEIGHTS, LIFT UP TO 50 LBS. AND CLIMB ONTO LADDER</t>
  </si>
  <si>
    <t>C-500-24238-291787</t>
  </si>
  <si>
    <t>C-500-24283-394289</t>
  </si>
  <si>
    <t>C-500-24236-288637</t>
  </si>
  <si>
    <t>Animal Control Workers</t>
  </si>
  <si>
    <t>P-500-24200-204369</t>
  </si>
  <si>
    <t>Animal Attendant</t>
  </si>
  <si>
    <t>Must have a high school diploma or GED. Must have three (3) months prior training in Animal Husbandry. Must have at least twelve (12) months prior work experience as an Animal Attendant/Trainer. Must be able and willing to work shifts, evenings, holidays, and weekends. Must be able and willing to work during inclement weather. Must have or be able and willing to obtain valid Lifeguard and First-Aid &amp; CPR Certifications that will be applied equally to U.S. and foreign workers.</t>
  </si>
  <si>
    <t>C-500-24181-162270</t>
  </si>
  <si>
    <t>P-500-23184-162975</t>
  </si>
  <si>
    <t>JOB SAFETY AND PROPER HANDLING AND USE OF SPECIAL TOOLS, EQUIPMENTS AND CLEANING SUPPLIES AND MATERIALS</t>
  </si>
  <si>
    <t>C-500-24299-431879</t>
  </si>
  <si>
    <t xml:space="preserve">High School Graduate/GED. Must have 24 months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general carpentry and repair.  Ability to use hand tools and power tools.
</t>
  </si>
  <si>
    <t>C-500-24288-403492</t>
  </si>
  <si>
    <t>Yvenne15@yahoo.co.uk</t>
  </si>
  <si>
    <t>P-500-24122-943222</t>
  </si>
  <si>
    <t>Repair and Maintenance, general</t>
  </si>
  <si>
    <t>Certification in carpentry or certification in plumbing works or certification in electrical works or certification in general maintenance</t>
  </si>
  <si>
    <t>FICA Tax (SS and Medicare), Ch2 Tax and Ch7 Tax</t>
  </si>
  <si>
    <t>C-500-24247-308962</t>
  </si>
  <si>
    <t>P-500-24191-181619</t>
  </si>
  <si>
    <t>Cleaner</t>
  </si>
  <si>
    <t>Must be able to demonstrate ability in operating cleaning equipment such as industrial vacuum cleaner, and ability to perform cleaning activities such as sweeping, mopping, and scrubbing.</t>
  </si>
  <si>
    <t>C-500-24181-162190</t>
  </si>
  <si>
    <t>Must have a High School diploma. With at least 12 months work experience as a Restaurant Supervisor in a restaurant setting, must have sufficient knowledge on computer to do daily reports. Must be able to handle split and flexible schedules. Must be able to handle various customer complain, control inventory of food, equipment, small ware and liquor and other items such as uniforms that needed monthly inventory report. Can do basic kitchen preparation and cooking during busy situation.</t>
  </si>
  <si>
    <t>C-500-24313-461747</t>
  </si>
  <si>
    <t>C-500-24240-298313</t>
  </si>
  <si>
    <t>C-500-24166-110546</t>
  </si>
  <si>
    <t>C-500-24296-422294</t>
  </si>
  <si>
    <t>P-500-24220-250050</t>
  </si>
  <si>
    <t>Must have a High School diploma or equivalent work experience as Electrician. With complete knowledge of machines and tools, including their designs, uses, repair, and maintenance. Can create electrical installation diagrams, repair electrical equipment, must know how to estimate construction project costs and prepare operational reports. Must have 24 Months work experience on the job as Electrician.</t>
  </si>
  <si>
    <t>Canal Dr., Broadway St.</t>
  </si>
  <si>
    <t>C-500-24180-161919</t>
  </si>
  <si>
    <t>ROY COMPANY LTD</t>
  </si>
  <si>
    <t>COCO BUILDING</t>
  </si>
  <si>
    <t>CHALAN MSGR GUERRERO ASTERLAJE</t>
  </si>
  <si>
    <t>66-0866718</t>
  </si>
  <si>
    <t>HEI MIN</t>
  </si>
  <si>
    <t>roycompanyltd@gmail.com</t>
  </si>
  <si>
    <t>P-500-24055-745835</t>
  </si>
  <si>
    <t>C-500-24265-355196</t>
  </si>
  <si>
    <t>C-500-24214-236823</t>
  </si>
  <si>
    <t>TBL CORPORATION</t>
  </si>
  <si>
    <t>TREE THAI MASSAGE</t>
  </si>
  <si>
    <t>3814 2ND FLOOR CANTON BLDG, BEACH ROAD, GARAPAN</t>
  </si>
  <si>
    <t>PMB 1132 BOX 10003</t>
  </si>
  <si>
    <t>66-1072794</t>
  </si>
  <si>
    <t>FREDERICK</t>
  </si>
  <si>
    <t>RATREE</t>
  </si>
  <si>
    <t>TBLCORP15@GMAIL.COM</t>
  </si>
  <si>
    <t>P-500-24170-121854</t>
  </si>
  <si>
    <t xml:space="preserve">One year experience as a Massage Therapist  preferably with a Thai Massage Certification or experience in a Thai Massage Shop. Customer service, communication and interpersonal skills are a must. Applicants are required to submit their resume and employment certification showing the required work experience. Applications will be considered if submitted within the recruitment period. Previous employers will be contacted for verification and personal reference. Applicants will be asked to demonstrate skill requirements of the job. </t>
  </si>
  <si>
    <t>3814 SECOND FLOOR CANTON BLDG., BEACH ROAD, GARAPAN</t>
  </si>
  <si>
    <t>C-500-24232-275338</t>
  </si>
  <si>
    <t>PREFERABLY WITH KNOWLEDGE IN PRODUCTION PROCESSES, QUALITY CONTROLS, HOTEL LINENS, AND GUEST OR PERSONAL DRY CLEANING AND LAUNDRY. MUST HAVE PROVEN SKILLS AND WORK EXPERIENCE FOR AT LEAST 12 MONTHS ON HAND AND MACHINE SEWING, REPAIRS, AND ALTERATIONS. MUST BE KNOWLEDGEABLE IN CUTTING, MOUNTING, FITTING, AND COMPLETING CUSTOMERS REPAIR AND ALTERATION REQUESTS. EMPLOYMENT CERTIFICATION AS A TAILOR OR SEAMSTRESS ARE REQUIRED AS PROOF FOR THE JOB. CAN WORK ON SPLIT SHIFT SCHEDULES INCLUDING WEEKENDS, AND EVEN HOLIDAYS</t>
  </si>
  <si>
    <t>C-500-24234-281926</t>
  </si>
  <si>
    <t>P-500-24198-198226</t>
  </si>
  <si>
    <t>Online Producer</t>
  </si>
  <si>
    <t>Bachelors Degree Graphic Design or other computer degree with at least 6 months previous work related experience.  Knowledge and experience of design techniques, tools, principles involved in production of precision technical plans, drawings and model.  Knowledge and experience of desktop publishing software and web design using Windows XP, Windows 10 and 11, Wix and Wordpress, editing video and photo using Cyberlink Power director, CANVA and Photoshop and social media management platforms (Youtube, Facebook and Instagram).</t>
  </si>
  <si>
    <t>C-500-24283-394368</t>
  </si>
  <si>
    <t>MUST BE KNOWLEDGEABLE IN FOOD SAFETY AND SANITATION, USING A VARIETY OF EQUIPMENT AND UTENSILS, INCLUDING SPECIALIZED APPLIANCES AND OVENS,
TO PREPARE INGREDIENTS ACCORDING TO A CHEF'S SUGGESTIONS OR REQUIREMENTS. UNDERSTANDING THE PROPER WAY TO MIX AND MEASURE INGREDIENTS
PRECISELY, STORE FOOD ITEMS PROPERLY TO ENSURE THEIR PRESERVATION AND ALLOW THEM TO MAINTAIN THEIR FLAVOR.</t>
  </si>
  <si>
    <t>C-500-24234-282238</t>
  </si>
  <si>
    <t>P-500-24198-198312</t>
  </si>
  <si>
    <t>Must have High School diploma/GED. Must have twelve (12) months prior work experience as an IT Support or IT/Computer Support Specialist. Must be able to work nights, weekends, holidays, and during inclement weather.</t>
  </si>
  <si>
    <t>C-500-24201-207585</t>
  </si>
  <si>
    <t>Restaurant / Catering</t>
  </si>
  <si>
    <t xml:space="preserve">p o box 1502 </t>
  </si>
  <si>
    <t>P-500-24110-904423</t>
  </si>
  <si>
    <t>cook</t>
  </si>
  <si>
    <t>Must have 12 month experience as cook. May be able to work on a flexible time schedule. May be required long standing of work if necessary. Knowledgeable of safety procedure in doing the task</t>
  </si>
  <si>
    <t>Song Song Village</t>
  </si>
  <si>
    <t>C-500-24172-131834</t>
  </si>
  <si>
    <t>C-500-24353-556160</t>
  </si>
  <si>
    <t>P&amp;G ENTERPRISES THE AS PARIS RESTAURANT</t>
  </si>
  <si>
    <t>MALIGSON</t>
  </si>
  <si>
    <t>P-500-24316-465557</t>
  </si>
  <si>
    <t>HIGH SCHOOL DIPLOMA AND 12 MONTHS OF WORK EXPERIENCE AS A BAKER.</t>
  </si>
  <si>
    <t>C-500-24192-185262</t>
  </si>
  <si>
    <t xml:space="preserve">At least 12 months working experience as maintenance and repair worker. Know how to repair doors, locks, windows. Can read electrical diagram and repair electrical problems. Knowledge in repair and painting in building. Knowledge in Welding, Carpentry, and Masonry works. Willing to work flexible schedule. Do other related duties as assigned. </t>
  </si>
  <si>
    <t>C-500-24199-201603</t>
  </si>
  <si>
    <t>P-500-24128-964285</t>
  </si>
  <si>
    <t>STOCK CLERK</t>
  </si>
  <si>
    <t>Special requirements with 6 months job experience from previous work-related skills and knowledge as Retail Stocker.</t>
  </si>
  <si>
    <t>C-500-24239-292139</t>
  </si>
  <si>
    <t xml:space="preserve">ASSOCIATES DEGREE IN NURSING FROM A RECOGNIZED/ACCREDITED SCHOOL OF NURSING OR FOREIGN EQUIVALENT. MUST PASS THE NCLEX-RN AND MUST BE LICENSED AS A REGISTERED NURSE BY THE COMMONWEALTH BOARD OF NURSE EXAMINERS (CBNE) TO PRACTICE NURSING IN THE COMMONWEALTH OF THE NORTHERN MARIANA ISLANDS (CNMI). MUST POSSESS BLS AND/OR ACLS CERTIFICATES. NRP AND/OR PALS CERTIFICATES, AS REQUIRED BY ASSIGNED UNIT. COMPUTER LITERATE.
CONDITIONAL REQUIREMENTS: EMPLOYMENT IS CONTINGENT UPON SUCCESSFUL CLEARING OF PRE-EMPLOYMENT HEALTH AND DRUG SCREENING IN ACCORDANCE WITH CHCC POLICY.
</t>
  </si>
  <si>
    <t>C-500-24181-162508</t>
  </si>
  <si>
    <t>1 YEAR EXPERIENCE AS BUILDING MAINTENANCE IS REQUIRED AND PREFERABLY WITH CARPENTRY RELATED SKILLS SUCH AS REPAIR AND INSTALLATION. 
CAN OPERATE EQUIPMENT AND HAND POWER TOOLS. 
CAN WORK WITH LESS SUPERVISION</t>
  </si>
  <si>
    <t xml:space="preserve">FEDERAL TAXES (SOCIAL SECURITY AND MEDICARE)
CNMI TAXES (CHAPTER 2 AND CHAPTER 7)
</t>
  </si>
  <si>
    <t>C-500-24180-157107</t>
  </si>
  <si>
    <t>BLANCAFLOR</t>
  </si>
  <si>
    <t>P-500-24066-774407</t>
  </si>
  <si>
    <t>BOOKKEEPING, ACOUNTING, AND AUDITING CLERK</t>
  </si>
  <si>
    <t>C-500-24269-362255</t>
  </si>
  <si>
    <t xml:space="preserve">Must have a High School diploma or equivalent work experience as a maintenance worker. With knowledge of machines and tools, including their designs, uses, repair, and maintenance. Must have 12 Months work experience. Must be flexible as work will be performed in multiple location. </t>
  </si>
  <si>
    <t>Canal St., Broadway Ave.</t>
  </si>
  <si>
    <t>C-500-24169-117136</t>
  </si>
  <si>
    <t>P-500-23194-185636</t>
  </si>
  <si>
    <t>HEATING &amp; AIR CONDITIONING MECHANICS</t>
  </si>
  <si>
    <t xml:space="preserve">Knowledge of tools and equipment used in building and mechanical trades. Knowledge of the principles and techniques of air conditioning and heating equipment operation and maintenance. Ability to carry out routine repairs and maintenance with a minimum of supervision. Prior experience with installing and repairing electrical systems, plumbing, and refrigeration equipment and parts.
</t>
  </si>
  <si>
    <t>C-500-24332-505916</t>
  </si>
  <si>
    <t>C-500-24341-523730</t>
  </si>
  <si>
    <t>Lawrence</t>
  </si>
  <si>
    <t>C-500-25024-642276</t>
  </si>
  <si>
    <t>HAVE THE SKILL TO INSPECT, DIAGNOSE AND SOLVE PROBLEMS WITH MACHINES OR BUILDINGS AND HAVE THE ABILITY TO WORK INDEPENDENTLY.</t>
  </si>
  <si>
    <t>All mandated Federal and CNMI Payroll Taxes, Social Security and Medicare Contributions</t>
  </si>
  <si>
    <t>C-500-24351-545222</t>
  </si>
  <si>
    <t>C-500-25004-594636</t>
  </si>
  <si>
    <t>Applicant must have a High School diploma. Applicant must have at least 12 months of  work experience as an accounting specialist or any related field.</t>
  </si>
  <si>
    <t>LPZ ENTERPRISES, INC.</t>
  </si>
  <si>
    <t>D &amp; A CONSTRUCTION</t>
  </si>
  <si>
    <t>CHALAN MSGR. MARTINEZ, KOBLERVILLE</t>
  </si>
  <si>
    <t>P.O BOX 502754</t>
  </si>
  <si>
    <t>66-0763521</t>
  </si>
  <si>
    <t>P.O. BOX 502754</t>
  </si>
  <si>
    <t>lpzenterprises@yahoo.com</t>
  </si>
  <si>
    <t>GENERAL MAINTENANCE &amp; REPAIR WORKERS</t>
  </si>
  <si>
    <t>C-500-24309-449854</t>
  </si>
  <si>
    <t>C-500-24344-529363</t>
  </si>
  <si>
    <t>C-500-25009-605862</t>
  </si>
  <si>
    <t>C-500-25009-606056</t>
  </si>
  <si>
    <t>BLDG 1107, ROSA ST., GARAPAN</t>
  </si>
  <si>
    <t>APPLICANTS MUST HAVE AT LEAST 12 MONTHS OF PREVIOUS WORK-RELATED SKILL, KNOWLEDGE, OR EXPERIENCE AND ABLE TO WORK FLEXIBLE WORK HOURS AND SHIFT - WEEKENDS AND HOLIDAYS. EDUCATION MINIMUM REQUIREMENT - NONE. THIS JOB IS TEMPORARY, FULL-TIME POSITION.</t>
  </si>
  <si>
    <t>BLDG 1107, ROSA STREET, GARAPAN</t>
  </si>
  <si>
    <t>C-500-24341-523690</t>
  </si>
  <si>
    <t>Lawrence Pedro R. Deleon Guerrero</t>
  </si>
  <si>
    <t>PO Box 3162</t>
  </si>
  <si>
    <t>Relado</t>
  </si>
  <si>
    <t>P-500-24299-432254</t>
  </si>
  <si>
    <t>At least 12months work experience as Commercial Cleaner.</t>
  </si>
  <si>
    <t>670-484-3024</t>
  </si>
  <si>
    <t>C-500-25007-598881</t>
  </si>
  <si>
    <t>C-500-24352-548558</t>
  </si>
  <si>
    <t>D.K.K. Inc.</t>
  </si>
  <si>
    <t>DKK Construction, Moon Night Poker, Dollars Poker, et al</t>
  </si>
  <si>
    <t>PMB 214 Box 10005</t>
  </si>
  <si>
    <t>66-0650600</t>
  </si>
  <si>
    <t>P-500-24255-328722</t>
  </si>
  <si>
    <t>Accounting Associates</t>
  </si>
  <si>
    <t>High School graduate with a minimum of 2-year work experience in Accounting position. Knowledgeable in the accounting function of a company. Familiar in using Peachtree, QuickBooks, and Microsoft office software. Willing to work flexible hours including holidays and weekends. Can work independently and under less supervision. Must be able to meet work deadlines. All applicants must be able to secure the CNMI drivers license. Employment Certificate in Accounting position from the previous employer is required for all applicants. All applicants must submit an updated resume, copy of diploma/certificates, employment certification, and police clearance. Background checks and drug testing may be required during or prior to employment to all applicants.</t>
  </si>
  <si>
    <t>3741 Aftetna Rd San Antonio</t>
  </si>
  <si>
    <t>C-500-24366-577961</t>
  </si>
  <si>
    <t>C-500-24353-556135</t>
  </si>
  <si>
    <t>P-500-24316-465566</t>
  </si>
  <si>
    <t>HIGH SCHOOL DIPLOMA AND 24 MONTHS OF WORK EXPERIENCE AS A GENERAL MAINTENANCE.</t>
  </si>
  <si>
    <t>P.O BOX 1267</t>
  </si>
  <si>
    <t>C-500-24236-288458</t>
  </si>
  <si>
    <t>C-500-24194-191657</t>
  </si>
  <si>
    <t>P-500-24089-840724</t>
  </si>
  <si>
    <t xml:space="preserve">ANALYSE AUTOMOTIVE AND AUTO AIR-CON PROBLEMS.  KNOWLEDGE OF CAR'S MECHANICAL AND ELECTRO NIC SYSTEMS.  COMPETENCE WITH A VARIETY OF ELECTRONIC TOOLS SUCH AS INFRARED ENGINE ANAL YZERS AND COMPUTERS.  OPERATES SHOP TOOLS AND MACHINES. MODIFY, DESIGN AND FABRICATE SPE CIAL PURPOSE EQUIPMENT. CERTIFICATIONS AND REQUIREMENTS:  HIGH SCHOOL DIPLOMA OPERATES SHOP TOOLS AND MACHINES.  COMMUNICATE FLUENTLY IN BOTH WRITTEN AND ORAL FORM.  12 MONTHS WORK EXPERIENCE.  A VALID CNMI DRIVER'S LICENSE IS REQUIRED FOR THIS POSITION. </t>
  </si>
  <si>
    <t>C-500-24228-268904</t>
  </si>
  <si>
    <t>2nd Floor, JP Center Building 3612</t>
  </si>
  <si>
    <t>Mendieta</t>
  </si>
  <si>
    <t>Judy</t>
  </si>
  <si>
    <t>Otarra</t>
  </si>
  <si>
    <t>Secretary &amp; Treasurer</t>
  </si>
  <si>
    <t>Computer and Information Systems Managers</t>
  </si>
  <si>
    <t>P-500-24192-185196</t>
  </si>
  <si>
    <t>Computer and Information Systems Manager</t>
  </si>
  <si>
    <t>BACHELOR'S DEGREE IN COMPUTER SCIENCE, COMPUTER TECHNOLOGY OR COMPUTER ENGINEERING WITH AT LEAST 48 MONTHS OF IT MANAGEMENT EXPERIENCE. MUST HAVE WRITTEN/ORAL AND MANAGEMENT SKILLS AND EXPERIENCE IN IT HARDWARE, SOFTWARE AND COMMUNICATION BUSINESS REQUIREMENTS. KNOWLEDGE OF CIRCUIT BOARDS, PROCESSORS, CHIPS, ELECTRONIC EQUIPMENT AND COMPUTER HARDWARE AND SOFTWARE, INCLUDING APPLICATIONS AND PROGRAMMING. KNOWLEDGE OF PRINCIPLES AND PROCESSES FOR PROVIDING CUSTOMER AND PERSONAL SERVICES. KNOWLEDGE OF BUSINESS AND MANAGEMENT PRINCIPLES WITH WORK EXPERIENCE IN BUSINESS SOLUTION PROJECTS, STRATEGIC PLANNING, RESOURCE ALLOCATION, HUMAN RESOURCE MODELING, PRODUCTION METHODS AND COORDINATION OF PEOPLE AND RESOURCES. KNOWLEDGE OF THE PRACTICAL APPLICATION OF ENGINEERING SCIENCE AND TECHNOLOGY SUCH AS APPLYING PRINCIPLES, TECHNIQUES, PROCEDURES AND EQUIPMENT TO THE DESIGN AND PRODUCTION OF VARIOUS GOODS AND SERVICES. KNOWLEDGE OF PROGRAMMING LANGUAGES AND OPERATING SYSTEMS INCLUDING BUSINESS ANALYSIS AND SYSTEM DESIGN, NETWORKING AND ADMINISTRATION, WTS AND VPN, GRAPHICS AND WEB DESIGNING, PROGRAMMING AND CODING, TELECOMMUNICATION AND VOIP, MS SQL AND ORACLE BACKEND, EXCHANGE SERVER, DISASTER RECOVERY PROGRAM, ACTIVE DIRECTORY, ORACLE, AWS AND AZURE.</t>
  </si>
  <si>
    <t>C-500-24234-281900</t>
  </si>
  <si>
    <t>No more than 12 months of related work experience. Work experience in a Water Company and have a work certification to show is a plus. Water Retail Sales Supervisor must Give full attention to what other people are saying. Taking time to understand the points being made. Asking questions as appropriate and not interrupting at inappropriate times. Using logic reasoning to identify the strengths and weaknesses of alternative solutions. Conclusions or approaches to problems. Ability to come up with unusual or clever ideas about the given topic or situations to develop creative ways to solve the problem. Managing one's own time and the time of others, Available to work flexible hours that may include mornings, evenings, nights and/or holidays. Other related tasks as assigned.</t>
  </si>
  <si>
    <t>FICA, MEDICARE AND CHAPTER 2 TAXES</t>
  </si>
  <si>
    <t>C-500-24215-239977</t>
  </si>
  <si>
    <t>C-500-24276-379036</t>
  </si>
  <si>
    <t>A high school graduate/GED diploma is required. Must have at least 24 months on-the job work experience using computer diagnostic devices in newer Hyundai and Mazda vehicles. Must be able to read and write work orders.</t>
  </si>
  <si>
    <t>C-500-24250-318799</t>
  </si>
  <si>
    <t>C-500-24178-148446</t>
  </si>
  <si>
    <t>SAINT TRADING COMPANY INC</t>
  </si>
  <si>
    <t>CHALAN MONSIGNOR GUERRERO SAN JOSE</t>
  </si>
  <si>
    <t>P-500-23179-148878</t>
  </si>
  <si>
    <t>KNOWLEDGE OF TECHNIQUES AND EQUIPMENT FOR STORING AND HANDLING FOOD PRODUCTS (BOTH PLANT AND ANIMAL) FOR CONSUMPTION. KNOWLEDGE OF PRINCIPLES AND PROCESSES FOR PROVIDING CUSTOMER AND PERSONAL SERVICES. THIS INCLUDES CUSTOMER NEEDS ASSESSMENT, MEETING QUALITY STANDARDS FOR SERVICES, AND EVALUATION OF CUSTOMER SATISFACTION. KNOWLEDGE OF RAW MATERIALS, QUALITY CONTROL, COSTS, AND OTHER TECHNIQUES TO ENSURE FOOD SAFETY.</t>
  </si>
  <si>
    <t>C-500-24289-406163</t>
  </si>
  <si>
    <t>SOUTH PACIFIC GALAXY CORPORATION</t>
  </si>
  <si>
    <t>P.O. BOX 501030</t>
  </si>
  <si>
    <t>BAE</t>
  </si>
  <si>
    <t>HAK CHON</t>
  </si>
  <si>
    <t>CHALAN PALE ARNOLD ROAD CHALAN LAU LAU</t>
  </si>
  <si>
    <t>P-500-24199-201337</t>
  </si>
  <si>
    <t>MUST HAVE 24-MONTHS OF RELATED WORK EXPERIENCE AS AUTOMOTIVE SERVICE TECHNICIAN AND MECHANICS. MUST BE SKILLED IN MECHANICAL, AUTO BODY AND ELECTRICAL IN REPAIRS OF ALL TYPES OF VEHICLES AND OTHER EQUIPMENT. SPECIALIZED ON HOSE/PIPES, HYDRAULIC HOSE, STEERING HOSE, OIL HOSE, AND PRESSURE HOSE FABRICATION. KNOWLEDGEABLE IN ALL AROUND AUTO SHOP AND FABRICATION JOBS INCLUDING PAINTING JOBS, TIRE REPLACED / INSTALLATION. SPECIALIZED IN CAR AIR CONDITIONING FOR ALL KINDS OF VEHICLES. MUST HAVE THE ABILITY TO PERFORM THE JOB WITHOUT ANY SUPERVISION, FLEXIBLE AND WILLING TO WORK WEEKEND AND HOLIDAYS.</t>
  </si>
  <si>
    <t>C-500-24274-372563</t>
  </si>
  <si>
    <t>CNMI WITHHOLDING AND FICA TAX (SS &amp; MEDICARE)</t>
  </si>
  <si>
    <t>C-500-24248-313608</t>
  </si>
  <si>
    <t>C-500-24180-156829</t>
  </si>
  <si>
    <t>SAMSUNG ENTERPRISES, INC.</t>
  </si>
  <si>
    <t>CHALAN PALE ARNOLD ROAD, MIDDLE ROAD GARAPAN</t>
  </si>
  <si>
    <t>P.O. BOX 501582</t>
  </si>
  <si>
    <t>98-0086144</t>
  </si>
  <si>
    <t>AVENDANO</t>
  </si>
  <si>
    <t>RUBEN</t>
  </si>
  <si>
    <t>GATCHALIAN</t>
  </si>
  <si>
    <t>phac@pticom.com</t>
  </si>
  <si>
    <t>P-500-23265-370287</t>
  </si>
  <si>
    <t>MUST HAVE 24-MONTHS OF RELATED WORK EXPERIENCE AS GENERAL MAINTENANCE. WITH KNOWLEDGE IN HEATING, VENTILATION AND AIRCONDITIONING, MACHINES AND TOOLS, INCLUDING THEIR DESIGNS, USES, REPAIR, AND MAINTENANCE. KNOWLEDGEABLE IN ROUTINE MAINTENANCE OF ELECTRONIC ITEMS AND HOME EQUIPMENT. KNOWS HOW TO DO TROUBLESHOOT. MUST BE FAMILIAR AND KNOW HOW TO USE HAND TOOLS, POWER TOOLS AND OTHER EQUIPMENT.</t>
  </si>
  <si>
    <t>C-500-24217-243332</t>
  </si>
  <si>
    <t>C-500-24173-136366</t>
  </si>
  <si>
    <t>C-500-24199-204232</t>
  </si>
  <si>
    <t>Milagros Pellegrino</t>
  </si>
  <si>
    <t>P-500-24156-066248</t>
  </si>
  <si>
    <t xml:space="preserve">The applicant must be a college graduate with a Bachelor's Degree in Business Administration, majoring in accounting, and have at least two years of working experience as an accountant, with knowledge of Peachtree Accounting System, Computer Literate using Microsoft Excel, Words and PowerPoint. </t>
  </si>
  <si>
    <t>Social Security, CNMI taxes, Medicare</t>
  </si>
  <si>
    <t>C-500-24234-282221</t>
  </si>
  <si>
    <t>C-500-24180-156990</t>
  </si>
  <si>
    <t>C-500-24284-397514</t>
  </si>
  <si>
    <t>C-500-24249-315413</t>
  </si>
  <si>
    <t>Fringe benefits- paid time off &amp; holidays. Optional: Medical &amp; dental insurance, 401a retirement plan.</t>
  </si>
  <si>
    <t>C-500-24230-274883</t>
  </si>
  <si>
    <t>CNMI TAX AND FICA TAXES</t>
  </si>
  <si>
    <t>C-500-24190-178399</t>
  </si>
  <si>
    <t>Saipan Shipping Company Inc.</t>
  </si>
  <si>
    <t>PO BOX 500008</t>
  </si>
  <si>
    <t>INDUSTIAL ROAD, PUERTO RICO VILLAGE</t>
  </si>
  <si>
    <t>98-6018617</t>
  </si>
  <si>
    <t>marites_yumul@saipanshipping.com</t>
  </si>
  <si>
    <t>P-500-24060-757839</t>
  </si>
  <si>
    <t>*	 Graduate of Bachelor's Degree in Accounting with 4 years of experience in accounting and shipping occupations.
*	 Diploma and transcript of education record required equally from U.S. workers and CW-1 workers.
*	 Must know how to drive and must possess a valid CNMI drivers license. CNMI drivers license requirement applies equally to U.S. workers and CW-1 workers.
*	 Familiar with CNMI/IRS tax preparation.
*	 Knowledge of how to use Microsoft Excel, Word, MAS90 Accounting software, and Kronos Timekeeper system.
*	 Able to communicate clearly in the English language, both orally and in writing.
*	 Police clearance record required equally for U.S. workers and CW-1 workers offered employment for this position.</t>
  </si>
  <si>
    <t>PO BOX 500008 CK</t>
  </si>
  <si>
    <t>SAIPAN SHIPPING BLDG, INDUSTRIAL ROAD, PUERTO RICO VILLAGE</t>
  </si>
  <si>
    <t>*Deduction for employee share of optional benefits 401k and health insurance premium.</t>
  </si>
  <si>
    <t>C-500-25025-642648</t>
  </si>
  <si>
    <t>All applicable CNMI and federal tax deductions.</t>
  </si>
  <si>
    <t>C-500-24303-438561</t>
  </si>
  <si>
    <t>DIVE RESORT</t>
  </si>
  <si>
    <t>P.O. BOX 297 GRB</t>
  </si>
  <si>
    <t>P.O. BOX 297 GRB, GARAPAN</t>
  </si>
  <si>
    <t>P-500-24259-338476</t>
  </si>
  <si>
    <t>C-500-24248-312348</t>
  </si>
  <si>
    <t>W &amp; Z CORPORATION</t>
  </si>
  <si>
    <t>MIDEA ELECTRIC</t>
  </si>
  <si>
    <t>POBOX 501666</t>
  </si>
  <si>
    <t>TUN SEGUNDO ST, CHALAN KANOA</t>
  </si>
  <si>
    <t>66-0797047</t>
  </si>
  <si>
    <t>ZHOU</t>
  </si>
  <si>
    <t>YULING</t>
  </si>
  <si>
    <t>haoairconditioning@gmail.com</t>
  </si>
  <si>
    <t>P-500-24212-230292</t>
  </si>
  <si>
    <t>Retail Salesperson</t>
  </si>
  <si>
    <t>Must have 6 months of experience in the sale of appliances and supplies and materials.</t>
  </si>
  <si>
    <t>MIDEA ELECTRIC, TUN SEGUNDO ST.</t>
  </si>
  <si>
    <t>C-500-24312-458948</t>
  </si>
  <si>
    <t>P.O BOX 5308 CHRB</t>
  </si>
  <si>
    <t>P-500-24261-344974</t>
  </si>
  <si>
    <t>Can work flexible hours during weekends and holidays. 
Applicants can either be U.S Citizen or CW1 Worker and must provide High School credentials and employment certificate.
U.S Citizen that are able, willing and qualified will be prioritize.</t>
  </si>
  <si>
    <t>C-500-24332-503443</t>
  </si>
  <si>
    <t>C-500-24239-292133</t>
  </si>
  <si>
    <t xml:space="preserve">CNMI TAX, FEDERAL TAX, MEDICARE AND SOCIAL SECURITY. </t>
  </si>
  <si>
    <t>C-500-24222-256127</t>
  </si>
  <si>
    <t>P-500-24149-040301</t>
  </si>
  <si>
    <t xml:space="preserve">* With 4 years banking experience
* Knowledge of accounting practices 
* Ability to prepare financial statements
* Expertise on loan accounting principles including funding, billing, payment processing and the preparation of month-end reports
* Knowledge of loan transaction general ledger accounting
* Knowledge in commercial, real estate and consumer loan documents
* Proficient in Microsoft Office applications, Fiserv Banking Software and Loan Accounting system
* Strong analytical, math and auditing skills with willingness to use qualitative and quantitative data in decision making
</t>
  </si>
  <si>
    <t>C-500-24227-265743</t>
  </si>
  <si>
    <t>Inos</t>
  </si>
  <si>
    <t>Debra</t>
  </si>
  <si>
    <t>C-500-24264-352582</t>
  </si>
  <si>
    <t>P-500-24221-253529</t>
  </si>
  <si>
    <t>C-500-24199-201174</t>
  </si>
  <si>
    <t>Blue Eagle Enterprises LLC</t>
  </si>
  <si>
    <t>RR Manpower Services</t>
  </si>
  <si>
    <t>P.O. Box 506082</t>
  </si>
  <si>
    <t>Dama Di Noche Street, Garapan</t>
  </si>
  <si>
    <t>Joson</t>
  </si>
  <si>
    <t>Rizally</t>
  </si>
  <si>
    <t>De Leon</t>
  </si>
  <si>
    <t>Authorized Signatory</t>
  </si>
  <si>
    <t>P-500-24155-061130</t>
  </si>
  <si>
    <t>Child Care Workers</t>
  </si>
  <si>
    <t>At least 12 months of work experience as a child care worker.</t>
  </si>
  <si>
    <t>Beach Road, San Antonio</t>
  </si>
  <si>
    <t>P.O. Box 505378</t>
  </si>
  <si>
    <t>C-500-24172-132051</t>
  </si>
  <si>
    <t>MOHR CORPORATION</t>
  </si>
  <si>
    <t>PUERTO RICO , GARAPAN</t>
  </si>
  <si>
    <t>66-0847005</t>
  </si>
  <si>
    <t>HULLEZA</t>
  </si>
  <si>
    <t>MORITO</t>
  </si>
  <si>
    <t>PUERTO RICO, GARAPAN</t>
  </si>
  <si>
    <t>P-500-24041-709442</t>
  </si>
  <si>
    <t xml:space="preserve"> MAINTENANCE WORKER</t>
  </si>
  <si>
    <t>DRIVER'S LICENSES ARE REQUIRED FOR U.S. CITIZENS AND CW1 WORKERS.Use a variety of skills to succeed in your work duties, ranging from technical skills involving machinery to more general skills, such as the ability to communicate effectively with clients.</t>
  </si>
  <si>
    <t>C-500-24366-577946</t>
  </si>
  <si>
    <t>C-500-24344-527381</t>
  </si>
  <si>
    <t>Certificate in basic events design, planning or coordination, 6 MONTHS EXPERIENCE, high school or GED graduate-</t>
  </si>
  <si>
    <t>C-500-24187-176191</t>
  </si>
  <si>
    <t>C-500-25005-594809</t>
  </si>
  <si>
    <t>P-500-24267-355771</t>
  </si>
  <si>
    <t>C-500-25009-608861</t>
  </si>
  <si>
    <t>JESSA JADE S. CRUZ</t>
  </si>
  <si>
    <t>J.F.M. CHILD CARE</t>
  </si>
  <si>
    <t>P.O. BOX 520033, SAN JOSE</t>
  </si>
  <si>
    <t>66-1046916</t>
  </si>
  <si>
    <t>JESSA JADE</t>
  </si>
  <si>
    <t>SECLON</t>
  </si>
  <si>
    <t>jfmchildcare@gmail.com</t>
  </si>
  <si>
    <t>P-500-24337-511657</t>
  </si>
  <si>
    <t>At leat 12 months working experience as a childcare worker or child caregiver. Ensure children are safe and supervised. Must know how to keep children in good hygiene, including changing of diapers. Must know how to keep children routines and schedule for physical activity, rest, and playtime. Must know how to care childrens such as setting schedules and routines, groomimg, feeding and cleaning rooms and toys. Willing to work flexible schedule. Do other related duties as assigned.</t>
  </si>
  <si>
    <t>C-500-24213-236617</t>
  </si>
  <si>
    <t>Rota Island</t>
  </si>
  <si>
    <t>P-500-24169-117350</t>
  </si>
  <si>
    <t xml:space="preserve">Computer knowledge in Microsoft Word, Excel, PowerPoint, QuickBooks . Knowledge of administrative and office procedures and managing files and records. Do other work assign related to Job. Must have knowledge in FICA online remittance. </t>
  </si>
  <si>
    <t>FICA Taxes (SS, Med), State Income Tax</t>
  </si>
  <si>
    <t>C-500-24261-341824</t>
  </si>
  <si>
    <t>Understand the importance of sanitation and practice proper procedures to keep their work area tight. Knowledge of ingredients, how those ingredients interact, how to properly store and work with those ingredients and which items can be served as a substitute for others is essential in the kitchen. Ability to understand and practice the steps involved in all of the primary cooking. Methods: Saute, Grill, Poach, Braise and Fry. Must be able delineate between criticism and critique and accept those opportunity to learn from their mistakes. Be supportive to others and is able and willing to ask for help when the time arises. Ability to work shifts over weekend and on holidays as required. Must be able to read, write and communicate in English. Food Handler Certificate is required. Knowledge and experience of cooking and serving Filipino dishes and cuisines.</t>
  </si>
  <si>
    <t>C-500-24193-188223</t>
  </si>
  <si>
    <t xml:space="preserve">FICA Tax (SS and Medicare), Ch2 Tax and Ch7 Tax </t>
  </si>
  <si>
    <t>C-500-24277-382005</t>
  </si>
  <si>
    <t>Fringe benefits- paid timed off &amp; holidays.</t>
  </si>
  <si>
    <t>C-500-24239-292099</t>
  </si>
  <si>
    <t>Teer Drive, Oleai Village</t>
  </si>
  <si>
    <t>C-500-24169-117597</t>
  </si>
  <si>
    <t>CNMI required payroll deductions such as FICA, Medicare and Payroll taxes.</t>
  </si>
  <si>
    <t>C-500-24318-471397</t>
  </si>
  <si>
    <t>12 months work experience as COOK.</t>
  </si>
  <si>
    <t>C-500-24323-480122</t>
  </si>
  <si>
    <t>UNITED EQUIPMENT RENTAL COMP CORPORATION</t>
  </si>
  <si>
    <t>United Construction  Services</t>
  </si>
  <si>
    <t>P-50024178148240</t>
  </si>
  <si>
    <t xml:space="preserve">. Knowledge of machines hand tools or
power tools, including their designs, uses, repair, and maintenance. </t>
  </si>
  <si>
    <t>CNMI Taxes and SS Fica/Meicare Taxes</t>
  </si>
  <si>
    <t>C-500-25035-662707</t>
  </si>
  <si>
    <t>C-500-24344-526401</t>
  </si>
  <si>
    <t>C-500-24352-549341</t>
  </si>
  <si>
    <t>C-500-25006-595058</t>
  </si>
  <si>
    <t>C-500-24351-545087</t>
  </si>
  <si>
    <t>Herminio Perez</t>
  </si>
  <si>
    <t>p.o box 1471</t>
  </si>
  <si>
    <t>p .o box 1471</t>
  </si>
  <si>
    <t>angelsenterprisese301@gmail.com</t>
  </si>
  <si>
    <t>P-500-24283-394660</t>
  </si>
  <si>
    <t>Must have 3 month work experience as Retail Sales Person. Knowledgeable to use cash register and card machine. May be require to work  long standing if necessary.</t>
  </si>
  <si>
    <t>songsong village</t>
  </si>
  <si>
    <t>Vizion Insurance</t>
  </si>
  <si>
    <t>66-0931221</t>
  </si>
  <si>
    <t>vizioninsltd@gmail.com</t>
  </si>
  <si>
    <t>C-500-24310-452995</t>
  </si>
  <si>
    <t>C-500-25035-662695</t>
  </si>
  <si>
    <t xml:space="preserve">High School Graduate. Must have 24 months experience. Knowledge of machines and tools, including their designs, uses, repair, and maintenance. Knowledge of materials, methods, and the tools involved in the construction or repair of houses, buildings, or other structures. Ability to follow instructions from supervisors or senior maintenance workers. Knowledge of general carpentry and repair. Ability to use hand tools and power tools.
</t>
  </si>
  <si>
    <t>C-500-25080-793162</t>
  </si>
  <si>
    <t>C-500-25077-782671</t>
  </si>
  <si>
    <t>STEVEN BROWNSTEIN, LLC.</t>
  </si>
  <si>
    <t>THE BACKGROUND INVESTIGATOR</t>
  </si>
  <si>
    <t>PMB 1007 BOX 100001</t>
  </si>
  <si>
    <t>66-0650310</t>
  </si>
  <si>
    <t>BROWNSTEIN</t>
  </si>
  <si>
    <t>PMB 1007 BOX 10001</t>
  </si>
  <si>
    <t>findcrime@aol.com</t>
  </si>
  <si>
    <t>P-500-25032-659435</t>
  </si>
  <si>
    <t>Chinese Interpreters and Translators</t>
  </si>
  <si>
    <t>Must have Criminal Research Provider Certificate</t>
  </si>
  <si>
    <t>Federal and local tax</t>
  </si>
  <si>
    <t>C-500-25038-673607</t>
  </si>
  <si>
    <t>C-500-24178-148478</t>
  </si>
  <si>
    <t>C-500-24245-308126</t>
  </si>
  <si>
    <t>MOTION AUTO SHOP;R&amp;D CONSTRUCTION;R&amp;D MANPOWER SVCS</t>
  </si>
  <si>
    <t>Coating, Painting, and Spraying Machine Setters, Operators, and Tenders</t>
  </si>
  <si>
    <t>P-500-24209-226939</t>
  </si>
  <si>
    <t>PAINTERS, TRANSPORTATION EQUIPMENT</t>
  </si>
  <si>
    <t>MUST HAVE AT LEAST ONE (1) YEAR WORKING EXPERIENCE, ABLE TO FOLLOW SAFETY RULES AND REGULATION. MUST HAVE KNOWLEDGE IN USING POWER MIXING  EQUIPMENT AND OTHER TOOLS THAT ARE COMMONLY USED BY AUTO PAINTER.</t>
  </si>
  <si>
    <t>C-500-24202-210710</t>
  </si>
  <si>
    <t>Vizion Insurance Company LTD</t>
  </si>
  <si>
    <t>Customer Service Representatives</t>
  </si>
  <si>
    <t>P-500-24153-059833</t>
  </si>
  <si>
    <t>Customer Service Representative</t>
  </si>
  <si>
    <t>Applicant must have a high school diploma. Applicant must have at least 6 months of work experience in any related field.</t>
  </si>
  <si>
    <t>C-500-24170-122708</t>
  </si>
  <si>
    <t>Payroll taxes as required by law such as FICA, medicare and CNMI tax withholding</t>
  </si>
  <si>
    <t>C-500-24206-217653</t>
  </si>
  <si>
    <t>C-500-24172-131565</t>
  </si>
  <si>
    <t>C-500-24198-198419</t>
  </si>
  <si>
    <t>P-500-24101-871906</t>
  </si>
  <si>
    <t xml:space="preserve">Accounting Assistant </t>
  </si>
  <si>
    <t>C-500-24204-211176</t>
  </si>
  <si>
    <t>C-500-24246-308359</t>
  </si>
  <si>
    <t>ZVR CORPORATION</t>
  </si>
  <si>
    <t>KYLE DRESS SHOP</t>
  </si>
  <si>
    <t>66-1031251</t>
  </si>
  <si>
    <t>RENZ</t>
  </si>
  <si>
    <t>zvrcorporation@yahoo.com</t>
  </si>
  <si>
    <t>P-500-24194-191582</t>
  </si>
  <si>
    <t>DRESS MAKER</t>
  </si>
  <si>
    <t>C-500-24177-144448</t>
  </si>
  <si>
    <t>PARAISU CORPORATION</t>
  </si>
  <si>
    <t>SCHOOL LEARNING INSTITUTION</t>
  </si>
  <si>
    <t>PMB 309 BOX 10001</t>
  </si>
  <si>
    <t>66-0904072</t>
  </si>
  <si>
    <t>YOSHIZAWA</t>
  </si>
  <si>
    <t>IKUO</t>
  </si>
  <si>
    <t>P-500-24113-909878</t>
  </si>
  <si>
    <t>6 MONTHS EXPERIENCE. CAN WORK FLEXIBLE TIME</t>
  </si>
  <si>
    <t>C-500-24248-311787</t>
  </si>
  <si>
    <t>P-500-24212-233270</t>
  </si>
  <si>
    <t>Willing to perform and interested in the job to complete manual cleaning task in the use of vacuum machine, mops, rugs and sweeping tools.</t>
  </si>
  <si>
    <t>C-500-24181-162223</t>
  </si>
  <si>
    <t>P-500-23184-162890</t>
  </si>
  <si>
    <t>1 YEAR EXPERIENCE AS A COOK IN INTERNATIONAL CUISINE IS REQUIRED AND PREFERABLY FROM A HIGH VOLUME RESTAURANT. MUST HAVE FOOD PROBLEM SOLVING SKILLS AND ORGANIZED. MUST BE ABLE TO WORK UNDER PRESSURE AND ADAPTABLE TO LAST MINUTE PREPARATION. ABLE TO WORK A FLEXIBLE SCHEDULE INCLUDING EARLY MORNING HOURS, NIGHTS, WEEKENDS AND HOLIDAYS.</t>
  </si>
  <si>
    <t>C-500-24256-332082</t>
  </si>
  <si>
    <t>C-500-25007-598879</t>
  </si>
  <si>
    <t>C-500-24224-259517</t>
  </si>
  <si>
    <t>C-500-24281-388818</t>
  </si>
  <si>
    <t>GENERAL KNOWLEDGE OF THE GAME OF SOCCER, SPECIALLY OF ITS RULES AND REGULATIONS. KNOWLEDGE OF MSWORDS, EXCEL, AND POWERPOINT PRESENTATION NECESSARY. KNOWLEDGE ON COMPUTERIZED LEAGUE MANAGEMENT SCHEDULING PROGRAMS. EXPERIENCE IN DOCUMENTING AND REPORTING OF PLAYERS AND OFFICIALS IN INTERNATIONAL SOCCER GAMES &amp; EVENTS, TOURNAMENTS, SUMMER TRAINING CAMPS, COURSES, ETC. HAS KNOWLEDGE AND EXPERIENCE IN THE AFC AND EAFF ELECTRONIC REGISTRATION SYSTEM FOR TOURNAMENTS AND OTHER EVENTS.
HIGHSCHOOL DIPLOMA/GED WITH AT LEAST 24 MONTHS OF WORK EXPERINCE IN RELATED FIELD.</t>
  </si>
  <si>
    <t>C-500-24249-315417</t>
  </si>
  <si>
    <t>C-500-24166-110578</t>
  </si>
  <si>
    <t>C-500-24190-178432</t>
  </si>
  <si>
    <t>Physically fir to perform various duties. Can work in flexible time.</t>
  </si>
  <si>
    <t>C-500-24235-285043</t>
  </si>
  <si>
    <t>C-500-24173-135875</t>
  </si>
  <si>
    <t>C-500-24290-409866</t>
  </si>
  <si>
    <t>C-500-24205-214259</t>
  </si>
  <si>
    <t>Docomo Pacific (Saipan), Inc.</t>
  </si>
  <si>
    <t>Gualo Rai Commercial Ctr., Middle Rd.</t>
  </si>
  <si>
    <t>Post Office Box 502146, Saipan</t>
  </si>
  <si>
    <t>66-0652527</t>
  </si>
  <si>
    <t>Paredes</t>
  </si>
  <si>
    <t>Marcus Jason</t>
  </si>
  <si>
    <t>Ibay</t>
  </si>
  <si>
    <t>Chief Financial Officer</t>
  </si>
  <si>
    <t>jparedes@docomopacific.com</t>
  </si>
  <si>
    <t>Telecommunications Equipment Installers and Repairers, Except Line Installers</t>
  </si>
  <si>
    <t>P-500-24068-781643</t>
  </si>
  <si>
    <t>Mobile Field Network Maintenance Technician</t>
  </si>
  <si>
    <t>A) High School Diploma (may be foreign equivalent) and six (6) months experience using AutoCAD or other drawing software application, Nokia BTS Site Manager software, Microsoft Project software, and Microsoft Excel software.
B) Continuation of E.c.7.a.: Employer/employee paid medical and dental insurance premium; 401(k) Employer match up to a maximum of 3.5% of contribution, premium for life insurance policy for coverage in the amount of annual wages; Docomo Pacific (Saipan), Inc. provided unlimited local calls, unlimited local SMS, unlimited data and cable services and optional enrollment in Docomo Pacific (Saipan), Inc.s Mobil Fleet Card Program.</t>
  </si>
  <si>
    <t>Fringe benefits available after 90-day probationary period [Cont'd on E.b.12.]</t>
  </si>
  <si>
    <t>Social security, Medicare and withholding tax.  Employer/employee paid medical and dental insurance premium; 401(k) Employer match up to a maximum of 3.5% of contribution, premium for life insurance policy for coverage in the amount of annual wages; Docomo Pacific (Saipan), Inc. provided unlimited local calls, unlimited local SMS, unlimited data and cable services and optional enrollment in Docomo Pacific (Saipan), Inc.'s Mobil Fleet Card Program.</t>
  </si>
  <si>
    <t>https://www.docomopacific.com/about-us/careers</t>
  </si>
  <si>
    <t>C-500-24249-315990</t>
  </si>
  <si>
    <t>JP BLDG. 2, CHALAN PALE ARNOLD RD.</t>
  </si>
  <si>
    <t>C-500-24181-162379</t>
  </si>
  <si>
    <t>Winners Residence, Winners Apt &amp; Com Space Rental, Winners Hardware, Winners Gas, et al</t>
  </si>
  <si>
    <t>3741 Afetna Rd</t>
  </si>
  <si>
    <t>P-500-23201-205241</t>
  </si>
  <si>
    <t>Building Maintenance &amp; Repairer</t>
  </si>
  <si>
    <t xml:space="preserve">High school graduate and has completed technical course in the jobs related fields. Minimum of 2 years proven work experience in building maintenance. Must have a specific understanding of electrical, carpentry, plumbing, hydraulic, and other maintenance systems. Possess knowledge of general maintenance processes and methods. Working knowledge of construction tools, common appliances, and electrical devices. Able to work on flexible hours including holidays and weekends. Can work under less supervision, and must be able to meet deadlines. Must be physically fit to handle all kinds of strenuous works. Must have own transportation to &amp; from work. All applicants must be able to secure the CNMI drivers license. All applicants must attached resume, copy of diploma, education certificates, employment certification, and other related documents. Background checks and drug testing may be required during or prior to employment to all applicants.
</t>
  </si>
  <si>
    <t>Afetna Rd San Antonio</t>
  </si>
  <si>
    <t>Banayos</t>
  </si>
  <si>
    <t>Emerlinda</t>
  </si>
  <si>
    <t>C-500-24252-322191</t>
  </si>
  <si>
    <t>CNMI Tax, Federal Tax, Medicare and Social Security. Optional: Medical and Dental Insurance, Life Insurance, 401a retirement plan.</t>
  </si>
  <si>
    <t>C-500-24170-122511</t>
  </si>
  <si>
    <t>C-500-24252-322186</t>
  </si>
  <si>
    <t>C-500-24267-355721</t>
  </si>
  <si>
    <t>P-500-24120-933749</t>
  </si>
  <si>
    <t>C-500-24239-292125</t>
  </si>
  <si>
    <t>FRINGE BENEFITS: PAID TIME OFF &amp; HOLIDAYS. OPTIONAL: MEDICAL AND DENTAL INSURANCE.</t>
  </si>
  <si>
    <t>C-500-24180-156752</t>
  </si>
  <si>
    <t xml:space="preserve">P.O. BOX 501030 </t>
  </si>
  <si>
    <t>P-500-23265-370338</t>
  </si>
  <si>
    <t>BOOKKEEPING, ACCOUNTING AND AUDITING CLERK</t>
  </si>
  <si>
    <t>MUST ENGAGE IN THE FOLLOWING SPECIALIZATION SUCH AS BOOKKEEPING, ACCOUNTS PAYABLES, ACCOUNTS RECEIVABLES, PAYROLL AND TAXATION COMPLIANCE/REPORTING. MUST HAVE KNOWLEDGE IN FICA TAX ONLINE REMITTANCE. KNOWLEDGEABLE IN PREPARING GOVERNMENT AGENCIES DOCUMENTS ON RENTAL/LEASE AGREEMENTS, MONTHLY BILLINGS, BUSINESS LICENSE, PERMITS RENEWAL, ANNUAL CORPORATION REPORT, IN/OUT BOUND FREIGHT FORWARDING, VEHICLE INSURANCE, FIRE INSURANCE, WORKERS COMPENSATION. PROFICIENT IN BOOKKEEPING AND ACCOUNTING. COMPUTER LITERATE - MS OFFICE(EXCEL, WORD, ACCESS, OUTLOOK) AND OTHER SITE MANAGEMENT. ABILITY TO SPEAK WORDS CLEARLY SO OTHERS WILL UNDERSTAND, KEEP ON DETAILS, FLEXIBLE AND CAN DO WORK OFTEN UNDER PRESSURE. SALES ORIENTED AND KNOWLEDGEABLE IN AUTOMOTIVE AND HEAVY EQUIPMENT PARTS. CAN PERFORM WORK WITHOUT ANY SUPERVISION TO MAKE IT OF HIGH QUALITY.</t>
  </si>
  <si>
    <t>C-500-24274-373938</t>
  </si>
  <si>
    <t xml:space="preserve">Knowledge of layouts and graphic fundamentals.  Should be familiar with design software programs like Adobe Photoshop, Illustrator, and InDesign. Certification in these programs can be a competitive advantage.  Have understanding of design principles like typography, composition, and textures is important.
</t>
  </si>
  <si>
    <t>C-500-24234-281821</t>
  </si>
  <si>
    <t>JAGUAR LIMITED</t>
  </si>
  <si>
    <t>HANAMITSU HOTEL &amp; SPA</t>
  </si>
  <si>
    <t>JAGUARLLC7119@GMAIL.COM</t>
  </si>
  <si>
    <t>P-500-24197-195299</t>
  </si>
  <si>
    <t>KNOWLEDGE OF MACHINES AND TOOLS, INCLUDING THEIR DESIGNS, USES, REPAIR, AND MAINTENANCE.
KNOWLEDGE OF MATERIALS, METHODS, AND THE TOOLS INVOLVED IN THE CONSTRUCTION OR REPAIR
KNOWLEDGE OF RELEVANT EQUIPMENT, POLICIES, PROCEDURES, AND STRATEGIES TO PROMOTE EFFECTIVE OPERATIONS FOR THE PROTECTION OF THE PEOPLE
BE ABLE TO READ TECHNICAL INFORMATION NEEDED TO PERFORM MAINTENANCE OR REPAIRS</t>
  </si>
  <si>
    <t>C-500-24281-388820</t>
  </si>
  <si>
    <t>FICA TAXES (SOCIAL SECURITY AND MEDICARE)
CNMI TAXES (CHAPTER 2 AND CHAPTER 7)</t>
  </si>
  <si>
    <t>C-500-24366-577864</t>
  </si>
  <si>
    <t>CANAL DR., BROADWAY ST., San Jose Village</t>
  </si>
  <si>
    <t>C-500-24338-512226</t>
  </si>
  <si>
    <t>Green Meadow School</t>
  </si>
  <si>
    <t>Pure Love</t>
  </si>
  <si>
    <t>P.O. Box 502862</t>
  </si>
  <si>
    <t>66-0696631</t>
  </si>
  <si>
    <t>Songcuan</t>
  </si>
  <si>
    <t>Saturnino</t>
  </si>
  <si>
    <t>Dulay</t>
  </si>
  <si>
    <t>Controller &amp; Director</t>
  </si>
  <si>
    <t>spn2005corp@gmail.com</t>
  </si>
  <si>
    <t>P-500-24282-391531</t>
  </si>
  <si>
    <t>Childcare Attendant</t>
  </si>
  <si>
    <t xml:space="preserve">12 months of related experience. Must have a 3-months training certificate required and provided by the CNMI childcare development fund. Employment certificate from a previous employer is required, which will be applied equally to both U.S. and foreign workers.
</t>
  </si>
  <si>
    <t>Attilong Place, Chalan Kiya</t>
  </si>
  <si>
    <t>CNMI and Federal Tax, Medicare</t>
  </si>
  <si>
    <t>HIGH SCHOOL DIPLOMA AND 6 MONTHS OF WORK EXPERIENCE AS AN ADMINISTRATIVE ASSISTANT.</t>
  </si>
  <si>
    <t>C-500-25014-616122</t>
  </si>
  <si>
    <t>AT LEAST 3 MONTHS WORK EXPERIENCED FOR THE POSITION;
 SERVICE ORIENTED AND ATTENTION TO DETAIL;
 ABILITY TO MANAGE TIME EFFICIENTLY BECAUSE THEY MUST QUICKLY PREPARE ROOMS BEFORE OCCUPANTS CHECK IN;
 ABILITY TO MEET PERFORMANCE EXPECTATIONS WITHOUT SUPERVISION;
 CAN COMMUNICATE WELL BOTH ORAL AND WRITTEN, INCLUDING THE ABILITY TO LISTEN CAREFULLY AND ASK THE RIGHT QUESTIONS TO GAIN CLARIFICATIONS;
 ABILITY TO MAINTAIN A PROFESSIONAL APPEARANCE AND INTERACT POSITIVELY WITH GUESTS;
 KNOWLEDGE OF CLEANING AND SANITATION PRODUCTS, TECHNIQUES AND METHODS AND WITH WORKING KNOWLEDGE OF OPERATING MECHANIZED CLEANING EQUIPMENT;
 HAVE AN EYE FOR CLEANLINESS AND HARD WORKER; AND
 ABILITY TO LIFT, PUSH AND PULL REQUIRED LOAD</t>
  </si>
  <si>
    <t>C-500-24328-496032</t>
  </si>
  <si>
    <t>C-500-24318-471077</t>
  </si>
  <si>
    <t>northern marianas island</t>
  </si>
  <si>
    <t>P-500-24200-204740</t>
  </si>
  <si>
    <t>Will make all deductions from the workers paycheck required by law such as Taxes (Chapter 2, Chapter 7, SS &amp; Medicare) and will remit to applicable government agencies</t>
  </si>
  <si>
    <t>C-500-24345-529569</t>
  </si>
  <si>
    <t>C-500-24345-529885</t>
  </si>
  <si>
    <t xml:space="preserve">Prior experience in related food and beverage preparations. Thorough experience with hot and cold food preparation. Ability to use slicers, mixers, grinders, food processors, etc. Able to handle work in a fast-paced environment. Inspect facilities, equipment or supplies to ensure conformance to standards. Can cook Korean/Mexican dishes. </t>
  </si>
  <si>
    <t>C-500-25009-605691</t>
  </si>
  <si>
    <t>1 YEAR GENERAL MAINTENANCE EXPERIENCE IN REPAIRING BUILDINGS, EQUIPMENT, PLUMBING, ELECTRICAL SYSTEMS AND EXPERIENCE IN POWER OR HAND TOOLS. SKILL IN GENERAL CUSTODIAL DUTIES AND FACILITY CLEANING DUTIES. SKILL IN ROUTINE EQUIPMENT AND VEHICLE MAINTENANCE. ABLE TO WORK IN A FAST-PACED ENVIRONMENT AND MULTI-TASK EFFECTIVELY. MUST AGREE TO A POST- OFFER, PRE-EMPLOYMENT DRUG SCREENING TEST THE PROSPECTIVE EMPLOYEE OR APPLICANT WILL BE REQUIRED AN EMPLOYMENT DRUG SCREENING TEST WHICH WILL APPLY EQUALLY TO U.S. WORKERS AND CW-1 WORKERS.</t>
  </si>
  <si>
    <t>C-500-25014-616014</t>
  </si>
  <si>
    <t>Chapter 2 and Fica employee share</t>
  </si>
  <si>
    <t>C-500-24325-487686</t>
  </si>
  <si>
    <t>Units 2 and 3, Skills International Building,</t>
  </si>
  <si>
    <t>Chalan Pale Arnold Road (Middle Road) Garapan</t>
  </si>
  <si>
    <t>CNMI Wage &amp; Salary Tax ; FICA</t>
  </si>
  <si>
    <t>C-500-25062-739690</t>
  </si>
  <si>
    <t>C-500-25083-796662</t>
  </si>
  <si>
    <t>taewoovisa@gmail.com</t>
  </si>
  <si>
    <t>P-500-25024-639403</t>
  </si>
  <si>
    <t>Aluminum and Glass Window Production Worker</t>
  </si>
  <si>
    <t>Knowledge of machines and tools, including their designs, uses, repair, and maintenance with driver's license.</t>
  </si>
  <si>
    <t>Withholding Tax and FICA Tax  (Social Security &amp; Medicare)</t>
  </si>
  <si>
    <t>C-500-24184-166703</t>
  </si>
  <si>
    <t xml:space="preserve">The Athlete's Foot of Saipan, Inc. </t>
  </si>
  <si>
    <t>Beach Road, Garapan P.O. BOX 500137</t>
  </si>
  <si>
    <t>66-0457478</t>
  </si>
  <si>
    <t>P-500-24058-750369</t>
  </si>
  <si>
    <t>Retail Supervisor</t>
  </si>
  <si>
    <t>HIGH SCHOOL DIPLOMA, GED, OR SUITABLE EQUIVALENT. AT LEAST 12 MONTHS WORK EXPERIENCE AS A RETAIL SUPERVISOR OR SIMILAR POSITION. PROFICIENT KNOWLEDGE OF CUSTOMER SERVICE, AND STANDARD OFFICE PRACTICES AND PROCEDURES. PROFICIENT COMPUTER SKILLS. PROFICIENT STANDARD OFFICE EQUIPMENT SKILLS. COMMUNICATION SKILLS, BOTH WRITTEN AND VERBAL. PHONE ETIQUETTE. ORGANIZATIONAL SKILLS. AVAILABLE TO WORK SHIFTS. MUST BE ABLE TO WORK ON HOLIDAYS AND WEEKENDS. MUST TAKE A SKILLED TEST DURING APPLICATION PROCESS: PERFORMING BASIC CALCULATIONS FOR INVENTORY AND OTHER WORK-RELATED RECORD KEEPING. ANSWERING A BASIC LITERACY COMPREHENSION EXAM -TOTAL PASSING SCORE IS 89% THE SKILL TESTING AND COMPREHENSION EXAM ARE REQUIRED EQUALLY OF BOTH US AND FOREIGN WORKERS.</t>
  </si>
  <si>
    <t>The Athlete's Foot of Saipan, Inc.</t>
  </si>
  <si>
    <t>C-500-24114-914654</t>
  </si>
  <si>
    <t>Ability to read, write, and communicate in English, read maps, maintain records, complete incident reports when necessary, and assist with passenger boarding and disembarking. Able to work with all age groups and be willing to escort individuals or groups on sightseeing tours while driving passenger vehicles. Available to work a flexible schedule, including evening, weekend and Holiday hours. Required to stand for long periods of time and walk up/down steps. A valid CNMI driver's license will be required to both U.S. workers and foreign workers to perform this job.</t>
  </si>
  <si>
    <t>C-500-24198-201010</t>
  </si>
  <si>
    <t>Social Security (FICA),  Medicare Tax, Payroll Withholding Tax</t>
  </si>
  <si>
    <t>C-500-24276-379007</t>
  </si>
  <si>
    <t>C-500-24170-122130</t>
  </si>
  <si>
    <t>C-500-24120-934033</t>
  </si>
  <si>
    <t>C-500-24231-275077</t>
  </si>
  <si>
    <t>C-500-24181-162524</t>
  </si>
  <si>
    <t>AT LEAST 3 MONTHS WORK EXPERIENCED FOR THE POSITION; SERVICE ORIENTED AND ATTENTION TO DETAIL INSTRUCTIONS; MUST QUICKLY CLEAN AND ARRANGE ASSIGNED AREAS WITHOUT CLOSE SUPERVISION; ABILITY TO MAINTAIN A PROFESSIONAL APPEARANCE AND INTERACT POSITIVELY WITH CLIENTS; KNOWLEDGE OF CLEANING AND SANITATION PRODUCTS, TECHNIQUES AND METHODS AND WITH WORKING KNOWLEDGE OF OPERATING MECHANIZED CLEANING TOOLS AND EQUIPMENTS; AND ABILITY TO LIFT, PUSH AND PULL REQUIRE LOADS OF MATERIALS, SUPPLIES, AND TOOLS/EQUIPMENTS .</t>
  </si>
  <si>
    <t>C-500-24193-191419</t>
  </si>
  <si>
    <t>P-500-24141-012702</t>
  </si>
  <si>
    <t xml:space="preserve">Required to comply with CNMI DCCA CCLP/CCDF requirements and documentations including the mandatory 40 hours of Annual Trainings and Participate in the CNMI QRIS Program. This requirement is applied equally to both U.S. Workers and foreign workers.
</t>
  </si>
  <si>
    <t>C-500-24281-388817</t>
  </si>
  <si>
    <t>P.O. BOX 503922</t>
  </si>
  <si>
    <t>6725 CHALAN PALI ARNOLD ROAD, GUALO RAI</t>
  </si>
  <si>
    <t>6725 GUALO RAI CENTER, CHALAN PALI ARNOLD ROAD, GUALO RAI</t>
  </si>
  <si>
    <t>P-500-24227-265900</t>
  </si>
  <si>
    <t>6 MONTHS WORK EXPERIENCE.
AUTOCAD OPERATOR.
ARCHITECTURAL, STRUCTURAL, ELECTRICAL, MECHANICAL PLANNING, DESIGN AND COST ESTIMATES.
KNOWLEDGE IN BUILDING CODES, MATERIALS AND STANDARDS.</t>
  </si>
  <si>
    <t>C-500-24248-312093</t>
  </si>
  <si>
    <t>Training and Development Specialists</t>
  </si>
  <si>
    <t>P-500-24190-178397</t>
  </si>
  <si>
    <t>Training and Development Specialist</t>
  </si>
  <si>
    <t xml:space="preserve">ABLE TO DEMONSTRATE SPECIFIC SKILLS: 1. ACTIVE LISTENING-GIVING FULL ATTENTION TO WHAT OTHER PEOPLE ARE SAYING, TAKING TIME TO UNDERSTAND THE
POINTS BEING MADE, ASKING QUESTIONS AS APPROPRIATE, AND NOT INTERRUPTING AT INAPPROPRIATE TIMES. 2.SPEAKING-TALKING TO OTHERS TO CONVEY
INFORMATION EFFECTIVELY. 3. READING COMPREHENSION-UNDERSTANDING WRITTEN SENTENCES AND PARAGRAPHS IN WORK RELATED DOCUMENTS. 4. CRITICAL
THINKING- USING LOGIC AND REASONING TO IDENTIFY THE STRENGTHS AND WEAKNESSES OF ALTERNATIVE SOLUTIONS, CONCLUSIONS OR APPROACHES TO
PROBLEMS. 5. WRITING-COMMUNICATING EFFECTIVELY IN WRITING AS APPROPRIATE FOR THE NEEDS OF THE AUDIENCE. ABLE TO COORDINATE TRAINING ACTIVITIES.
DEVELOP TRAINING MATERIAL. TRAIN PERSONNEL TO ENHANCE JOB SKILLS. CONDUCTS SURVEYS IN ORGANIZATIONS. EVALUATE TRAINING PROGRAMS,
INSTRUCTORS, OR MATERIALS. HUMAN RESOURCES TRAINING &amp; DEVELOPMENT &amp; CUSTOMER SERVICE. ABLE TO PULL, PUSH, LIFT, OR CARRY TRAINING MATERIALS/SUPPLIES TO 50LBS WITHOUT ASSISTANCE.  ABLE TO MULTI-TASK AND WORK UNDER PRESSURE. ABLE TO WORK IN FLEXIBLE SHIFTS, DAYS, EVENINGS, NIGHTS, WEEKENDS, AND HOLIDAYS. 
</t>
  </si>
  <si>
    <t>C-500-24221-253233</t>
  </si>
  <si>
    <t xml:space="preserve">Must be at least high school graduate and must have 12 months of experience in sale of construction supplies and materials. Must have basic knowledge on construction/building materials and its functions.
</t>
  </si>
  <si>
    <t>SS FICA and other applicable CNMI withholding Taxes.</t>
  </si>
  <si>
    <t>C-500-24256-334107</t>
  </si>
  <si>
    <t xml:space="preserve">THREE MONTHS RELATED WORK EXPERIENCED. MUST HAVE THE ABILITY TO BEND , STRECTH, TWIST, OR REACH WITH YOUR BODY, ARMS,
AND/OR LEGS. MUST KNOW HOW TO OPERATE CLEANING EQUIPMENT SUCH AS CARPET SHAMPOOERS, CARPET STEAMERS, CLOTHES WASHER AND DRYER, IRONING
MACHINE OR PRESSES, FLOOR POLISHERS, AND VACUUM CLEANERS. MUST BE WILLING TO WORK FLEXIBLE SCHEDULES INCLUDING WEEKENDS AND HOLIDAYS. APPLICANTS ARE REQUIRED
TO SUBMIT THEIR RESUME AND EMPLOYMENT CERTIFICATION SHOWING THE REQUIRED EXPERIENCE. APPLICATIONS WILL BE CONSIDERED IF SUBMITTED WITHIN THE
RECRUITMENT PERIOD. PREVIOUS EMPLOYER WILL BE CONTACTED FOR VERIFICATION AND PERSONAL REFERENCE.
</t>
  </si>
  <si>
    <t>C-500-24237-291508</t>
  </si>
  <si>
    <t xml:space="preserve">Only CNMI  (Ch2) Withholding and Federal (Fica/Medicare) Taxes will be deducted from the Workers Paycheck as required by law will be made.
</t>
  </si>
  <si>
    <t>C-500-24215-239983</t>
  </si>
  <si>
    <t>BUIYAN</t>
  </si>
  <si>
    <t>C-500-24206-220114</t>
  </si>
  <si>
    <t>PACIFIC MARINE ENTERPRISES INC</t>
  </si>
  <si>
    <t>Pmb 181 Box 10001</t>
  </si>
  <si>
    <t>Chalan Pale Arnold As Mahetog</t>
  </si>
  <si>
    <t>Varela</t>
  </si>
  <si>
    <t>Danilyn</t>
  </si>
  <si>
    <t>P-500-24109-902793</t>
  </si>
  <si>
    <t>CHALAN PALE ARNOLD PAIPAI DRIVE</t>
  </si>
  <si>
    <t xml:space="preserve">AS MAHETOG TANAPAG </t>
  </si>
  <si>
    <t>C-500-24172-131576</t>
  </si>
  <si>
    <t>C-500-24194-191833</t>
  </si>
  <si>
    <t>C-500-24197-195260</t>
  </si>
  <si>
    <t>P-500-24081-818091</t>
  </si>
  <si>
    <t>Technical Skill: computer literacy</t>
  </si>
  <si>
    <t>FICA, Chapter 2, and Chapter 7.</t>
  </si>
  <si>
    <t>C-500-24173-136421</t>
  </si>
  <si>
    <t>C-500-24236-288531</t>
  </si>
  <si>
    <t>WINCHELL'S INC.</t>
  </si>
  <si>
    <t>WINCHELL'S DONUTS SAIPAN</t>
  </si>
  <si>
    <t>98-0083587</t>
  </si>
  <si>
    <t>DALANGIN</t>
  </si>
  <si>
    <t>JULIO</t>
  </si>
  <si>
    <t>CABRAL</t>
  </si>
  <si>
    <t>ADMINISTRATIVE MANAGER</t>
  </si>
  <si>
    <t>321 E HARMON INDUSTRIAL PARK RD</t>
  </si>
  <si>
    <t>SUITE 6G</t>
  </si>
  <si>
    <t>HARMON</t>
  </si>
  <si>
    <t>juliocdalangin@gmail.com</t>
  </si>
  <si>
    <t>P-500-24201-207465</t>
  </si>
  <si>
    <t>BAKER/DONUT MAKER</t>
  </si>
  <si>
    <t>MUST HAVE VALID FOOD HANDLER CERTIFICATE. MUST BE ABLE TO LIFT AT LEAST 50 LBS. MUST BE ABLE TO WORK ANYTIME OF DAY OR NIGHT. MUST HAVE AT LEAST 12 MONTHS EMPLOYMENT EXPERIENCE AS A BAKER/DONUT MAKER.</t>
  </si>
  <si>
    <t>WINCHELL'S SUSUPE</t>
  </si>
  <si>
    <t>BEACH ROAD SAIPAN</t>
  </si>
  <si>
    <t>FICA payroll taxes and CNMI income taxes such as Chapter 2 and 7 taxes</t>
  </si>
  <si>
    <t>jobapplicant2014@gmail.com</t>
  </si>
  <si>
    <t>C-500-24263-348626</t>
  </si>
  <si>
    <t>COMPUTER LITERATE, PROFICIENT IN EXCEL, MICROSOFT WORD, PROBLEM AND ANALYTICAL SKILLS, TIME MANAGEMENT AND
MULTITASKING, ACCOUNTING, BOOKKEEPING, AUDITING.</t>
  </si>
  <si>
    <t>C-500-25038-673776</t>
  </si>
  <si>
    <t>C-500-24216-243043</t>
  </si>
  <si>
    <t>P-500-24178-148240</t>
  </si>
  <si>
    <t>Knowledge of using machines hand tools or power tools, including their designs, uses, repair, and maintenance.</t>
  </si>
  <si>
    <t>C-500-24318-471131</t>
  </si>
  <si>
    <t>P-500-24198-198631</t>
  </si>
  <si>
    <t>C-500-24194-191754</t>
  </si>
  <si>
    <t>P-500-24079-810282</t>
  </si>
  <si>
    <t>MAINTENANCE TECHNICIAN</t>
  </si>
  <si>
    <t>KNOWLEDGE IN USING HAND AND POWER TOOLS SUCH AS CORDLESS POWER DRILLS, POWER CIRCULAR SAWS, AND PULLERS.</t>
  </si>
  <si>
    <t xml:space="preserve">CNMI WITHHOLDING AND FICA TAX
</t>
  </si>
  <si>
    <t>C-500-24241-299023</t>
  </si>
  <si>
    <t>C-500-24208-224058</t>
  </si>
  <si>
    <t>GUMA ARCHITECTS, LLC</t>
  </si>
  <si>
    <t>P.O. BOX 7721 SVRB</t>
  </si>
  <si>
    <t>66-0886837</t>
  </si>
  <si>
    <t>McPHETRES</t>
  </si>
  <si>
    <t>Samuel</t>
  </si>
  <si>
    <t>P.O. Box 7721 SVRB</t>
  </si>
  <si>
    <t>sam@guma.space</t>
  </si>
  <si>
    <t>P-500-24165-105217</t>
  </si>
  <si>
    <t>Must have knowledge of Autodesk Revit and AutoCAD, Microsoft Word and Excel.  Must have experience with construction systems and be comfortable on a construction site.</t>
  </si>
  <si>
    <t>6571 Chalan Pale Arnold, 2nd Fl</t>
  </si>
  <si>
    <t>Island Commercial Center</t>
  </si>
  <si>
    <t xml:space="preserve">Federal Income Tax, FICA, Medicare and Health Insurance (optional coverages) </t>
  </si>
  <si>
    <t>C-500-24306-446738</t>
  </si>
  <si>
    <t>P-500-24239-295040</t>
  </si>
  <si>
    <t>C-500-24339-516007</t>
  </si>
  <si>
    <t>P-500-24299-432010</t>
  </si>
  <si>
    <t>C-500-24263-348651</t>
  </si>
  <si>
    <t>Chalan Pale Arnold Middle Road, Garapan</t>
  </si>
  <si>
    <t>C-500-24306-446901</t>
  </si>
  <si>
    <t>P-500-24239-292164</t>
  </si>
  <si>
    <t xml:space="preserve">Knowledge in multi-crafting skills in carpentry, plumbing, electrical and painting. </t>
  </si>
  <si>
    <t>Chalan Pale Arnold Street Garapan Saipan MP 96950</t>
  </si>
  <si>
    <t>C-500-25015-618722</t>
  </si>
  <si>
    <t>C-500-24343-526378</t>
  </si>
  <si>
    <t>P-500-24215-239948</t>
  </si>
  <si>
    <t>Troubleshooting, experience in heavy equipment, problem-solving, communication and attention to detail.</t>
  </si>
  <si>
    <t>C-500-25017-625335</t>
  </si>
  <si>
    <t>C-500-25024-639294</t>
  </si>
  <si>
    <t>P-500-25013-613029</t>
  </si>
  <si>
    <t>Can possess to troubleshoot. Can operate Maintenance and Repair equipment. Must be a High School Graduate or GED and have at least 24 months working experience as Maintenance and Repairs Worker with Employment Certificate. Must have Police Clearance. Willing to work in a flexible working schedule.
NOTE; This pre-requisite applies to both CW-1 and U.S. Workers applicant</t>
  </si>
  <si>
    <t>In excess of 40 hours per week, the rate will multiply by 1.5</t>
  </si>
  <si>
    <t>C-500-24326-489696</t>
  </si>
  <si>
    <t>Knowledge of construction materials with at least 12 months working experience as a Light Truck Drivers. Related skills and knowledge are required to this position and must have a valid local driver license when operating or driving the delivery truck. Must have experience for safety driving when some emergency or special conditions occur. Must have knowledge of loading and unloading construction materials, emergency boom truck repairing and safety hoisting of heavy equipment with heavy loading. Understanding and speaking both English, Chinese, or Filipino language to communicate with local and foreign customers is preferable. Willing to work on flexible hours even at weekend or holidays.</t>
  </si>
  <si>
    <t>C-500-25003-591318</t>
  </si>
  <si>
    <t>C-500-24318-473539</t>
  </si>
  <si>
    <t>BED AND BREAKFAST</t>
  </si>
  <si>
    <t>P.O. BOX 500876, 702 TOMAS TUN SABLAN ST</t>
  </si>
  <si>
    <t>P-500-24268-362054</t>
  </si>
  <si>
    <t>At least 12 months working experience as maintenance and repair worker. Know how to repair doors, locks, windows. Can read electrical diagram and repair electrical problems. Knowledge in repair and painting in building. Knowledge in Welding, Carpentry, and Masonry works. Willing to work flexible schedule. Do other related duties as assigned</t>
  </si>
  <si>
    <t>C-500-24310-452906</t>
  </si>
  <si>
    <t>scottbuilders.construction@gmail.com</t>
  </si>
  <si>
    <t>CNMI  TAX - CHAP2 &amp; CHAP7
FICA- SS &amp; MED</t>
  </si>
  <si>
    <t>C-500-25008-602301</t>
  </si>
  <si>
    <t>C-500-24360-571069</t>
  </si>
  <si>
    <t>KANGTAI CORPORATION</t>
  </si>
  <si>
    <t>FORTUNE MARKET</t>
  </si>
  <si>
    <t>CHALAN PALE ARNOLD, CHALAN LAULAU VILLAHGE</t>
  </si>
  <si>
    <t>cnmi</t>
  </si>
  <si>
    <t>66-1007057</t>
  </si>
  <si>
    <t>YUEHUA</t>
  </si>
  <si>
    <t>yuahuachen2024@gmail.com</t>
  </si>
  <si>
    <t>P-500-24310-452930</t>
  </si>
  <si>
    <t>Per week exceeds 40 hours, overtime rate $9.75 x1.5=$14.625 per hour</t>
  </si>
  <si>
    <t>C-500-24320-476882</t>
  </si>
  <si>
    <t xml:space="preserve">MUST HAVE 12 MONTHS EXPERIENCE. ABLE TO WORK SAFELY WITH A VARIETY OF CLEANING SUPPLIES. ABLE TO USE BASIC CLEANING EQUIPMENT. KNOWLEDGE OF CLEANING CHEMICALS AND SUPPLIES. FAMILIARITY WITH MATERIAL SAFETY DATA SHEETS. HANDLES THE PHYSICAL DEMANDS OF THE JOB, INCLUDING STANDING AND WALKING FOR MOST OF THE SHIFT, BENDING, CLIMBING, AND LIFTING AT LEAST 25 POUNDS.
</t>
  </si>
  <si>
    <t>C-500-25041-681544</t>
  </si>
  <si>
    <t>C-500-25075-779569</t>
  </si>
  <si>
    <t>HARVEST MART/3KINGS MARKET/ 8M HARVEST</t>
  </si>
  <si>
    <t>DISTRICT IV SONGSONG VILLAGE</t>
  </si>
  <si>
    <t>P-500-25034-660095</t>
  </si>
  <si>
    <t>FARMWORKER</t>
  </si>
  <si>
    <t>KNOWLEDGE OF TECHNIQUES AND EQUIPMENT FOR PLANTING, GROWING, AND HARVESTING FOOD PRODUCTS FOR CONSUMPTION, INCLUDING STORAGE/HANDLING
TECHNIQUES; ABLE TO USE EQUIPMENT SUCH AS MOWERS, CARGO TRUCKS, CROP PLANTERS, AND OTHER PLANTING EQUIPMENT.</t>
  </si>
  <si>
    <t>Deductions will include local and state taxes which is consistent and pertinent to U.S. Federal and CNMI Laws (e.g. Chapter 2, Chapter 7, SS, and Medicare)</t>
  </si>
  <si>
    <t>C-500-25023-636414</t>
  </si>
  <si>
    <t>C-500-25027-643281</t>
  </si>
  <si>
    <t>P-500-24346-533798</t>
  </si>
  <si>
    <t>Automotive Mechanic</t>
  </si>
  <si>
    <t>High School Graduate or Automotive Mechanic Technical or Vocational Program completion with certificate. 12 months of experience in the maintenance and repair for rigid fuel tank trucks and tanker trailers. Must be able to diagnose, adjust, repair, maintain, repair and overhaul engines for rigid fuel tank trucks and tanker trailers. Minimum of 1 year work experience is required on these areas: lubrication, repairs and servicing, use of machine tools, welding and flame cutting, engine elements, gears, brakes, transmission and exhausts of fuel tank trucks and tanker trailers. Must have knowledge and experience in mechanical devices for fuel tank trucks and tanker trailers. Must be able to pass a medical exam required by CNMI Bureau of Motor Vehicles. Must be able to obtain a CNMI driver's license.</t>
  </si>
  <si>
    <t>C-500-24210-227259</t>
  </si>
  <si>
    <t>DENTAL CARE, INC.</t>
  </si>
  <si>
    <t>DENTAL CARE</t>
  </si>
  <si>
    <t>P.O. BOX 10001, PMB 807</t>
  </si>
  <si>
    <t>D'TORRES BLDG. MIDDLE ROAD, GARAPAN, SUITE 103</t>
  </si>
  <si>
    <t>66-0616357</t>
  </si>
  <si>
    <t>THOMPSON</t>
  </si>
  <si>
    <t>SCOT</t>
  </si>
  <si>
    <t>LEDREW</t>
  </si>
  <si>
    <t>dentalcaresaipan@gmail.com</t>
  </si>
  <si>
    <t>P-500-24169-121197</t>
  </si>
  <si>
    <t>D'TORRES BLDG. MIDDLE RD, SUITE 103</t>
  </si>
  <si>
    <t>DENTALCARESAIPAN@GMAIL.COM</t>
  </si>
  <si>
    <t>C-500-24196-195112</t>
  </si>
  <si>
    <t>SZABO AEROSPACE LLC</t>
  </si>
  <si>
    <t>SKYDIVE SAIPAN HANGER, 2995 ASIANA PLACE, I FADANG</t>
  </si>
  <si>
    <t>SAIPAN INTERNATIONAL AIRPORT; P.O. BOX 500455</t>
  </si>
  <si>
    <t>20-5403035</t>
  </si>
  <si>
    <t>john.stewart@skydiveguam.com</t>
  </si>
  <si>
    <t>P-500-24137-001490</t>
  </si>
  <si>
    <t>AIRCRAFT MECHANIC</t>
  </si>
  <si>
    <t>HIGH SCHOOL DIPLOMA (MAY BE FOREIGN EQUIVALENT); CURRENT U.S. FAA AIRFRAME AND POWERPLANT LICENSE.</t>
  </si>
  <si>
    <t>SAIPAN INTERNATIONAL AIRPORT</t>
  </si>
  <si>
    <t>Employer paid group medical and dental insurance</t>
  </si>
  <si>
    <t>Social Security, Medicare and withholding tax</t>
  </si>
  <si>
    <t>Mailaman</t>
  </si>
  <si>
    <t>C-500-24248-312058</t>
  </si>
  <si>
    <t>C-500-24272-372251</t>
  </si>
  <si>
    <t>C-500-24208-224108</t>
  </si>
  <si>
    <t>WJC Mart</t>
  </si>
  <si>
    <t>PO Box 503742</t>
  </si>
  <si>
    <t>P-500-24166-110857</t>
  </si>
  <si>
    <t>Fisherman</t>
  </si>
  <si>
    <t xml:space="preserve">Knowledgeable of various fishing methods like bottom fishing, trolling, spear fishing.
</t>
  </si>
  <si>
    <t xml:space="preserve">San Vicente Rd. Dandan Village </t>
  </si>
  <si>
    <t>Beatriz Q. Fejeran dba WJC Mart</t>
  </si>
  <si>
    <t>C-500-24270-365989</t>
  </si>
  <si>
    <t>AGBAYANI</t>
  </si>
  <si>
    <t>P-500-24228-268756</t>
  </si>
  <si>
    <t>C-500-24208-224403</t>
  </si>
  <si>
    <t>WENJIA CORPORATION CNMI</t>
  </si>
  <si>
    <t>BRAVO KITCHEN AND BAR</t>
  </si>
  <si>
    <t>P.O. BOX 10003, PMB 332</t>
  </si>
  <si>
    <t>66-0862905</t>
  </si>
  <si>
    <t>CUIMIN</t>
  </si>
  <si>
    <t>bravokitchen2024@gmail.com</t>
  </si>
  <si>
    <t>P-500-24130-974544</t>
  </si>
  <si>
    <t>Knowledge in preparing fastfood with cooking skills, sauce making, knife skills, operates grills, or deep fryers must willing to get food handler certificates and health certificates</t>
  </si>
  <si>
    <t>CUIYAN</t>
  </si>
  <si>
    <t>C-500-24226-262500</t>
  </si>
  <si>
    <t>Paid Leave, Duty Meal, and optional Health Insurance</t>
  </si>
  <si>
    <t>C-500-24257-335374</t>
  </si>
  <si>
    <t>Power Builders International, LLC</t>
  </si>
  <si>
    <t>66-0711044</t>
  </si>
  <si>
    <t>P-500-24205-214387</t>
  </si>
  <si>
    <t>ABILITY TO FOLLOW INSTRUCTIONS FROM SUPERVISORS OR SENIOR MAINTENANCE WORKERS. KNOWLEDGE OF GENERAL CARPENTRY AND REPAIR. ABILITY TO USE HAND TOOLS AND POWER TOOLS.</t>
  </si>
  <si>
    <t>C-500-24242-301930</t>
  </si>
  <si>
    <t>Poong Won Corporation</t>
  </si>
  <si>
    <t>Saipan Well Tour</t>
  </si>
  <si>
    <t>P.O. Box 503132</t>
  </si>
  <si>
    <t>66-0807462</t>
  </si>
  <si>
    <t>Seung Jin</t>
  </si>
  <si>
    <t>JIn Joo Corporation</t>
  </si>
  <si>
    <t>P-500-24197-195132</t>
  </si>
  <si>
    <t>2 years of work experience as a tour guide. Can communicate clearly with tourists to explain safety regulations and procedures. Able to adhere to a schedule. Able to organize and watch over a large group of people and follow pre-designated routes. Can speak Korean, Chinese.  Valid drivers license is required for US Citizens and CW1 workers.</t>
  </si>
  <si>
    <t>Beach Road, Chalan Piao</t>
  </si>
  <si>
    <t>CNMI, SS Tax (FICA), Medicare</t>
  </si>
  <si>
    <t>C-500-24195-194828</t>
  </si>
  <si>
    <t xml:space="preserve">Applicant must be a high school graduate or equivalent with at least 24 months of experience as an accounting clerk. Must have knowledge and understanding of bookkeeping  practices and procedures. Proficient in MS Word, Excel, and Peachtree Accounting software. Knowledgeable in preparation of tax returns, business and financial reports, billing and collections, payroll and budgeting duties. Applicant must be willing to work in flexible hours, even weekend and holidays if necessary especially to meet deadlines. </t>
  </si>
  <si>
    <t>C-500-24274-372671</t>
  </si>
  <si>
    <t>C-500-24339-515823</t>
  </si>
  <si>
    <t>C-500-24166-110556</t>
  </si>
  <si>
    <t>C-500-24201-207573</t>
  </si>
  <si>
    <t>C-500-24275-378776</t>
  </si>
  <si>
    <t>C-500-24227-265734</t>
  </si>
  <si>
    <t>C-500-24188-178079</t>
  </si>
  <si>
    <t>C-500-24155-061712</t>
  </si>
  <si>
    <t>C-500-24263-348747</t>
  </si>
  <si>
    <t>Chalan  Pale Arnold Middle Road, Gualo Rai</t>
  </si>
  <si>
    <t>Chalan Pale Arnold Middle Road, Gualo Rai</t>
  </si>
  <si>
    <t>CNMI Withholding Tax, FICA Tax and other deductions required by Law.</t>
  </si>
  <si>
    <t>C-500-24198-198117</t>
  </si>
  <si>
    <t>MUST HAVE 2 YEARS OF EXPERIENCE IN THE SAME POSITION MAINTAINING AN EXISTING BUILDING TO PREVENT DETERIORATION. CUSTOMER SERVICE, COMMUNICATION AND INTERPERSONAL SKILLS ARE A MUST WHEN DEALING WITH CLIENTS. APPLICANT MUST BE ABLE TO MULTI TASK AND WORK EVEN UNDER PRESSURE. APPLICANT MUST BE WILLING TO WORK FLEXIBLE TIME, HOLIDAYS AND  WEEKENDS WHEN NECESSARY. MUST HAVE TIME MANAGEMENT SKILLS. KNOWLEDGE OF BUILDING SKILLS INCLUDING AIR-CONDITIONING, ELECTRICAL, PLUMBING, PAINTING, AND GENERAL BUILDING REPAIR, MUST BE ADEPT AT USING A VARIETY OF HAND AND ELECTRICAL TOOLS. MUST HAVE THE ABILITY TO CLIMB HEIGHTS, LIFT UP TO 50 LBS. AND CLIMB ONTO LADDERS. WORK HOURS WILL BE BETWEEN 6AM AND 8PM FOR AT LEAST 7 HOURS PER DAY. APPLICANT MUST CLEARLY INDICATE THE JVA # AND POSITION BEING APPLIED FOR. APPLICANT MUST SUBMIT A RESUME WITH PERSONAL REFERENCES, AND EMPLOYMENT CERTIFICATES SHOWING THE REQUIRED WORK EXPERIENCE. COMPLETE APPLICATIONS WILL BE CONSIDERED IF SUBMITTED WITHIN THE RECRUITMENT PERIOD. WE WILL CONTACT PREVIOUS EMPLOYERS FOR VERIFICATION AND PERSONAL REFERENCE. APPLICANTS WILL BE ASKED TO DEMONSTRATE SKILL REQUIREMENTS OF THE JOB. ALL REQUIREMENTS WILL BE APPLIED EQUALLY TO ALL APPLICANTS</t>
  </si>
  <si>
    <t>C-500-24248-311813</t>
  </si>
  <si>
    <t>C-500-25045-692924</t>
  </si>
  <si>
    <t>C-500-24204-211130</t>
  </si>
  <si>
    <t>GAMAB</t>
  </si>
  <si>
    <t>ALEJANDRO</t>
  </si>
  <si>
    <t>PEREZ</t>
  </si>
  <si>
    <t>P-500-24080-815031</t>
  </si>
  <si>
    <t>UNIT 1 2ND FLR,, M2M BLDG., JESUS T. ATTAO ROAD</t>
  </si>
  <si>
    <t>C-500-24262-345197</t>
  </si>
  <si>
    <t xml:space="preserve">MUST POSSESS A VALID CNMI DRIVER LICENSE EQUALLY APPLICABLE TO BOTH U. S. AND FOREIGN APPLICANTS.
2. MUST HAVE  2 YEARS DOCUMENTED WORK EXPERIENCE, KNOWLEDGE &amp; SKILLS  IN THE SAME POSITION.
3. MUST BE PROFICIENT IN THE USE OF HAND AND POWER TOOLS TO REPAIR ELECTRICAL, ELECTRONIC COMPONENTS, PIPE SYSTEMS, PLUMBING, MACHINERY OR
EQUIPMENT.
4. MUST BE ABLE TO LIFT, CARRY AND MOVE HEAVY OBJECTS AT LEAST 90 LBS. IN WEIGHT WITHOUT ASSISTANCE.
5.  MUST BE ABLE TO DELIVER WORK INDEPENDENTLY &amp; WITH URGENCY.
6.  Must be able to work on flexible time, early morning shift, Sundays and
holidays when needed &amp;  must be have a reliable transportation to &amp; from the place of work. . 
7. Detailed resume, employment certifications &amp; pre-screening test are required 
equally applicable to both U.S. and foreign applicants.
 </t>
  </si>
  <si>
    <t>C-500-24262-345221</t>
  </si>
  <si>
    <t>P-500-24221-253061</t>
  </si>
  <si>
    <t>- 12 MONTHS EXPERIENCE AS A DELIVERY DRIVER
- MUST POSSESS A VALID CNMI DRIVER'S LICENSE
- MUST BE ABLE TO DO WORK WITH SOME LIFTING AND CARRYING OF ITEMS ON THE JOB
- MUST BE ABLE TO PERFORM MATHEMATICAL COMPUTATION</t>
  </si>
  <si>
    <t>C-500-24169-117390</t>
  </si>
  <si>
    <t>Reliance Help Supply</t>
  </si>
  <si>
    <t>P-500-23332-528461</t>
  </si>
  <si>
    <t>C-500-24221-253502</t>
  </si>
  <si>
    <t>SAIPAN IVF CENTER, LLC</t>
  </si>
  <si>
    <t>SAIPAN IVF CENTER</t>
  </si>
  <si>
    <t>POBOX 505577</t>
  </si>
  <si>
    <t>66-0931646</t>
  </si>
  <si>
    <t>ZHU</t>
  </si>
  <si>
    <t>TAO</t>
  </si>
  <si>
    <t>OPERATING MANAGER</t>
  </si>
  <si>
    <t>3F, BOG BLDG, GARAPAN</t>
  </si>
  <si>
    <t>saipanivfcenter@yahoo.com</t>
  </si>
  <si>
    <t>Cytogenetic Technologists</t>
  </si>
  <si>
    <t>P-500-24181-162334</t>
  </si>
  <si>
    <t>Embryology Laboratory Assistant</t>
  </si>
  <si>
    <t>Two years of experience in a medical setting. A basic understanding of patient care, medical terminology, coding procedures, reference tools, and appropriate clinical pharmacology for medical assistant practice scope. Familiarity with electronic medical health care record systems.</t>
  </si>
  <si>
    <t>C-500-24187-176203</t>
  </si>
  <si>
    <t>FASHION SCENT INTERNATIONAL, INC.</t>
  </si>
  <si>
    <t>FLOR HAIR SALON</t>
  </si>
  <si>
    <t>CHALAN PALE ARNOLD ROAD, GUALO RAI</t>
  </si>
  <si>
    <t>P.O. BOX 504808</t>
  </si>
  <si>
    <t>66-0673663</t>
  </si>
  <si>
    <t>URBIEN</t>
  </si>
  <si>
    <t>NOEMI</t>
  </si>
  <si>
    <t>MARTINEZ</t>
  </si>
  <si>
    <t>noems2467@yahoo.com</t>
  </si>
  <si>
    <t>P-500-24074-797944</t>
  </si>
  <si>
    <t>HAIRDRESSERS, HAIRSTYLISTS AND COSMETOLOGISTS</t>
  </si>
  <si>
    <t>MUST HAVE AT LEAST 2-YEARS WORK RELATED EXPERIENCE. MUST HAVE KNOWLEDGE OF PRINCIPLES AND PROCESSES FOR PROVIDING CUSTOMER AND PERSONAL SERVICES, THIS INCLUDES CUSTOMER NEEDS ASSESSMENT, MEETING QUALITY STANDARDS FOR SERVICES, AND EVALUATION OF CUSTOMER SATISFACTION.</t>
  </si>
  <si>
    <t>CHALAN PALE ARNOLD ROAD, SAIPAN PLAZA BLDG., GUALO RAI</t>
  </si>
  <si>
    <t>C-500-24210-227105</t>
  </si>
  <si>
    <t>P-500-24162-089275</t>
  </si>
  <si>
    <t>AT LEAST 12 MONTHS OF WORK EXPERIENCE AS A COOK.</t>
  </si>
  <si>
    <t>C-500-24181-162608</t>
  </si>
  <si>
    <t>MLC INVESTMENT CORPORATION</t>
  </si>
  <si>
    <t>MARIANAS DEALS</t>
  </si>
  <si>
    <t>P.O. BOX 7346, AS PERDIDO ROAD</t>
  </si>
  <si>
    <t>66-0907782</t>
  </si>
  <si>
    <t>LYNIE</t>
  </si>
  <si>
    <t>mlcinvcorp@gmail.com</t>
  </si>
  <si>
    <t>Floral Designers</t>
  </si>
  <si>
    <t>P-500-23269-383698</t>
  </si>
  <si>
    <t>FLORIST</t>
  </si>
  <si>
    <t>At least 6 months working experience. Must have experience as a Florist. Must know how to arrange flowers, color, and material combination according to customer desire. Know the different types of flowers and its name. Can create new flower arrangement design. Willing to work flexible schedule. Do other related duties as assigned.</t>
  </si>
  <si>
    <t>invcorpmlc@gmail.com</t>
  </si>
  <si>
    <t>C-500-24335-507768</t>
  </si>
  <si>
    <t xml:space="preserve">Knowledge of machines hand tools or power tools, including their designs, uses, repair, and maintenance.
</t>
  </si>
  <si>
    <t>All CNMI and Federal Tax required by law.</t>
  </si>
  <si>
    <t>C-500-24212-230274</t>
  </si>
  <si>
    <t>YS ENTERPRISE LLC</t>
  </si>
  <si>
    <t>Suite 202-B 2nd Fl. SCS Bldg</t>
  </si>
  <si>
    <t>66-0717115</t>
  </si>
  <si>
    <t>KAWABE</t>
  </si>
  <si>
    <t>ysent.hr@gmail.com</t>
  </si>
  <si>
    <t>P-500-24155-061459</t>
  </si>
  <si>
    <t xml:space="preserve">Must know how to use and mix chemical solutions and use equipment to prevent damage to fixtures, furniture and rugs and carpets. Must have at least 3months of working experience as housekeeper (must present a certificate of employment to qualify for the position applying to). PRE-SCREENING TEST IS REQUIRED (LIKE TRADE TEST AND/OR EMPLOYMENT EXAM)
</t>
  </si>
  <si>
    <t>C-500-24190-180397</t>
  </si>
  <si>
    <t>BLOSSOM CORPORATION</t>
  </si>
  <si>
    <t>LUCKY STAR MARKET</t>
  </si>
  <si>
    <t>BEACH ROAD, CHALAN KANOA VILLAGE</t>
  </si>
  <si>
    <t>66-0968708</t>
  </si>
  <si>
    <t>BLOSSOMCORP2020@OUTLOOK.COM</t>
  </si>
  <si>
    <t>P-500-24067-778624</t>
  </si>
  <si>
    <t>blossomcorp2020@outlook.com</t>
  </si>
  <si>
    <t>C-500-24335-507783</t>
  </si>
  <si>
    <t>C-500-24206-217641</t>
  </si>
  <si>
    <t>P-500-24138-007048</t>
  </si>
  <si>
    <t>Bowling Pinsetter</t>
  </si>
  <si>
    <t>1 year work related skill, knowledge and experience.  Performing routine maintenance on equipment and determining when and what kind of maintenance is needed.</t>
  </si>
  <si>
    <t>C-500-25032-659355</t>
  </si>
  <si>
    <t>C-500-24324-483853</t>
  </si>
  <si>
    <t>C-500-24343-526226</t>
  </si>
  <si>
    <t>Machine Feeders and Offbearers</t>
  </si>
  <si>
    <t>P-500-24259-338521</t>
  </si>
  <si>
    <t>Machine Feeders</t>
  </si>
  <si>
    <t>C-500-24352-548989</t>
  </si>
  <si>
    <t>P-500-24206-217688</t>
  </si>
  <si>
    <t>MAIDS AND HOUSEKKEPING CLEANERS</t>
  </si>
  <si>
    <t>MUST BE ABLE TO PERFORM PHYSICAL ACTIVITIES THAT REQUIRE CONSIDERABLE USE OF YOUR ARMS AND LEGS AND MOVING YOUR WHOLE BODY, SUCH AS
CLIMBING, LIFTING, BALANCING, WALKING, STOOPING, AND HANDLING MATERIALS</t>
  </si>
  <si>
    <t>P.O BOX 500087</t>
  </si>
  <si>
    <t>CNMI Withholding Tax, Federal withholding Tax, SSS and Medicare contribution</t>
  </si>
  <si>
    <t>C-500-25052-712956</t>
  </si>
  <si>
    <t>H. K. Pangelinan &amp; Associates, LLC</t>
  </si>
  <si>
    <t>5885 Chalan Pali Arnold, Chalan Laulau</t>
  </si>
  <si>
    <t>PO Box 501531</t>
  </si>
  <si>
    <t>66-0810054</t>
  </si>
  <si>
    <t>Henry</t>
  </si>
  <si>
    <t>hkpsaipan@gmail.com</t>
  </si>
  <si>
    <t>P-500-25016-621802</t>
  </si>
  <si>
    <t>Computer-Aided Design CAD software, Autodesk AutoCad Civil 3D</t>
  </si>
  <si>
    <t>CNMI tax, and fica tax (ss &amp; medicare)</t>
  </si>
  <si>
    <t>C-500-25065-749008</t>
  </si>
  <si>
    <t>Asia Pacific Hotels Inc. d/b/a Century Hotel</t>
  </si>
  <si>
    <t>C-500-24366-577982</t>
  </si>
  <si>
    <t>C-500-24344-526426</t>
  </si>
  <si>
    <t>EXPERIENCE IN CHRISTIAN SCHOOL SETTING.
-MUST BE WILLING TO OBTAIN ACSI CERTIFICATION DURING THE INITIAL YEAR OF EMPLOYMENT.
- FAMILIARITY USING TECHNOLOGY (LAPTOP, IPAD, PROJECTOR) IN THE CLASSROOM.
- KNOWLEDGE IN MICROSOFT OFFICE, GOOGLE CLASSROOM, GOOGLE DOCS, FORMS, AND OTHER EDUCATIONAL SOFTWARE.
-KNOWLEDGE OF INSTRUCTIONAL METHODS APPROPRIATE FOR STUDENTS AT THE RESPECTIVE GRADE LEVELS.</t>
  </si>
  <si>
    <t>C-500-24339-515631</t>
  </si>
  <si>
    <t>C-500-24309-452333</t>
  </si>
  <si>
    <t>1. Must have knowledge with point-of-sale systems, such as QuickBooks 
2. The employee is anticipated to work split shifts with flexible hours</t>
  </si>
  <si>
    <t>C-500-24354-556177</t>
  </si>
  <si>
    <t>P &amp; G ENTERPRISES THE  AS PARIS RESTAURANT</t>
  </si>
  <si>
    <t>P &amp; G ENTERPRISES THE AS PARIS RESTAURANT</t>
  </si>
  <si>
    <t>P-500-24316-465540</t>
  </si>
  <si>
    <t>HEAD COOK</t>
  </si>
  <si>
    <t>HIGH SCHOOL DIPLOMA AND 12 MONTHS OF WORK EXPERIENCE AS A HEAD COOK.</t>
  </si>
  <si>
    <t>C-500-25014-618346</t>
  </si>
  <si>
    <t>C-500-25030-652699</t>
  </si>
  <si>
    <t>CNMI TAXES AND FIC ATAXES</t>
  </si>
  <si>
    <t>UNITY TRADE SERVICE SINC</t>
  </si>
  <si>
    <t>C-500-24310-452942</t>
  </si>
  <si>
    <t>C-500-24170-122743</t>
  </si>
  <si>
    <t>P-500-23252-333562</t>
  </si>
  <si>
    <t>C-500-24312-461467</t>
  </si>
  <si>
    <t>C-500-25080-792982</t>
  </si>
  <si>
    <t>C-500-24176-141310</t>
  </si>
  <si>
    <t>SAN ANTONIO LAUNDRY</t>
  </si>
  <si>
    <t>P-500-24082-822143</t>
  </si>
  <si>
    <t>LAUNDRY AND DRY-CLEANING WORKERS</t>
  </si>
  <si>
    <t>With at least 3 months of relevant work experience; With the ability to keep hand and arm steady while moving your arm or while holding your arm and hand in one position. The ability to quickly and repeatedly adjust the controls of a machine or a vehicle to exact positions. The ability to quickly move your hand, your hand together with your arm, or your two hands to grasp, manipulate, or assemble objects. The ability to see details at close range (within a few feet of the observer). The ability to listen to and understand information and ideas presented through spoken words and sentences.</t>
  </si>
  <si>
    <t>C-500-24268-362068</t>
  </si>
  <si>
    <t>C-500-24229-274694</t>
  </si>
  <si>
    <t>GAJA CORPORATION</t>
  </si>
  <si>
    <t>GAJA SAIPAN</t>
  </si>
  <si>
    <t>P.O. BOX 502672, 305 B PACIFIC PALM RESORT, TINTA LOOP</t>
  </si>
  <si>
    <t>66-1064617</t>
  </si>
  <si>
    <t>HEE JUNG</t>
  </si>
  <si>
    <t>P.O. BOX 502672, 305 B, PACIFIC PALM RESORT, TINTA LOOP</t>
  </si>
  <si>
    <t>gajacorporation00@gmail.com</t>
  </si>
  <si>
    <t>P-500-24192-187831</t>
  </si>
  <si>
    <t>1)MINIMUM OF TWO (2) YEARS 24 MONTHS) WORKING EXPERIENCE AS TOUR GUIDE OR RELATED JOB. 2) FAMILIAR WITH SAIPAN ESPECIALLY ABOUT AREAS OF INTERESTS 3) KNOWLEDGE IN KOREAN AND JAPANESE LANGUAGE TO COMMUNICATE WELL WITH THE GUESTS FROM TARGET MARKET. 4) CAN WORK ON FLEXIBLE SCHEDULE DURING WEEKDAYS AND HOLIDAYS. 5) MUST KNOW HOW TO OPERATE PASSENGER VEHICLES TO TAKE GUEST TO DESIGNATED SITES. 6) MUST PROVIDE EMPLOYMENT CERTIFICATION FROM PREVIOUS EMPLOYER(S) 7) VALID PROOF OF IDENTITY AND EMPLOYMENT AUTHORIZATION MAY BE ASKED DURING FINAL INTERVIEW 8) WILLING TO WORK FLEXIBLE SCHEDULE 8) DO OTHER RELATED DUTIES AS ASSIGNED. 9) MUST HAVE A VALID CNMI DRIVER'S LICENSE.</t>
  </si>
  <si>
    <t>305 B PACIFIC PALM RESORT, TINTA LOOP</t>
  </si>
  <si>
    <t>EMPLOYEE WITHJHOLDING TAX</t>
  </si>
  <si>
    <t>C-500-24198-198131</t>
  </si>
  <si>
    <t>P-500-24053-738457</t>
  </si>
  <si>
    <t>MUST BE ABLE TO OBTAIN A FOOD HANDLER'S CERTIFICATE.</t>
  </si>
  <si>
    <t>APPLICABLE FEDERAL &amp; LOCAL TAXES, AS REQUIRED BY LAW.
OPTIONAL: HOUSING AT $100/MONTH
OPTIONAL: HEALTH INSURANCE</t>
  </si>
  <si>
    <t>C-500-24173-135801</t>
  </si>
  <si>
    <t>P-500-23249-322616</t>
  </si>
  <si>
    <t>3 months work experience. Ability to manage time efficiently. Work well unsupervised. Ability to lift at least 25 pounds. Handle basic maintenance and cleaning. High School diploma. Ability to maintain a professional appearance and interact positively with hotel guests.</t>
  </si>
  <si>
    <t>C-500-24201-207674</t>
  </si>
  <si>
    <t>CNMI Withholding Taxes and SS and medicaid</t>
  </si>
  <si>
    <t>C-500-24198-198534</t>
  </si>
  <si>
    <t>P-500-24101-872073</t>
  </si>
  <si>
    <t>C-500-24232-275334</t>
  </si>
  <si>
    <t>P-500-24177-144433</t>
  </si>
  <si>
    <t>LIGHT TRUCK OR DELIVERY SERVICES DRIVER</t>
  </si>
  <si>
    <t>MUST BE ABLE TO POSSESS A VALID CNMI DRIVER'S LICENSE AND TRUCKER'S CERTIFICATE. MUST HAVE AT LEAST 12 MONTHS OF WORKING EXPERIENCE AS A TRUCK DELIVERY DRIVER OR RELATED. A HIGH SCHOOL DIPLOMA AND EMPLOYMENT CERTIFICATION AS A TRUCK DRIVER ARE REQUIRED. IDEALLY WITH KNOWLEDGE OF HOTEL LINENS AND LAUNDRY EQUIPMENT OR RELATED. CAN WORK SPIT SHIFTS, WEEKENDS, AND EVEN HOLIDAYS.</t>
  </si>
  <si>
    <t>C-500-24214-236812</t>
  </si>
  <si>
    <t>One year experience as a Massage Therapist  preferably with a Thai Massage Certification or experience in a Thai Massage Shop. Customer service, communication and interpersonal skills are a must. Please note that the work schedule will be divided into three shifts (opening shift, mid shift and closing shift) to be spread among the workers.  Applicants are required to submit their resume and employment certification showing the required work experience. Applications will be considered if submitted within the recruitment period. Previous employers will be contacted for verification and personal reference. Applicants will be asked to demonstrate skill requirements of the job. Willing to work flexible time.</t>
  </si>
  <si>
    <t>C-500-24221-255126</t>
  </si>
  <si>
    <t>C-500-24193-188618</t>
  </si>
  <si>
    <t>Lucrecia M. Candia</t>
  </si>
  <si>
    <t>Mama Luc Ent.</t>
  </si>
  <si>
    <t>P.O Box 1051</t>
  </si>
  <si>
    <t>99-3019575</t>
  </si>
  <si>
    <t>Candia</t>
  </si>
  <si>
    <t>Lucrecia</t>
  </si>
  <si>
    <t>p. o box1051</t>
  </si>
  <si>
    <t>maluc416.ent@gmail.com</t>
  </si>
  <si>
    <t>P-500-24108-894671</t>
  </si>
  <si>
    <t xml:space="preserve">Janitress/Janitors </t>
  </si>
  <si>
    <t xml:space="preserve">knowledgeable of safety procedure while doing the task. Maybe require to work on a flexible hours or standing long hours or under the sun if necessary. 
</t>
  </si>
  <si>
    <t>p.O box 1051</t>
  </si>
  <si>
    <t>candia</t>
  </si>
  <si>
    <t>C-500-24242-301906</t>
  </si>
  <si>
    <t>P-500-24207-220504</t>
  </si>
  <si>
    <t>1 year of work related experience as Waiter/Waitress. Must be of legal age to serve alcoholic beverages. Must have food handler certification as required by local health Department. Abilities to carry out the functions of the job description. Must be able to responsibility handle cash transactions. Must be able to consolidate and coordinate needs for all tables within their station. Must be able to carry food and beverages. Must be able to work in team environment. Employment certification from previous employer. is required, which will be applied equally to both the U.S. and foreign workers.</t>
  </si>
  <si>
    <t>C-500-24249-315420</t>
  </si>
  <si>
    <t>C-500-24320-476945</t>
  </si>
  <si>
    <t>Familiar with mechanical, hydraulic, and electrical systems; familiar with the use of diagnostic tools and equipment; able to read and understand technical manuals and schematics.</t>
  </si>
  <si>
    <t>DOD PROJECT FA8051-24-F-0024: EMPLOYER WILL PAY THE HIGHEST OF THE PWD, FEDERAL, STATE OR LOCAL MINIMUM WAGE</t>
  </si>
  <si>
    <t>ALL FEDERAL, STATE &amp; LOCAL EMPLOYMENT TAXES; $80/WEEK DEDUCTION FOR FOOD AND HOUSING/LODGING.</t>
  </si>
  <si>
    <t>C-500-24198-198085</t>
  </si>
  <si>
    <t>BALLEN CORPORATION</t>
  </si>
  <si>
    <t>PACIFIC HARDWARE</t>
  </si>
  <si>
    <t>6636 CHALAN PALE ARNOLD GUALO RAI</t>
  </si>
  <si>
    <t>99-3008289</t>
  </si>
  <si>
    <t>SONG</t>
  </si>
  <si>
    <t>ZIQIANG</t>
  </si>
  <si>
    <t>PO Box 503257</t>
  </si>
  <si>
    <t>pacifichardware.spn@gmail.com</t>
  </si>
  <si>
    <t>P-500-24142-022208</t>
  </si>
  <si>
    <t>MUST HAVE AT LEAST A HIGH SCHOOL/GEDWITH AT LEAST 2 YEARS WORK EXPERIENCE IN ACCOUNTING FIELDS; AND MUST HAVE KNOWLEDGE IN ACCOUNTING PRINCIPLES AND PRACTICES PARTICULARLY IN ACCOUNTS RECEIVABLE, ACCOUNTS PAYABLE, INVENTORY, TAXATION AND BANK RECONCILIATION.</t>
  </si>
  <si>
    <t>CNMI &amp; FEDERAL TAXES</t>
  </si>
  <si>
    <t>C-500-24238-291793</t>
  </si>
  <si>
    <t>All applicable  CNMI and federal tax deductions</t>
  </si>
  <si>
    <t>C-500-24201-210496</t>
  </si>
  <si>
    <t>ACA CORPORATION</t>
  </si>
  <si>
    <t>P.O. BOX 503535 CK</t>
  </si>
  <si>
    <t>66-0771433</t>
  </si>
  <si>
    <t>LU</t>
  </si>
  <si>
    <t>MING LU</t>
  </si>
  <si>
    <t>ACAGIFT@PTICOM.COM</t>
  </si>
  <si>
    <t>P-500-24158-077797</t>
  </si>
  <si>
    <t>Must have 2 years of experience in the same position maintaining an existing building to prevent deterioration. Customer service, communication and interpersonal skills are a must. Applicant must be able to multi task. Applicant must be willing to work flexible time, holidays and weekends when necessary. Must have organizational and follow up skills. Must have time management skills. Knowledge of building skills including air-conditioning maintenance, electrical, plumbing, painting, and general building repair, adept at using a variety of hand and electrical tools. Must have the ability to climb heights, lift up to 50 lbs. and climb onto ladders.   Must be physically fit to work or perform the duties efficiently. Work hours will be between 8am and 5pm for at least 7 hours per day. Applicant must clearly indicate the jva # and position being applied for. Applicant must submit a resume with personal references, and employment certificates showing the required work experience. Complete applications will be considered if submitted within the recruitment period. We will contact previous employers for verification and personal reference. Applicants will be asked to demonstrate skill requirements of the job. All requirements will be applied equally to all applicants.</t>
  </si>
  <si>
    <t>acagift@pticom.com</t>
  </si>
  <si>
    <t>C-500-24261-344957</t>
  </si>
  <si>
    <t>P-500-24134-986164</t>
  </si>
  <si>
    <t>RESERVATION AND TRANSPORTATION TICKET AGENT&amp;TRAVEL CLERK</t>
  </si>
  <si>
    <t>At least high school graduate with a minimum work experience of 12 months  as a Reservation and Travel Agent. Have knowledge in Microsoft office such as excel and word. Applicant either U.S. citizen or CW1 worker must provide employment certificate and High school credentials.</t>
  </si>
  <si>
    <t>C-500-24198-198054</t>
  </si>
  <si>
    <t>PACIFIC GLOBAL INC</t>
  </si>
  <si>
    <t>AUPYAN PL, CHALAN PIAO</t>
  </si>
  <si>
    <t>P.O. BOX 503064 CK</t>
  </si>
  <si>
    <t>66-0836062</t>
  </si>
  <si>
    <t>FARHOUD</t>
  </si>
  <si>
    <t>AMJAD</t>
  </si>
  <si>
    <t>AUPYAN PL, CHALAN PAIO</t>
  </si>
  <si>
    <t>PACIFICGLOBAL2015@GMAIL.COM</t>
  </si>
  <si>
    <t>P-500-24093-846103</t>
  </si>
  <si>
    <t>FLEET MECHANIC</t>
  </si>
  <si>
    <t>Applicant must have at least 2 years of experience in the same position. Must have the ability to repair automobiles, trucks, other vehicles as well as generators. Must be knowledgeable in repairing virtually any part on the vehicle and specialize in the transmission system. Customer service, communication and interpersonal skills are a must. Able to multi task and work even under pressure. Must have time management skills. Must be adept at using a variety of hand and electrical tools. Must have the ability to climb heights, lift up to 50 lbs. and climb onto ladders. Applicant must be willing to work flexible time, holidays and weekends when necessary. Applicant must know how to drive, have a valid driver's license and no traffic violations or citations. Work hours will be between 7:00am to 7:00pm Monday to Friday for a total of 35 hours per week. 
Applicant must submit a complete application which includes a resume, driver's license copy and Employment Certification showing the required work experience when applying for the job opportunity. All requirements will be applied equally to all applicants. Complete applications will be considered if submitted within the recruitment period. Previous employers will be contacted for verification and personal reference. Applicants will be asked to demonstrate skill requirements of the job. Any applicant tentatively selected for this position is required to submit to and pass a drug test screening and submit a police clearance prior to employment.</t>
  </si>
  <si>
    <t>AUPYAN PL</t>
  </si>
  <si>
    <t>C-500-24170-122498</t>
  </si>
  <si>
    <t>C-500-24295-419351</t>
  </si>
  <si>
    <t>NJCM LOGISTICS LLC</t>
  </si>
  <si>
    <t>S-103 Tower Palace , Chalan Pale Arnold</t>
  </si>
  <si>
    <t>PO Box 505093,CK</t>
  </si>
  <si>
    <t>Operation's Manager</t>
  </si>
  <si>
    <t>P-500-24171-127432</t>
  </si>
  <si>
    <t>49-9071</t>
  </si>
  <si>
    <t>Must be high school graduate with 12 months experience of work related to building and maintenance , basic electrical and mechanical jobs</t>
  </si>
  <si>
    <t>s-103 Tower Palace, chalan Pale Arnold</t>
  </si>
  <si>
    <t>PO Box 505093. CK</t>
  </si>
  <si>
    <t>none except for tax mandated by the law</t>
  </si>
  <si>
    <t>C-500-24180-156825</t>
  </si>
  <si>
    <t>TANG INVESTMENTS INC.</t>
  </si>
  <si>
    <t>P.O. BOX 66 GRB</t>
  </si>
  <si>
    <t>P-500-24026-668810</t>
  </si>
  <si>
    <t>To qualify, applicants must have at least 24 months experience working in the same position. Must have knowledge of Thai massage. Customer service, communication and interpersonal skills are a must. Applicant must be able to converse in Japanese, Chinese &amp; English to accommodate diverse tourist clientele. Applicant must be able to multi task and work even under pressure. Please note that the work schedule will be divided into three shifts (opening shift, mid shift and closing shift) to be spread among the workers. Applicants are required to submit their resume and employment certification showing the required work experience. Complete applications will be considered if submitted within the recruitment period. Previous employers will be contacted for verification and personal reference. Applicants will be asked to demonstrate skill requirements of the job.</t>
  </si>
  <si>
    <t>PUTI TAINOBIU AV.,</t>
  </si>
  <si>
    <t>C-500-24366-577905</t>
  </si>
  <si>
    <t>C-500-24365-575392</t>
  </si>
  <si>
    <t>C-500-25005-594801</t>
  </si>
  <si>
    <t>SM Farhad Mhamud</t>
  </si>
  <si>
    <t>Spider Security Service</t>
  </si>
  <si>
    <t>PO Box 504628</t>
  </si>
  <si>
    <t>66-1082902</t>
  </si>
  <si>
    <t>Mhamud</t>
  </si>
  <si>
    <t>SM</t>
  </si>
  <si>
    <t>Farhad</t>
  </si>
  <si>
    <t>smfarhadm@gmail.com</t>
  </si>
  <si>
    <t>P-500-24330-496806</t>
  </si>
  <si>
    <t>Required to complete rigorous training and obtain the proper certification. This training includes everything from understanding state and federal laws, handling emergency situations, de-escalation techniques, to basic first aid and CPR.</t>
  </si>
  <si>
    <t>Suite 309 Marianas Business Plaza</t>
  </si>
  <si>
    <t>Nauru Loop, Susupe</t>
  </si>
  <si>
    <t>C-500-24268-362095</t>
  </si>
  <si>
    <t>C-500-24309-449750</t>
  </si>
  <si>
    <t>Must have GED or High School Diploma and at least 6 months of  experience in farming industry.  Must know how to properly apply pesticides and fertilizers.  Knowledgeable of farming best practices, farm operations and management. Knowledgeable in operating, repairing maintaining farm vehicles and mechanical equipment. Ability to perform physical labor</t>
  </si>
  <si>
    <t xml:space="preserve">State Withholding Tax (CNMI Local Taxt), SS and Med Fica Tax
</t>
  </si>
  <si>
    <t>C-500-24238-291788</t>
  </si>
  <si>
    <t>12 MONTHS EXPERIENCE AS GENERAL MAINTENANCE, KNOWLEDGEABLE IN ALL MAINTENANCE WORK, INCLUDING ELECTRICAL AND OTHER DRAFTING WORKS, MUST HAVE NO CRIMINAL RECORDS - BACKGROUND CHECKING WILL BE APPLICABLE TO ALL REGARDLESS OF STATUS, CITIZENSHIP, GENDER, RACE, AGE,
NATIONALITY, ETC</t>
  </si>
  <si>
    <t>C-500-24157-071965</t>
  </si>
  <si>
    <t>P.O. Box 504330</t>
  </si>
  <si>
    <t xml:space="preserve">DELOS SANTOS </t>
  </si>
  <si>
    <t>C-500-24157-072165</t>
  </si>
  <si>
    <t>PMB 1020 P.O Box 10000</t>
  </si>
  <si>
    <t>C-500-24268-362091</t>
  </si>
  <si>
    <t>C-500-24284-397745</t>
  </si>
  <si>
    <t>ABILITY TO FOLLOW INSTRUCTIONS FROM SUPERVISORS OR SENIOR MAINTENANCE WORKERS. KNOWLEDGE OF GENERAL CARPENTRY AND REPAIR. ABILITY TO USE HAND TOOLS AND POWER TOOLS. MUST HAVE AT LEAST 12 MONTH OF WORK EXPERIENCE.</t>
  </si>
  <si>
    <t>C-500-24205-214697</t>
  </si>
  <si>
    <t>ERESE</t>
  </si>
  <si>
    <t>FERNANDO</t>
  </si>
  <si>
    <t>HYDROAIRE MECHANICAL SYSTEMS (SAIPAN) INC</t>
  </si>
  <si>
    <t>HYDROAIRE@YAHOO.COM</t>
  </si>
  <si>
    <t>C-500-24282-391259</t>
  </si>
  <si>
    <t>C-500-24179-152493</t>
  </si>
  <si>
    <t>P-500-23326-518800</t>
  </si>
  <si>
    <t>FOOD PREPARATION AND SERVING RELATED WORKERS, ALL OTHER</t>
  </si>
  <si>
    <t xml:space="preserve">TUN HERMAN PAN, AIRPORT RD., DANDAN </t>
  </si>
  <si>
    <t>C-500-24354-556560</t>
  </si>
  <si>
    <t>C-500-24330-496698</t>
  </si>
  <si>
    <t>P.O. BOX 1286</t>
  </si>
  <si>
    <t>P-500-24282-391694</t>
  </si>
  <si>
    <t>HIGH SCHOOL DIPLOMA AND 12 MONTHS OF WORK EXPERIENCE AS A COOK.</t>
  </si>
  <si>
    <t>C-500-24332-503353</t>
  </si>
  <si>
    <t>CFPJ Corporation</t>
  </si>
  <si>
    <t>P.O. Box 501073</t>
  </si>
  <si>
    <t>Contreras</t>
  </si>
  <si>
    <t>Exec. Director/Secretary/Treasurer</t>
  </si>
  <si>
    <t>P-500-24271-369361</t>
  </si>
  <si>
    <t xml:space="preserve">MUST HAVE AT LEAST 24-MONTHS OF WORK RELATED EXPERIENCE. MUST HAVE THE ABILITY TO MOVE HAND OR MORE HAND TOGETHER WITH THE ARM, OR TWO HANDS TO GRASP, MANIPULATE OR ASSEMBLE OBJECTS. HAS THE ABILITIES ON MANUAL DEXTERITY AND PROBLEM SENSITIVITY. WITH SKILLS ON THINKING AND TROUBLESHOOTING. MUST KNOW HOW TO HANDLE AND DRIVE HEAVY EQUIPMENT. </t>
  </si>
  <si>
    <t>As Perdido Road Chalan Piao</t>
  </si>
  <si>
    <t>C-500-25003-591069</t>
  </si>
  <si>
    <t xml:space="preserve">Must be able to use Excel, Word, &amp; Power-Point, Computer Application for Vehicle/Bus Repairs, must have knowledge of machine and hand tools used for the job. </t>
  </si>
  <si>
    <t>FICA &amp; CNMI TAXES</t>
  </si>
  <si>
    <t>C-500-24213-233558</t>
  </si>
  <si>
    <t>JNJ CORPORATION</t>
  </si>
  <si>
    <t>Sunny Side Kitchen</t>
  </si>
  <si>
    <t>P.O. Box 195 GRB</t>
  </si>
  <si>
    <t>Azucena Street, Garapan</t>
  </si>
  <si>
    <t>66-0638839</t>
  </si>
  <si>
    <t>Orpiano</t>
  </si>
  <si>
    <t>Jennifer Rose</t>
  </si>
  <si>
    <t>Soliman</t>
  </si>
  <si>
    <t>Presodent</t>
  </si>
  <si>
    <t>sunnysidesaipan@gmail.com</t>
  </si>
  <si>
    <t>P-500-24127-958782</t>
  </si>
  <si>
    <t xml:space="preserve">At least 12 months of work experience as a baker.
</t>
  </si>
  <si>
    <t>C-500-24247-308952</t>
  </si>
  <si>
    <t>C-500-24331-500408</t>
  </si>
  <si>
    <t>C-500-24345-530132</t>
  </si>
  <si>
    <t>Seahorse Inc. Saipan</t>
  </si>
  <si>
    <t>Seahorse Tour</t>
  </si>
  <si>
    <t>PO Box 504339</t>
  </si>
  <si>
    <t>null</t>
  </si>
  <si>
    <t>66-0680290</t>
  </si>
  <si>
    <t>Walker</t>
  </si>
  <si>
    <t>Shaohong</t>
  </si>
  <si>
    <t>Che</t>
  </si>
  <si>
    <t>Secretary of Corporation</t>
  </si>
  <si>
    <t>rhtishao@gmail.com</t>
  </si>
  <si>
    <t>P-500-24285-400452</t>
  </si>
  <si>
    <t>No</t>
  </si>
  <si>
    <t>Grapan</t>
  </si>
  <si>
    <t>CNMI CH2 tax and ss tax employee share.</t>
  </si>
  <si>
    <t>671-888-1388</t>
  </si>
  <si>
    <t>C-500-25049-704724</t>
  </si>
  <si>
    <t>C-500-25026-643056</t>
  </si>
  <si>
    <t>CNMI WITHHOLDING TAX AND FICA TAX(SS &amp; MEDICARE)</t>
  </si>
  <si>
    <t>C-500-24297-425527</t>
  </si>
  <si>
    <t>Must speak and write in mandarin.
knowledge of the structure and content of a Chinese language including the meaning and spelling of words, rules of composition and grammar and pronunciation.
Communicating effectively in writing as appropriate for the needs of the client.
The ability to speak clearly so others can understand you.
Translating or explaining what information means and how it can be used.
Communicating with people outside the organization representing the organization to customers, the public, government, and other external sources, this information can be exchanged in
person in writing, or by telephone or e-mail.
Must have at least 12 month experienced in working at Christian School and be able to communicate with Chinese ESL students.</t>
  </si>
  <si>
    <t>C-500-24318-471148</t>
  </si>
  <si>
    <t>P-500-24198-198601</t>
  </si>
  <si>
    <t>C-500-24341-522663</t>
  </si>
  <si>
    <t>C-500-24351-545076</t>
  </si>
  <si>
    <t>P-500-24289-409115</t>
  </si>
  <si>
    <t>MUST HAVE 12 MONTHS EXPERIENCE AS MAINTENANCE WORKER. KNOW HOW TO USE POWER TOOLS AND MANUAL TOOLS . KNOWLEDGEABLE FOR HEALTH AND SAFETY PROCEDURE IN DOING THE TASK. MAY REQUIRE WORKING LONG STANDING OR UNDER THE SUN IF NECESSARY.</t>
  </si>
  <si>
    <t>songsong Village</t>
  </si>
  <si>
    <t>C-500-24301-435091</t>
  </si>
  <si>
    <t>C-500-25030-652789</t>
  </si>
  <si>
    <t>CNMI taxes and FICA taxes</t>
  </si>
  <si>
    <t>Kang Corporaiton</t>
  </si>
  <si>
    <t>C-500-24310-455778</t>
  </si>
  <si>
    <t>polaris development corp</t>
  </si>
  <si>
    <t>vice president</t>
  </si>
  <si>
    <t>P-500-24275-378777</t>
  </si>
  <si>
    <t>Must have 12 months work experience as a maintenance worker. Knowledgeable in carpentry, plumbing and welding jobs. Must have the ability to maintain and repair the air conditioning unit system, repairing windows, door, roofing, and ability to do painting jobs. May be able to work long standing or under the sun if necessary.</t>
  </si>
  <si>
    <t>Polaris Development Inc.</t>
  </si>
  <si>
    <t>C-500-24236-288403</t>
  </si>
  <si>
    <t>C-500-24268-359179</t>
  </si>
  <si>
    <t>DEGREE IN EDUCATION MAJOR IN SCIENCE OR A RELATED DISCIPLINE.
A COMPLETED APPRENTICESHIP OR TEACHING EXPERIENCE.
PRACTICAL EXPERIENCE WITH MS OFFICE, GOOGLE CLASSROOM, AND OTHER SOFTWARE.
DEDICATION, PATIENCE.
CREATE AN ENVIRONMENT WHERE EVERYONES OPINIONS ARE RESPECTED.
PROBLEM-SOLVING SKILLS</t>
  </si>
  <si>
    <t>CALVARY INTERNATIONAL</t>
  </si>
  <si>
    <t>C-500-24222-256273</t>
  </si>
  <si>
    <t>MUST BE A REFRIGERATION AND AIR-CON TECHNICIAN WITH 12 MONTHS OF WORK EXPERIENCE, PROFICIENT IN AIR-CON SERVICE AND REPAIRS, INSTALLATION AND MAINTENANCE.
KNOWLEDGE IN SYSTEM TESTINGS FOR PROPER FUNCTIONING.
INSPECTION AND TESTING OF THE AIR CONDITIONING SYSTEM S TO ENSURE UNIT IS WORKING PROPERLY. KNOWLEDGE OF USE ELECTRICAL EQUIPMENT TO TEST FOR CONTINUITY OF CIRCUITS AND COMPONENTS.
KNOWLEDGE IN ARRANGING HEATING AND COOLING SYSTEMS FOR NEWLY CONSTRUCTED RESIDENCES AND BUSINESSES.</t>
  </si>
  <si>
    <t>C-500-24170-122160</t>
  </si>
  <si>
    <t>Shipping, Receiving, and Inventory Clerks</t>
  </si>
  <si>
    <t>P-500-23206-212154</t>
  </si>
  <si>
    <t>SHIPPING, RECEIVING AND INVENTORY CLERKS</t>
  </si>
  <si>
    <t>JOB REQUIRES BEING CAREFUL ABOUT DETAIL AND THOROUGH IN COMPLETING WORK TASKS. SHOULD BE FAMILIAR WITH COMPUTERS AND HAVE A BASIC MATH SKILL. FLEXIBILITY TO WORK AS PART OF A TEAM OR INDIVIDUALLY AS NEEDED.</t>
  </si>
  <si>
    <t>C-500-24239-292161</t>
  </si>
  <si>
    <t>CNMI TAX, FEDERAL TAX, MEDICARE AND SOCIAL SECURITY.  Optional: Medical and Dental Insurance.</t>
  </si>
  <si>
    <t>C-500-24229-271614</t>
  </si>
  <si>
    <t>C-500-24249-315383</t>
  </si>
  <si>
    <t>C-500-24233-278451</t>
  </si>
  <si>
    <t>JRP ENTERPRISES, INC</t>
  </si>
  <si>
    <t>6704 CHALAN PALI ARNOLD GUALO RAI</t>
  </si>
  <si>
    <t>P-500-24197-195307</t>
  </si>
  <si>
    <t>LOCAL TAX: 4% AND FEDERAL TAX: 7.65%</t>
  </si>
  <si>
    <t>C-500-24261-341756</t>
  </si>
  <si>
    <t xml:space="preserve">AT LEAST A HIGH SCHOOL DIPLOMA OR EQUIVALENT. AT LEAST 12 MONTHS WORKING EXPERIENCE ON RELATED FIELD. FAMILIAR WITH MICROSOFT OFFICE.
KNOWLEDGE OF USING OF OFFICE SOFTWARE FOR SPREADING ANALYTICAL REPORTS AND PRESENTATION. ABILITY TO VERIFY ACCURACY OF TRANSACTIONAL DATA OF
THE INVENTORY, MATERIALS AND DOCUMENTS. KNOWLEDGE OF LISTENING AND SPEAKING ENGLISH AND CHINESE, BEING ABLE TO COMMUNICATE WITH LOCAL
PEOPLE AND DIFFERENT VENDORS (SUCH AS U.S., SINGAPORE, CHINA, AND SO ON) FOR THE RECEIVING VARIANCE AND PRODUCTS ISSUE, AND ABILITY TO PREPARE INVENTORY REPORT AND MATERIALS MONTHLY SALES REPORTS TO THE MANAGEMENT AND HEAD OFFICE (IN CHINA) FOR PROPER CONTROL. WORK EVEN ON WEEKEND OR HOLIDAY. KNOWLEDGE OF PRINCIPLES AND PROCESSES FOR PROVIDING CUSTOMER AND BUSINESS SERVICES. OTHER SKILLS SUCH AS
COORDINATION AND TIME MANAGEMENT.
</t>
  </si>
  <si>
    <t>C-500-24219-246554</t>
  </si>
  <si>
    <t>MUST HAVE HIGH SCHOOL DIPLOMA OR GED. MUST HAVE 12 MONTHS EXPERIENCE. DEMONSTRABLE GRAPHIC DESIGN SKILLS WITH A PORTFOLIO WITH REQUIRED DESKTOP PUBLISHING TOOLS, INCLUDING PHOTOSHOP, INDESIGN QUARK, AND ILLUSTRATOR. TIME MANAGEMENT SKILLS AND THE ABILITY TO MEET DEADLINES. UNDERSTANDING OF MARKETING, PRODUCTION, WEBSITE DESIGN, CORPORATE IDENTITY, PRODUCT PACKAGING, ADVERTISEMENTS, AND MULTIMEDIA DESIGN. UNDERSTANDS PAGE LAYOUT, SUCH AS COMPOSITION, COLOR SPACE, IMAGERY, AND TYPOGRAPHY EXPERIENCE WITH EMAIL APPLICATIONS, ELECTRONIC ROUTING. HAVE DESIGN AND ORGANIZATIONAL SKILLS. COMPLETE WORK WITHIN DEADLINES AND BUDGET. HAVE THE ABILITY TO HANDLE MULTIPLE TASKS AND PROJECTS. CAN UNDERSTAND AND GIVE CREATIVE DIRECTION BASED ON OBJECTIVES AND EXECUTES CREATIVE WORK. COMMUNICATES WORKLOAD BASED ON SKILL SETS AND TALENTS. COMMUNICATES WITH OTHERS ON WORKLOAD ISSUES &amp; NEEDS, THE PROGRESS OF WORK AND RESULTS.</t>
  </si>
  <si>
    <t>C-500-24289-406181</t>
  </si>
  <si>
    <t>C-500-24156-066099</t>
  </si>
  <si>
    <t>P-500-24106-885414</t>
  </si>
  <si>
    <t>Helpers-Production Worker</t>
  </si>
  <si>
    <t xml:space="preserve">some previous work-related skill, knowledge of machines and tools, including their design, uses, repair, and maintenance. </t>
  </si>
  <si>
    <t>marianaslabor.net/labor.cnmi.gov.</t>
  </si>
  <si>
    <t>C-500-24276-379950</t>
  </si>
  <si>
    <t>C-500-24245-308103</t>
  </si>
  <si>
    <t>Pure Water Corporation</t>
  </si>
  <si>
    <t>Majestic Apartment</t>
  </si>
  <si>
    <t>PMB 315 PO Box 10003</t>
  </si>
  <si>
    <t>66-0721931</t>
  </si>
  <si>
    <t>Urumelog</t>
  </si>
  <si>
    <t>Fengying</t>
  </si>
  <si>
    <t>Li</t>
  </si>
  <si>
    <t>PMB 315, PO Box 10003</t>
  </si>
  <si>
    <t>purewaterspn@gmail.com</t>
  </si>
  <si>
    <t>Property, Real Estate, and Community Association Managers</t>
  </si>
  <si>
    <t>P-500-24205-214485</t>
  </si>
  <si>
    <t>2 years work experience required as manager in apartment industry</t>
  </si>
  <si>
    <t>Plumeria Avenue, Garapan</t>
  </si>
  <si>
    <t>C-500-24312-458906</t>
  </si>
  <si>
    <t>C-500-24337-508676</t>
  </si>
  <si>
    <t>CHALAN MOSIGNOR GUERRERO</t>
  </si>
  <si>
    <t>CNMI WITHHOLDING TAX, FEDERAL WITHHOLDING TAX, SOCIAL AND MEDICARE CONTRIBUTIONS</t>
  </si>
  <si>
    <t>C-500-24274-372574</t>
  </si>
  <si>
    <t>C-500-24248-312107</t>
  </si>
  <si>
    <t>P-500-24212-230341</t>
  </si>
  <si>
    <t>With 3 months work experience. With Knowledge in inspect completed work to ensure proper installation, position construction forms or molds, finish concrete surfaces, spread concrete or other aggregate mixtures. Monitor construction operations. Can work on weekends or holidays. Applicants either US citizen or CW-1 must submit Employment certificate.</t>
  </si>
  <si>
    <t>C-500-24181-162768</t>
  </si>
  <si>
    <t>G/F JP BLDG. 2, CHALAN PALE ARNOLD ROAD, GARAPAN</t>
  </si>
  <si>
    <t>G/F JP BLDG., CHALAN PALE ARNOLD ROAD, GARAPAN</t>
  </si>
  <si>
    <t>P-500-23175-141676</t>
  </si>
  <si>
    <t>JP BLDG. 2, CHALAN PALE ARNORLD ROAD</t>
  </si>
  <si>
    <t>C-500-24163-094349</t>
  </si>
  <si>
    <t>P-500-24120-933390</t>
  </si>
  <si>
    <t xml:space="preserve">1 year work related experience as Supervisor. Experience in Customer Service Management. Familiarity with food handling, safety, and other restaurant guidelines. Able to handle all aspects of day to day restaurant work. Able to handle fast-paced environment.
</t>
  </si>
  <si>
    <t>C-500-24226-263441</t>
  </si>
  <si>
    <t>Mohammed Ayub Ali</t>
  </si>
  <si>
    <t>Ali Construction</t>
  </si>
  <si>
    <t>Chalan Pale Arnold Road, Gualo Rai</t>
  </si>
  <si>
    <t>P.O. Box 503969</t>
  </si>
  <si>
    <t>66-0843795</t>
  </si>
  <si>
    <t>Ali</t>
  </si>
  <si>
    <t>Mohammed Ayub</t>
  </si>
  <si>
    <t>Chalan Pale Arnold Road, Gualorai</t>
  </si>
  <si>
    <t>alispn2022@gmail.com</t>
  </si>
  <si>
    <t>P-500-24185-170008</t>
  </si>
  <si>
    <t>General Maintenance and Repair Workers</t>
  </si>
  <si>
    <t>MUST HAVE AT LEAST 12 MONTHS OF PRIOR EXPERIENCE. MUST PROVIDE UPDATED CRIMINAL RECORD CLEARANCE PRE-EMPLOYMENT. ALL EMPLOYMENT RULES APPLIES EQUALLY TO BOTH U.S. AND CW-1 WORKERS.</t>
  </si>
  <si>
    <t>MIHA Housing Facilities Garapan</t>
  </si>
  <si>
    <t>CNMI and Federal employment taxes as required by law.</t>
  </si>
  <si>
    <t>C-500-24277-381797</t>
  </si>
  <si>
    <t>AT LEAST 12 MONTH EXPERIENCE AS AUTOMOBILE AND BODY REPAIRER.
KNOWLEDGABLE OF USING HAND TOOLS AND POWER TOOLS FOR REPAIRING SUCH AS IMPACT WRENCHES AND SOCKETS,COMPRESSED-AIR SYSTEM, POWER DRILL &amp;
RACHETS, CALIPER, TESTER AND OTHER TOOLS REQUIRED FOR REPAIRING</t>
  </si>
  <si>
    <t>C-500-24316-465627</t>
  </si>
  <si>
    <t>C-500-24173-136406</t>
  </si>
  <si>
    <t>C-500-24282-391484</t>
  </si>
  <si>
    <t>P-500-24186-175180</t>
  </si>
  <si>
    <t>KNOWLEDGEABLE IN MICROSOFT OFFICE APPLICATIONS; ABLE TO OPERATE JSALE POS SYSTEM; CREDIT CARD PROCESSING MACHINES; AND OPERATE 12-KEY CALCULATOR.</t>
  </si>
  <si>
    <t>C-500-24323-480202</t>
  </si>
  <si>
    <t>C-500-25020-628837</t>
  </si>
  <si>
    <t>FICA AND WITHHOLDING TAX</t>
  </si>
  <si>
    <t>C-500-24324-486580</t>
  </si>
  <si>
    <t>Must have 24 months experience. Must have a license or certificate as Architectural  and Civil drafter. Must be able to work flexible time, during holidays, weekends, if necessary. Must be familiar with Computer aided design CAD software,Graphics or photo imaging software or Microsoft power point.</t>
  </si>
  <si>
    <t>C-500-24346-534083</t>
  </si>
  <si>
    <t>MUST HAVE 12 MONTHS WORK EXPERIENCE. KNOWLEDGEABLE IN CARPENTY, PLUMBING, WELDING AND MAINTENANCE OF MECHANICAL AND ELECTRICAL EQUIPMENT. MUST HAVE THE ABILITY TO MAINTAIN AND REPAIR OF AIR CONDITIONING SYSTEM, REPAIRING WINDOWS AND DOOR,REPAIR AND INSTALL ROOFING. ABILITY TO MIX AND APPLY PAINTS ON WALLS AND ROOFING. MAYBE ABLE TO WORK LONG STANDING OR UNDER THE SUN IF NECESSARY.</t>
  </si>
  <si>
    <t>C-500-24282-391304</t>
  </si>
  <si>
    <t>Gualo Rai Center, Inc.</t>
  </si>
  <si>
    <t>Unit 203 Gualo Rai Center Bldg., 6725 Chalan Pale Arnold Rd</t>
  </si>
  <si>
    <t>66-0457880</t>
  </si>
  <si>
    <t>grcenter2017@gmail.com</t>
  </si>
  <si>
    <t>P-500-24247-308931</t>
  </si>
  <si>
    <t>1. Must have knowledge in electrical system such as using electrical tester, troubleshoot small type of water pump (1/4 &amp; 3/4HP), operate elevator and operate generator during power outage.
2. Must know minor building repairs such as electrical, plumbing,  painting, masonry and carpentry .
3. Must know how to clean and minor repairs of air-conditioners.
4. Must know  how to use &amp; properly handle tools &amp; equipment used in the repair and maintenance works.</t>
  </si>
  <si>
    <t>Withholding Taxes and SS/Medicare Taxes</t>
  </si>
  <si>
    <t>C-500-24181-162324</t>
  </si>
  <si>
    <t>AT LEAST  3 MONTHS WORK EXPERIENCED FOR THE POSITION;
SERVICE ORIENTED AND ATTENTION TO DETAIL INSTRUCTIONS;
ABILITY TO MANAGE TIME EFFICIENTLY BECAUSE THEY MUST QUICKLY CLEAN AND ARRANGE ASSIGNED AREAS;
ABILITY TO MAINTAIN A PROFESSIONAL APPEARANCE AND INTERACT POSITIVELY WITH CLIENTS; 
KNOWLEDGE OF CLEANING AND SANITATION PRODUCTS, TECHNIQUES AND METHODS AND WITH WORKING KNOWLEDGE OF OPERATING MECHANIZED CLEANING TOOLS AND EQUIPMENTS; AND 
ABILITY TO LIFT, PUSH AND PULL REQUIRE LOADS OF MATERIALS, SUPPLIES, AND TOOLS/EQUIPMENTS.</t>
  </si>
  <si>
    <t>C-500-24248-311827</t>
  </si>
  <si>
    <t>P-500-24192-185233</t>
  </si>
  <si>
    <t>C-500-25005-594802</t>
  </si>
  <si>
    <t>Spider General Contractor Services</t>
  </si>
  <si>
    <t>P-500-24330-496818</t>
  </si>
  <si>
    <t>C-500-24296-425460</t>
  </si>
  <si>
    <t>P-500-24242-301737</t>
  </si>
  <si>
    <t>Accountants</t>
  </si>
  <si>
    <t xml:space="preserve">MUST HAVE 24 MONTHS PRIOR EXPERIENCE AS AN ACCOUNTANT, MUST HAVE BACHELOR DEGREE IN ACCOUNTING. ALL EMPLOYMENT REQUIREMENTS APPLY
EQUALLY TO BOTH U.S. WORKERS AND FOREIGN WORKERS.
</t>
  </si>
  <si>
    <t>M2M Bldg. Room 202, Garapan</t>
  </si>
  <si>
    <t>Experience, qualification and performance</t>
  </si>
  <si>
    <t xml:space="preserve">CNMI Chapter 2, FICA and other employment taxes as required by law.
</t>
  </si>
  <si>
    <t>C-500-24344-526494</t>
  </si>
  <si>
    <t>C-500-25070-763763</t>
  </si>
  <si>
    <t xml:space="preserve">All CNMI and Federal income Taxes. The employee has the option to join the medical insurance plan and 401(k) employer sponsored plan and the share in medical insurance plan and 401(k) employer sponsored retirement savings plan will be optional.
</t>
  </si>
  <si>
    <t>C-500-24318-471390</t>
  </si>
  <si>
    <t>C-500-24303-439010</t>
  </si>
  <si>
    <t>GOLDEN PALM LLC</t>
  </si>
  <si>
    <t>P-500-24172-131791</t>
  </si>
  <si>
    <t xml:space="preserve">12 MONTHS EXPERIENCE IN TOUR GUIDING, ABLE TO COMMUNICATE in ENGLISH AND
CHINESE AND WORK FLEXIBLE TIME
</t>
  </si>
  <si>
    <t xml:space="preserve">Applicable Federal &amp; Local Taxes
</t>
  </si>
  <si>
    <t>C-500-25074-779334</t>
  </si>
  <si>
    <t>P-500-25036-666713</t>
  </si>
  <si>
    <t>12 MONTHS EXPERIENCE, . EMPLOYMENT CERTIFICATE.
BASICS COMPUTER SKILLS FLEXIBILITY. TEAMWORK</t>
  </si>
  <si>
    <t>C-500-25071-767473</t>
  </si>
  <si>
    <t>H.S. LEE INC.</t>
  </si>
  <si>
    <t>SERENTI SAIPAN HOTEL</t>
  </si>
  <si>
    <t>4053 BEACH ROAD GARAPAN VILLAGE</t>
  </si>
  <si>
    <t>98-0102419</t>
  </si>
  <si>
    <t>hslee@pticom.com</t>
  </si>
  <si>
    <t>P-500-25013-613215</t>
  </si>
  <si>
    <t xml:space="preserve">HIGH SCHOOL GRADUATE OR EQUIVALENT WITH AT LEAST 24 MONTHS OF CONTINUED EXPERIENCE. KNOWLEDGEABLE IN GENERAL MAINTENANCE AND REPAIR WORK INCLUDING ELECTRICAL, CARPENTRY, MASONRY AND PLUMBING REPAIRS. KNOWLEDGE ON AIRCONDITIONING TROUBLESHOOTING AND REPAIR. KNOWLEDGEABLE ON HOW TO OPERATE GENERATOR. KNOWLEDGEABLE IN OTHER MAINTENANCE DUTIES SUCH AS MOWING AND TRIMMING LAWNS ON HOTEL PREMISES, REPLACING LIGHT BULBS. MAINTAIN CLEANNESS BY SWIPING THE GROUND, PARKING LOTS AND WALKWAYS. APPLICANT MUST BE WILLING TO WORK FLEXIBLE TIME, HOLIDAYS AND WEEKENDS WHEN NECESSARY.APPLICANTS WILL BE ASKED TO DEMONSTRATE SKILL REQUIREMENT OF THE JOB.
</t>
  </si>
  <si>
    <t>The employer will make all deductions from the worker€™s paycheck as required by law, as well as other deductions for selected employee benefits, including health, vision, dental, life insurance and 401 (K) subject to each company€™s conditions.</t>
  </si>
  <si>
    <t>CNMI Tax (Chap2&amp;7), SS/ Med Contribution, and Employee€™s share of Medical Insurance (Medical insurance benefit offered is optional).</t>
  </si>
  <si>
    <t>The employer will make all deductions from the employee€™s paycheck required by law.</t>
  </si>
  <si>
    <t>The employer will make all deductions from the worker€™s paycheck as required by law, as well as other deductions for selected employee benefits, including health, vision, dental, life insurance and 401 (K) subject to each company€™s conditions</t>
  </si>
  <si>
    <t>The employer will make all deductions from the employee€™s paycheck required by law</t>
  </si>
  <si>
    <t xml:space="preserve">The employer will make all deductions from the employee€™s paycheck required by law
</t>
  </si>
  <si>
    <t>RJ€™S Manpower Agency</t>
  </si>
  <si>
    <t>Employees€™ Income Taxes as required by Federal and CNMI laws.</t>
  </si>
  <si>
    <t>D€™ Chef€™s Kitchen and Bar</t>
  </si>
  <si>
    <t>RJ€™s Manpower Agency</t>
  </si>
  <si>
    <t>D€™Torres Bldg., 1st Floor</t>
  </si>
  <si>
    <t>The employer will make all deductions from the worker€™s paycheck as required by law, as well as other deductions for selected employee benefits, including health, vision, and dental subject to each company's conditions.</t>
  </si>
  <si>
    <t>Employees€™ Income Taxes as required by Federal and CNMI laws</t>
  </si>
  <si>
    <t>Jonas M. Barcinas dba RJ€™S Manpower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</si>
</sst>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0"/>
    <numFmt numFmtId="166" formatCode="[&lt;=9999999]###\-####;\(###\)\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16" fillId="0" borderId="0" xfId="0" applyFont="1"/>
    <xf numFmtId="164" fontId="16" fillId="0" borderId="0" xfId="0" applyNumberFormat="1" applyFont="1"/>
    <xf numFmtId="14" fontId="16" fillId="0" borderId="0" xfId="0" applyNumberFormat="1" applyFont="1"/>
    <xf numFmtId="165" fontId="16" fillId="0" borderId="0" xfId="0" applyNumberFormat="1" applyFont="1"/>
    <xf numFmtId="165" fontId="0" fillId="0" borderId="0" xfId="0" applyNumberFormat="1"/>
    <xf numFmtId="166" fontId="16" fillId="0" borderId="0" xfId="0" applyNumberFormat="1" applyFon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6B8E-B81C-4CC6-B3CD-D28286A43931}">
  <dimension ref="A1:DH1557"/>
  <sheetViews>
    <sheetView tabSelected="1" workbookViewId="0">
      <pane ySplit="1" topLeftCell="A2" activePane="bottomLeft" state="frozen"/>
      <selection pane="bottomLeft" activeCell="A2" sqref="A2"/>
    </sheetView>
  </sheetViews>
  <sheetFormatPr defaultRowHeight="15" x14ac:dyDescent="0.25"/>
  <cols>
    <col min="1" max="1" width="18.5703125" bestFit="1" customWidth="1"/>
    <col min="2" max="2" width="39.42578125" bestFit="1" customWidth="1"/>
    <col min="3" max="3" width="18.28515625" style="1" bestFit="1" customWidth="1"/>
    <col min="4" max="4" width="18.140625" style="1" bestFit="1" customWidth="1"/>
    <col min="5" max="5" width="31.28515625" bestFit="1" customWidth="1"/>
    <col min="6" max="6" width="32" style="1" bestFit="1" customWidth="1"/>
    <col min="7" max="7" width="23.85546875" bestFit="1" customWidth="1"/>
    <col min="8" max="8" width="24.42578125" bestFit="1" customWidth="1"/>
    <col min="9" max="9" width="25.85546875" bestFit="1" customWidth="1"/>
    <col min="10" max="10" width="57.7109375" bestFit="1" customWidth="1"/>
    <col min="11" max="11" width="97.7109375" bestFit="1" customWidth="1"/>
    <col min="12" max="12" width="62.85546875" bestFit="1" customWidth="1"/>
    <col min="13" max="13" width="61.5703125" bestFit="1" customWidth="1"/>
    <col min="14" max="14" width="18.28515625" bestFit="1" customWidth="1"/>
    <col min="15" max="15" width="19.7109375" bestFit="1" customWidth="1"/>
    <col min="16" max="16" width="27.5703125" style="8" bestFit="1" customWidth="1"/>
    <col min="17" max="17" width="25.7109375" bestFit="1" customWidth="1"/>
    <col min="18" max="18" width="27.7109375" bestFit="1" customWidth="1"/>
    <col min="19" max="19" width="20.85546875" style="10" bestFit="1" customWidth="1"/>
    <col min="20" max="20" width="25.140625" bestFit="1" customWidth="1"/>
    <col min="21" max="21" width="18.28515625" bestFit="1" customWidth="1"/>
    <col min="22" max="22" width="15.42578125" bestFit="1" customWidth="1"/>
    <col min="23" max="23" width="28.5703125" bestFit="1" customWidth="1"/>
    <col min="24" max="24" width="25.42578125" bestFit="1" customWidth="1"/>
    <col min="25" max="25" width="29.85546875" bestFit="1" customWidth="1"/>
    <col min="26" max="26" width="30.5703125" bestFit="1" customWidth="1"/>
    <col min="27" max="27" width="32.85546875" bestFit="1" customWidth="1"/>
    <col min="28" max="28" width="49.140625" bestFit="1" customWidth="1"/>
    <col min="29" max="29" width="60.28515625" bestFit="1" customWidth="1"/>
    <col min="30" max="30" width="61.5703125" bestFit="1" customWidth="1"/>
    <col min="31" max="31" width="23.28515625" bestFit="1" customWidth="1"/>
    <col min="32" max="32" width="24.7109375" bestFit="1" customWidth="1"/>
    <col min="33" max="33" width="32.7109375" style="8" bestFit="1" customWidth="1"/>
    <col min="34" max="34" width="28.42578125" bestFit="1" customWidth="1"/>
    <col min="35" max="35" width="29" bestFit="1" customWidth="1"/>
    <col min="36" max="36" width="25.85546875" style="10" bestFit="1" customWidth="1"/>
    <col min="37" max="37" width="30.140625" bestFit="1" customWidth="1"/>
    <col min="38" max="38" width="39.5703125" bestFit="1" customWidth="1"/>
    <col min="39" max="39" width="28.7109375" bestFit="1" customWidth="1"/>
    <col min="40" max="40" width="31.7109375" bestFit="1" customWidth="1"/>
    <col min="41" max="41" width="32.5703125" bestFit="1" customWidth="1"/>
    <col min="42" max="42" width="34.7109375" bestFit="1" customWidth="1"/>
    <col min="43" max="43" width="35.5703125" bestFit="1" customWidth="1"/>
    <col min="44" max="44" width="45.42578125" bestFit="1" customWidth="1"/>
    <col min="45" max="45" width="25.28515625" bestFit="1" customWidth="1"/>
    <col min="46" max="46" width="26.5703125" bestFit="1" customWidth="1"/>
    <col min="47" max="47" width="34.5703125" style="8" bestFit="1" customWidth="1"/>
    <col min="48" max="48" width="30.28515625" bestFit="1" customWidth="1"/>
    <col min="49" max="49" width="30.85546875" bestFit="1" customWidth="1"/>
    <col min="50" max="50" width="27.85546875" style="10" bestFit="1" customWidth="1"/>
    <col min="51" max="51" width="32.140625" bestFit="1" customWidth="1"/>
    <col min="52" max="52" width="30" bestFit="1" customWidth="1"/>
    <col min="53" max="53" width="39.42578125" bestFit="1" customWidth="1"/>
    <col min="54" max="54" width="28.85546875" bestFit="1" customWidth="1"/>
    <col min="55" max="55" width="52.5703125" bestFit="1" customWidth="1"/>
    <col min="56" max="56" width="13.5703125" bestFit="1" customWidth="1"/>
    <col min="57" max="57" width="86.140625" bestFit="1" customWidth="1"/>
    <col min="58" max="58" width="22.42578125" bestFit="1" customWidth="1"/>
    <col min="59" max="59" width="64.5703125" bestFit="1" customWidth="1"/>
    <col min="60" max="60" width="31.42578125" bestFit="1" customWidth="1"/>
    <col min="61" max="61" width="30" bestFit="1" customWidth="1"/>
    <col min="62" max="62" width="26.85546875" style="1" bestFit="1" customWidth="1"/>
    <col min="63" max="63" width="25.140625" style="1" bestFit="1" customWidth="1"/>
    <col min="64" max="64" width="28.5703125" style="1" bestFit="1" customWidth="1"/>
    <col min="65" max="65" width="26.7109375" style="1" bestFit="1" customWidth="1"/>
    <col min="66" max="66" width="35.42578125" bestFit="1" customWidth="1"/>
    <col min="67" max="67" width="18.42578125" bestFit="1" customWidth="1"/>
    <col min="68" max="68" width="19" bestFit="1" customWidth="1"/>
    <col min="69" max="69" width="19.140625" bestFit="1" customWidth="1"/>
    <col min="70" max="70" width="22.85546875" bestFit="1" customWidth="1"/>
    <col min="71" max="71" width="20.85546875" bestFit="1" customWidth="1"/>
    <col min="72" max="72" width="17.42578125" bestFit="1" customWidth="1"/>
    <col min="73" max="73" width="20.5703125" bestFit="1" customWidth="1"/>
    <col min="74" max="74" width="28.85546875" bestFit="1" customWidth="1"/>
    <col min="75" max="75" width="27" bestFit="1" customWidth="1"/>
    <col min="76" max="76" width="24.42578125" bestFit="1" customWidth="1"/>
    <col min="77" max="77" width="21.28515625" bestFit="1" customWidth="1"/>
    <col min="78" max="78" width="21.7109375" bestFit="1" customWidth="1"/>
    <col min="79" max="79" width="25.5703125" bestFit="1" customWidth="1"/>
    <col min="80" max="80" width="25.42578125" bestFit="1" customWidth="1"/>
    <col min="81" max="81" width="50.7109375" customWidth="1"/>
    <col min="82" max="82" width="62.85546875" bestFit="1" customWidth="1"/>
    <col min="83" max="83" width="62.140625" bestFit="1" customWidth="1"/>
    <col min="84" max="84" width="18" bestFit="1" customWidth="1"/>
    <col min="85" max="85" width="19.28515625" bestFit="1" customWidth="1"/>
    <col min="86" max="86" width="27.28515625" style="8" bestFit="1" customWidth="1"/>
    <col min="87" max="87" width="27.140625" style="3" bestFit="1" customWidth="1"/>
    <col min="88" max="88" width="25.42578125" style="3" bestFit="1" customWidth="1"/>
    <col min="89" max="89" width="24.5703125" style="3" bestFit="1" customWidth="1"/>
    <col min="90" max="90" width="21.5703125" style="3" bestFit="1" customWidth="1"/>
    <col min="91" max="91" width="9.5703125" bestFit="1" customWidth="1"/>
    <col min="92" max="92" width="111.7109375" bestFit="1" customWidth="1"/>
    <col min="93" max="93" width="22.42578125" bestFit="1" customWidth="1"/>
    <col min="94" max="94" width="29.85546875" bestFit="1" customWidth="1"/>
    <col min="95" max="95" width="30.85546875" bestFit="1" customWidth="1"/>
    <col min="96" max="96" width="39.5703125" bestFit="1" customWidth="1"/>
    <col min="97" max="97" width="26.28515625" bestFit="1" customWidth="1"/>
    <col min="98" max="98" width="23.140625" bestFit="1" customWidth="1"/>
    <col min="99" max="99" width="35.42578125" bestFit="1" customWidth="1"/>
    <col min="100" max="100" width="36.7109375" bestFit="1" customWidth="1"/>
    <col min="101" max="101" width="37.7109375" bestFit="1" customWidth="1"/>
    <col min="102" max="102" width="50.7109375" customWidth="1"/>
    <col min="103" max="103" width="19.85546875" style="10" bestFit="1" customWidth="1"/>
    <col min="104" max="104" width="39.5703125" bestFit="1" customWidth="1"/>
    <col min="105" max="105" width="47.28515625" bestFit="1" customWidth="1"/>
    <col min="106" max="106" width="32.5703125" bestFit="1" customWidth="1"/>
    <col min="107" max="107" width="34" bestFit="1" customWidth="1"/>
    <col min="108" max="108" width="24.5703125" bestFit="1" customWidth="1"/>
    <col min="109" max="109" width="25.28515625" bestFit="1" customWidth="1"/>
    <col min="110" max="110" width="27.42578125" bestFit="1" customWidth="1"/>
    <col min="111" max="111" width="57.7109375" bestFit="1" customWidth="1"/>
    <col min="112" max="112" width="38.42578125" bestFit="1" customWidth="1"/>
  </cols>
  <sheetData>
    <row r="1" spans="1:112" s="4" customFormat="1" x14ac:dyDescent="0.25">
      <c r="A1" s="4" t="s">
        <v>0</v>
      </c>
      <c r="B1" s="4" t="s">
        <v>1</v>
      </c>
      <c r="C1" s="6" t="s">
        <v>2</v>
      </c>
      <c r="D1" s="6" t="s">
        <v>3</v>
      </c>
      <c r="E1" s="4" t="s">
        <v>4</v>
      </c>
      <c r="F1" s="6" t="s">
        <v>5</v>
      </c>
      <c r="G1" s="4" t="s">
        <v>6</v>
      </c>
      <c r="H1" s="4" t="s">
        <v>7</v>
      </c>
      <c r="I1" s="4" t="s">
        <v>8</v>
      </c>
      <c r="J1" s="4" t="s">
        <v>9</v>
      </c>
      <c r="K1" s="4" t="s">
        <v>10</v>
      </c>
      <c r="L1" s="4" t="s">
        <v>11</v>
      </c>
      <c r="M1" s="4" t="s">
        <v>12</v>
      </c>
      <c r="N1" s="4" t="s">
        <v>13</v>
      </c>
      <c r="O1" s="4" t="s">
        <v>14</v>
      </c>
      <c r="P1" s="7" t="s">
        <v>15</v>
      </c>
      <c r="Q1" s="4" t="s">
        <v>16</v>
      </c>
      <c r="R1" s="4" t="s">
        <v>17</v>
      </c>
      <c r="S1" s="9" t="s">
        <v>18</v>
      </c>
      <c r="T1" s="4" t="s">
        <v>19</v>
      </c>
      <c r="U1" s="4" t="s">
        <v>20</v>
      </c>
      <c r="V1" s="4" t="s">
        <v>21</v>
      </c>
      <c r="W1" s="4" t="s">
        <v>22</v>
      </c>
      <c r="X1" s="4" t="s">
        <v>23</v>
      </c>
      <c r="Y1" s="4" t="s">
        <v>24</v>
      </c>
      <c r="Z1" s="4" t="s">
        <v>25</v>
      </c>
      <c r="AA1" s="4" t="s">
        <v>26</v>
      </c>
      <c r="AB1" s="4" t="s">
        <v>27</v>
      </c>
      <c r="AC1" s="4" t="s">
        <v>28</v>
      </c>
      <c r="AD1" s="4" t="s">
        <v>29</v>
      </c>
      <c r="AE1" s="4" t="s">
        <v>30</v>
      </c>
      <c r="AF1" s="4" t="s">
        <v>31</v>
      </c>
      <c r="AG1" s="7" t="s">
        <v>32</v>
      </c>
      <c r="AH1" s="4" t="s">
        <v>33</v>
      </c>
      <c r="AI1" s="4" t="s">
        <v>34</v>
      </c>
      <c r="AJ1" s="9" t="s">
        <v>35</v>
      </c>
      <c r="AK1" s="4" t="s">
        <v>36</v>
      </c>
      <c r="AL1" s="4" t="s">
        <v>37</v>
      </c>
      <c r="AM1" s="4" t="s">
        <v>38</v>
      </c>
      <c r="AN1" s="4" t="s">
        <v>39</v>
      </c>
      <c r="AO1" s="4" t="s">
        <v>40</v>
      </c>
      <c r="AP1" s="4" t="s">
        <v>41</v>
      </c>
      <c r="AQ1" s="4" t="s">
        <v>42</v>
      </c>
      <c r="AR1" s="4" t="s">
        <v>43</v>
      </c>
      <c r="AS1" s="4" t="s">
        <v>44</v>
      </c>
      <c r="AT1" s="4" t="s">
        <v>45</v>
      </c>
      <c r="AU1" s="7" t="s">
        <v>46</v>
      </c>
      <c r="AV1" s="4" t="s">
        <v>47</v>
      </c>
      <c r="AW1" s="4" t="s">
        <v>48</v>
      </c>
      <c r="AX1" s="9" t="s">
        <v>49</v>
      </c>
      <c r="AY1" s="4" t="s">
        <v>50</v>
      </c>
      <c r="AZ1" s="4" t="s">
        <v>51</v>
      </c>
      <c r="BA1" s="4" t="s">
        <v>52</v>
      </c>
      <c r="BB1" s="4" t="s">
        <v>53</v>
      </c>
      <c r="BC1" s="4" t="s">
        <v>54</v>
      </c>
      <c r="BD1" s="4" t="s">
        <v>55</v>
      </c>
      <c r="BE1" s="4" t="s">
        <v>56</v>
      </c>
      <c r="BF1" s="4" t="s">
        <v>57</v>
      </c>
      <c r="BG1" s="4" t="s">
        <v>58</v>
      </c>
      <c r="BH1" s="4" t="s">
        <v>59</v>
      </c>
      <c r="BI1" s="4" t="s">
        <v>60</v>
      </c>
      <c r="BJ1" s="6" t="s">
        <v>61</v>
      </c>
      <c r="BK1" s="6" t="s">
        <v>62</v>
      </c>
      <c r="BL1" s="6" t="s">
        <v>63</v>
      </c>
      <c r="BM1" s="6"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7" t="s">
        <v>85</v>
      </c>
      <c r="CI1" s="5" t="s">
        <v>86</v>
      </c>
      <c r="CJ1" s="5" t="s">
        <v>87</v>
      </c>
      <c r="CK1" s="5" t="s">
        <v>88</v>
      </c>
      <c r="CL1" s="5" t="s">
        <v>89</v>
      </c>
      <c r="CM1" s="4" t="s">
        <v>90</v>
      </c>
      <c r="CN1" s="4" t="s">
        <v>91</v>
      </c>
      <c r="CO1" s="4" t="s">
        <v>92</v>
      </c>
      <c r="CP1" s="4" t="s">
        <v>93</v>
      </c>
      <c r="CQ1" s="4" t="s">
        <v>94</v>
      </c>
      <c r="CR1" s="4" t="s">
        <v>95</v>
      </c>
      <c r="CS1" s="4" t="s">
        <v>96</v>
      </c>
      <c r="CT1" s="4" t="s">
        <v>97</v>
      </c>
      <c r="CU1" s="4" t="s">
        <v>98</v>
      </c>
      <c r="CV1" s="4" t="s">
        <v>99</v>
      </c>
      <c r="CW1" s="4" t="s">
        <v>100</v>
      </c>
      <c r="CX1" s="4" t="s">
        <v>101</v>
      </c>
      <c r="CY1" s="9" t="s">
        <v>102</v>
      </c>
      <c r="CZ1" s="4" t="s">
        <v>103</v>
      </c>
      <c r="DA1" s="4" t="s">
        <v>104</v>
      </c>
      <c r="DB1" s="4" t="s">
        <v>105</v>
      </c>
      <c r="DC1" s="4" t="s">
        <v>106</v>
      </c>
      <c r="DD1" s="4" t="s">
        <v>107</v>
      </c>
      <c r="DE1" s="4" t="s">
        <v>108</v>
      </c>
      <c r="DF1" s="4" t="s">
        <v>109</v>
      </c>
      <c r="DG1" s="4" t="s">
        <v>110</v>
      </c>
      <c r="DH1" s="4" t="s">
        <v>111</v>
      </c>
    </row>
    <row r="2" spans="1:112" ht="14.45" customHeight="1" x14ac:dyDescent="0.25">
      <c r="A2" t="s">
        <v>534</v>
      </c>
      <c r="B2" t="s">
        <v>212</v>
      </c>
      <c r="C2" s="1">
        <v>45566</v>
      </c>
      <c r="D2" s="1">
        <v>45566</v>
      </c>
      <c r="E2" t="s">
        <v>114</v>
      </c>
      <c r="G2" t="s">
        <v>115</v>
      </c>
      <c r="H2" t="s">
        <v>115</v>
      </c>
      <c r="I2" t="s">
        <v>115</v>
      </c>
      <c r="J2" t="s">
        <v>535</v>
      </c>
      <c r="L2" t="s">
        <v>536</v>
      </c>
      <c r="M2" t="s">
        <v>537</v>
      </c>
      <c r="N2" t="s">
        <v>148</v>
      </c>
      <c r="O2" t="s">
        <v>120</v>
      </c>
      <c r="P2" s="8">
        <v>96950</v>
      </c>
      <c r="Q2" t="s">
        <v>121</v>
      </c>
      <c r="S2" s="10">
        <v>16707885235</v>
      </c>
      <c r="U2" t="s">
        <v>538</v>
      </c>
      <c r="V2">
        <v>236116</v>
      </c>
      <c r="W2" t="s">
        <v>123</v>
      </c>
      <c r="Y2" t="s">
        <v>539</v>
      </c>
      <c r="Z2" t="s">
        <v>540</v>
      </c>
      <c r="AA2" t="s">
        <v>541</v>
      </c>
      <c r="AB2" t="s">
        <v>460</v>
      </c>
      <c r="AC2" t="s">
        <v>542</v>
      </c>
      <c r="AD2" t="s">
        <v>543</v>
      </c>
      <c r="AE2" t="s">
        <v>148</v>
      </c>
      <c r="AF2" t="s">
        <v>120</v>
      </c>
      <c r="AG2" s="8">
        <v>96950</v>
      </c>
      <c r="AH2" t="s">
        <v>121</v>
      </c>
      <c r="AJ2" s="10">
        <v>16707885235</v>
      </c>
      <c r="AL2" t="s">
        <v>544</v>
      </c>
      <c r="BD2" t="str">
        <f>"49-9071.00"</f>
        <v>49-9071.00</v>
      </c>
      <c r="BE2" t="s">
        <v>241</v>
      </c>
      <c r="BF2" t="s">
        <v>545</v>
      </c>
      <c r="BG2" t="s">
        <v>546</v>
      </c>
      <c r="BH2">
        <v>2</v>
      </c>
      <c r="BJ2" s="1">
        <v>45626</v>
      </c>
      <c r="BK2" s="1">
        <v>45990</v>
      </c>
      <c r="BN2">
        <v>35</v>
      </c>
      <c r="BO2">
        <v>0</v>
      </c>
      <c r="BP2">
        <v>7</v>
      </c>
      <c r="BQ2">
        <v>7</v>
      </c>
      <c r="BR2">
        <v>7</v>
      </c>
      <c r="BS2">
        <v>7</v>
      </c>
      <c r="BT2">
        <v>7</v>
      </c>
      <c r="BU2">
        <v>0</v>
      </c>
      <c r="BV2" t="str">
        <f>"8:00 AM"</f>
        <v>8:00 AM</v>
      </c>
      <c r="BW2" t="str">
        <f>"4:00 PM"</f>
        <v>4:00 PM</v>
      </c>
      <c r="BX2" t="s">
        <v>226</v>
      </c>
      <c r="BY2">
        <v>0</v>
      </c>
      <c r="BZ2">
        <v>24</v>
      </c>
      <c r="CA2" t="s">
        <v>115</v>
      </c>
      <c r="CC2" t="s">
        <v>547</v>
      </c>
      <c r="CD2" t="s">
        <v>542</v>
      </c>
      <c r="CE2" t="s">
        <v>543</v>
      </c>
      <c r="CF2" t="s">
        <v>148</v>
      </c>
      <c r="CG2" t="s">
        <v>120</v>
      </c>
      <c r="CH2" s="8">
        <v>96950</v>
      </c>
      <c r="CI2" s="3">
        <v>9.75</v>
      </c>
      <c r="CJ2" s="3">
        <v>9.75</v>
      </c>
      <c r="CK2" s="3">
        <v>14.63</v>
      </c>
      <c r="CL2" s="3">
        <v>14.63</v>
      </c>
      <c r="CM2" t="s">
        <v>136</v>
      </c>
      <c r="CN2" t="s">
        <v>482</v>
      </c>
      <c r="CO2" t="s">
        <v>138</v>
      </c>
      <c r="CQ2" t="s">
        <v>115</v>
      </c>
      <c r="CR2" t="s">
        <v>133</v>
      </c>
      <c r="CS2" t="s">
        <v>133</v>
      </c>
      <c r="CT2" t="s">
        <v>133</v>
      </c>
      <c r="CU2" t="s">
        <v>139</v>
      </c>
      <c r="CV2" t="s">
        <v>133</v>
      </c>
      <c r="CW2" t="s">
        <v>133</v>
      </c>
      <c r="CX2" t="s">
        <v>548</v>
      </c>
      <c r="CY2" s="10">
        <v>16707885235</v>
      </c>
      <c r="CZ2" t="s">
        <v>544</v>
      </c>
      <c r="DA2" t="s">
        <v>139</v>
      </c>
      <c r="DB2" t="s">
        <v>133</v>
      </c>
      <c r="DC2" t="s">
        <v>115</v>
      </c>
    </row>
    <row r="3" spans="1:112" ht="14.45" customHeight="1" x14ac:dyDescent="0.25">
      <c r="A3" t="s">
        <v>1412</v>
      </c>
      <c r="B3" t="s">
        <v>192</v>
      </c>
      <c r="C3" s="1">
        <v>45468</v>
      </c>
      <c r="D3" s="1">
        <v>45566</v>
      </c>
      <c r="E3" t="s">
        <v>144</v>
      </c>
      <c r="F3" s="1">
        <v>45595</v>
      </c>
      <c r="G3" t="s">
        <v>115</v>
      </c>
      <c r="H3" t="s">
        <v>115</v>
      </c>
      <c r="I3" t="s">
        <v>115</v>
      </c>
      <c r="J3" t="s">
        <v>1216</v>
      </c>
      <c r="K3" t="s">
        <v>158</v>
      </c>
      <c r="L3" t="s">
        <v>1413</v>
      </c>
      <c r="M3" t="s">
        <v>1218</v>
      </c>
      <c r="N3" t="s">
        <v>148</v>
      </c>
      <c r="O3" t="s">
        <v>120</v>
      </c>
      <c r="P3" s="8">
        <v>96950</v>
      </c>
      <c r="Q3" t="s">
        <v>121</v>
      </c>
      <c r="R3" t="s">
        <v>1414</v>
      </c>
      <c r="S3" s="10">
        <v>16702353027</v>
      </c>
      <c r="U3" t="s">
        <v>1219</v>
      </c>
      <c r="V3">
        <v>561320</v>
      </c>
      <c r="W3" t="s">
        <v>234</v>
      </c>
      <c r="X3" t="s">
        <v>133</v>
      </c>
      <c r="Y3" t="s">
        <v>1220</v>
      </c>
      <c r="Z3" t="s">
        <v>1221</v>
      </c>
      <c r="AA3" t="s">
        <v>1222</v>
      </c>
      <c r="AB3" t="s">
        <v>565</v>
      </c>
      <c r="AC3" t="s">
        <v>1413</v>
      </c>
      <c r="AD3" t="s">
        <v>1218</v>
      </c>
      <c r="AE3" t="s">
        <v>148</v>
      </c>
      <c r="AF3" t="s">
        <v>120</v>
      </c>
      <c r="AG3" s="8">
        <v>96950</v>
      </c>
      <c r="AH3" t="s">
        <v>121</v>
      </c>
      <c r="AJ3" s="10">
        <v>16702353027</v>
      </c>
      <c r="AL3" t="s">
        <v>1223</v>
      </c>
      <c r="BD3" t="str">
        <f>"37-3011.00"</f>
        <v>37-3011.00</v>
      </c>
      <c r="BE3" t="s">
        <v>155</v>
      </c>
      <c r="BF3" t="s">
        <v>1415</v>
      </c>
      <c r="BG3" t="s">
        <v>1416</v>
      </c>
      <c r="BH3">
        <v>8</v>
      </c>
      <c r="BJ3" s="1">
        <v>45597</v>
      </c>
      <c r="BK3" s="1">
        <v>45961</v>
      </c>
      <c r="BN3">
        <v>35</v>
      </c>
      <c r="BO3">
        <v>0</v>
      </c>
      <c r="BP3">
        <v>7</v>
      </c>
      <c r="BQ3">
        <v>7</v>
      </c>
      <c r="BR3">
        <v>7</v>
      </c>
      <c r="BS3">
        <v>7</v>
      </c>
      <c r="BT3">
        <v>7</v>
      </c>
      <c r="BU3">
        <v>0</v>
      </c>
      <c r="BV3" t="str">
        <f>"7:00 AM"</f>
        <v>7:00 AM</v>
      </c>
      <c r="BW3" t="str">
        <f>"3:00 PM"</f>
        <v>3:00 PM</v>
      </c>
      <c r="BX3" t="s">
        <v>158</v>
      </c>
      <c r="BY3">
        <v>0</v>
      </c>
      <c r="BZ3">
        <v>3</v>
      </c>
      <c r="CA3" t="s">
        <v>115</v>
      </c>
      <c r="CC3" t="s">
        <v>1417</v>
      </c>
      <c r="CD3" t="s">
        <v>1418</v>
      </c>
      <c r="CE3" t="s">
        <v>1418</v>
      </c>
      <c r="CF3" t="s">
        <v>148</v>
      </c>
      <c r="CG3" t="s">
        <v>120</v>
      </c>
      <c r="CH3" s="8">
        <v>96950</v>
      </c>
      <c r="CI3" s="3">
        <v>8.26</v>
      </c>
      <c r="CJ3" s="3">
        <v>8.26</v>
      </c>
      <c r="CK3" s="3">
        <v>12.39</v>
      </c>
      <c r="CL3" s="3">
        <v>12.39</v>
      </c>
      <c r="CM3" t="s">
        <v>136</v>
      </c>
      <c r="CN3" t="s">
        <v>158</v>
      </c>
      <c r="CO3" t="s">
        <v>138</v>
      </c>
      <c r="CQ3" t="s">
        <v>115</v>
      </c>
      <c r="CR3" t="s">
        <v>133</v>
      </c>
      <c r="CS3" t="s">
        <v>139</v>
      </c>
      <c r="CT3" t="s">
        <v>133</v>
      </c>
      <c r="CU3" t="s">
        <v>139</v>
      </c>
      <c r="CV3" t="s">
        <v>133</v>
      </c>
      <c r="CW3" t="s">
        <v>139</v>
      </c>
      <c r="CX3" t="s">
        <v>1419</v>
      </c>
      <c r="CY3" s="10">
        <v>16702353027</v>
      </c>
      <c r="CZ3" t="s">
        <v>1223</v>
      </c>
      <c r="DA3" t="s">
        <v>139</v>
      </c>
      <c r="DB3" t="s">
        <v>133</v>
      </c>
      <c r="DC3" t="s">
        <v>133</v>
      </c>
    </row>
    <row r="4" spans="1:112" ht="14.45" customHeight="1" x14ac:dyDescent="0.25">
      <c r="A4" t="s">
        <v>2620</v>
      </c>
      <c r="B4" t="s">
        <v>143</v>
      </c>
      <c r="C4" s="1">
        <v>45488</v>
      </c>
      <c r="D4" s="1">
        <v>45566</v>
      </c>
      <c r="E4" t="s">
        <v>114</v>
      </c>
      <c r="G4" t="s">
        <v>115</v>
      </c>
      <c r="H4" t="s">
        <v>115</v>
      </c>
      <c r="I4" t="s">
        <v>115</v>
      </c>
      <c r="J4" t="s">
        <v>2621</v>
      </c>
      <c r="K4" t="s">
        <v>2622</v>
      </c>
      <c r="L4" t="s">
        <v>2623</v>
      </c>
      <c r="M4" t="s">
        <v>2624</v>
      </c>
      <c r="N4" t="s">
        <v>148</v>
      </c>
      <c r="O4" t="s">
        <v>120</v>
      </c>
      <c r="P4" s="8">
        <v>96950</v>
      </c>
      <c r="Q4" t="s">
        <v>121</v>
      </c>
      <c r="S4" s="10">
        <v>16702333600</v>
      </c>
      <c r="U4" t="s">
        <v>2625</v>
      </c>
      <c r="V4">
        <v>524210</v>
      </c>
      <c r="W4" t="s">
        <v>123</v>
      </c>
      <c r="Y4" t="s">
        <v>2626</v>
      </c>
      <c r="Z4" t="s">
        <v>2627</v>
      </c>
      <c r="AB4" t="s">
        <v>2628</v>
      </c>
      <c r="AC4" t="s">
        <v>2623</v>
      </c>
      <c r="AD4" t="s">
        <v>2624</v>
      </c>
      <c r="AE4" t="s">
        <v>148</v>
      </c>
      <c r="AF4" t="s">
        <v>120</v>
      </c>
      <c r="AG4" s="8">
        <v>96950</v>
      </c>
      <c r="AH4" t="s">
        <v>121</v>
      </c>
      <c r="AJ4" s="10">
        <v>16702333600</v>
      </c>
      <c r="AL4" t="s">
        <v>2629</v>
      </c>
      <c r="BD4" t="str">
        <f>"43-5021.00"</f>
        <v>43-5021.00</v>
      </c>
      <c r="BE4" t="s">
        <v>2630</v>
      </c>
      <c r="BF4" t="s">
        <v>2631</v>
      </c>
      <c r="BG4" t="s">
        <v>2630</v>
      </c>
      <c r="BH4">
        <v>1</v>
      </c>
      <c r="BI4">
        <v>1</v>
      </c>
      <c r="BJ4" s="1">
        <v>45566</v>
      </c>
      <c r="BK4" s="1">
        <v>45930</v>
      </c>
      <c r="BL4" s="1">
        <v>45566</v>
      </c>
      <c r="BM4" s="1">
        <v>45930</v>
      </c>
      <c r="BN4">
        <v>35</v>
      </c>
      <c r="BO4">
        <v>0</v>
      </c>
      <c r="BP4">
        <v>7</v>
      </c>
      <c r="BQ4">
        <v>7</v>
      </c>
      <c r="BR4">
        <v>7</v>
      </c>
      <c r="BS4">
        <v>7</v>
      </c>
      <c r="BT4">
        <v>7</v>
      </c>
      <c r="BU4">
        <v>0</v>
      </c>
      <c r="BV4" t="str">
        <f>"8:00 AM"</f>
        <v>8:00 AM</v>
      </c>
      <c r="BW4" t="str">
        <f>"5:00 PM"</f>
        <v>5:00 PM</v>
      </c>
      <c r="BX4" t="s">
        <v>226</v>
      </c>
      <c r="BY4">
        <v>1</v>
      </c>
      <c r="BZ4">
        <v>12</v>
      </c>
      <c r="CA4" t="s">
        <v>115</v>
      </c>
      <c r="CC4" t="s">
        <v>2632</v>
      </c>
      <c r="CD4" t="s">
        <v>2624</v>
      </c>
      <c r="CE4" t="s">
        <v>148</v>
      </c>
      <c r="CF4" t="s">
        <v>148</v>
      </c>
      <c r="CG4" t="s">
        <v>120</v>
      </c>
      <c r="CH4" s="8">
        <v>96950</v>
      </c>
      <c r="CI4" s="3">
        <v>10.050000000000001</v>
      </c>
      <c r="CJ4" s="3">
        <v>10.050000000000001</v>
      </c>
      <c r="CK4" s="3">
        <v>15.08</v>
      </c>
      <c r="CL4" s="3">
        <v>15.08</v>
      </c>
      <c r="CM4" t="s">
        <v>136</v>
      </c>
      <c r="CN4" t="s">
        <v>2633</v>
      </c>
      <c r="CO4" t="s">
        <v>138</v>
      </c>
      <c r="CQ4" t="s">
        <v>115</v>
      </c>
      <c r="CR4" t="s">
        <v>133</v>
      </c>
      <c r="CS4" t="s">
        <v>133</v>
      </c>
      <c r="CT4" t="s">
        <v>133</v>
      </c>
      <c r="CU4" t="s">
        <v>133</v>
      </c>
      <c r="CV4" t="s">
        <v>133</v>
      </c>
      <c r="CW4" t="s">
        <v>139</v>
      </c>
      <c r="CX4" t="s">
        <v>2634</v>
      </c>
      <c r="CY4" s="10">
        <v>16702333600</v>
      </c>
      <c r="CZ4" t="s">
        <v>2629</v>
      </c>
      <c r="DA4" t="s">
        <v>209</v>
      </c>
      <c r="DB4" t="s">
        <v>133</v>
      </c>
      <c r="DC4" t="s">
        <v>115</v>
      </c>
    </row>
    <row r="5" spans="1:112" ht="14.45" customHeight="1" x14ac:dyDescent="0.25">
      <c r="A5" t="s">
        <v>2855</v>
      </c>
      <c r="B5" t="s">
        <v>212</v>
      </c>
      <c r="C5" s="1">
        <v>45527</v>
      </c>
      <c r="D5" s="1">
        <v>45566</v>
      </c>
      <c r="E5" t="s">
        <v>144</v>
      </c>
      <c r="F5" s="1">
        <v>45564</v>
      </c>
      <c r="G5" t="s">
        <v>115</v>
      </c>
      <c r="H5" t="s">
        <v>115</v>
      </c>
      <c r="I5" t="s">
        <v>115</v>
      </c>
      <c r="J5" t="s">
        <v>2856</v>
      </c>
      <c r="L5" t="s">
        <v>2857</v>
      </c>
      <c r="M5" t="s">
        <v>2858</v>
      </c>
      <c r="N5" t="s">
        <v>119</v>
      </c>
      <c r="O5" t="s">
        <v>120</v>
      </c>
      <c r="P5" s="8">
        <v>96950</v>
      </c>
      <c r="Q5" t="s">
        <v>121</v>
      </c>
      <c r="S5" s="10">
        <v>16702341726</v>
      </c>
      <c r="U5" t="s">
        <v>2859</v>
      </c>
      <c r="V5">
        <v>311812</v>
      </c>
      <c r="W5" t="s">
        <v>123</v>
      </c>
      <c r="Y5" t="s">
        <v>2860</v>
      </c>
      <c r="Z5" t="s">
        <v>2861</v>
      </c>
      <c r="AA5" t="s">
        <v>2862</v>
      </c>
      <c r="AB5" t="s">
        <v>663</v>
      </c>
      <c r="AC5" t="s">
        <v>2857</v>
      </c>
      <c r="AD5" t="s">
        <v>2858</v>
      </c>
      <c r="AE5" t="s">
        <v>119</v>
      </c>
      <c r="AF5" t="s">
        <v>120</v>
      </c>
      <c r="AG5" s="8">
        <v>96950</v>
      </c>
      <c r="AH5" t="s">
        <v>121</v>
      </c>
      <c r="AJ5" s="10">
        <v>16702341726</v>
      </c>
      <c r="AL5" t="s">
        <v>2863</v>
      </c>
      <c r="BD5" t="str">
        <f>"43-3031.00"</f>
        <v>43-3031.00</v>
      </c>
      <c r="BE5" t="s">
        <v>430</v>
      </c>
      <c r="BF5" t="s">
        <v>2864</v>
      </c>
      <c r="BG5" t="s">
        <v>2865</v>
      </c>
      <c r="BH5">
        <v>4</v>
      </c>
      <c r="BJ5" s="1">
        <v>45566</v>
      </c>
      <c r="BK5" s="1">
        <v>45930</v>
      </c>
      <c r="BN5">
        <v>40</v>
      </c>
      <c r="BO5">
        <v>0</v>
      </c>
      <c r="BP5">
        <v>8</v>
      </c>
      <c r="BQ5">
        <v>7</v>
      </c>
      <c r="BR5">
        <v>7</v>
      </c>
      <c r="BS5">
        <v>7</v>
      </c>
      <c r="BT5">
        <v>7</v>
      </c>
      <c r="BU5">
        <v>4</v>
      </c>
      <c r="BV5" t="str">
        <f>"8:00 AM"</f>
        <v>8:00 AM</v>
      </c>
      <c r="BW5" t="str">
        <f>"5:00 PM"</f>
        <v>5:00 PM</v>
      </c>
      <c r="BX5" t="s">
        <v>226</v>
      </c>
      <c r="BY5">
        <v>6</v>
      </c>
      <c r="BZ5">
        <v>12</v>
      </c>
      <c r="CA5" t="s">
        <v>115</v>
      </c>
      <c r="CC5" t="s">
        <v>2866</v>
      </c>
      <c r="CD5" t="s">
        <v>2857</v>
      </c>
      <c r="CE5" t="s">
        <v>2858</v>
      </c>
      <c r="CF5" t="s">
        <v>148</v>
      </c>
      <c r="CG5" t="s">
        <v>120</v>
      </c>
      <c r="CH5" s="8">
        <v>96950</v>
      </c>
      <c r="CI5" s="3">
        <v>12.28</v>
      </c>
      <c r="CJ5" s="3">
        <v>12.28</v>
      </c>
      <c r="CK5" s="3">
        <v>18.420000000000002</v>
      </c>
      <c r="CL5" s="3">
        <v>18.420000000000002</v>
      </c>
      <c r="CM5" t="s">
        <v>136</v>
      </c>
      <c r="CN5" t="s">
        <v>2867</v>
      </c>
      <c r="CO5" t="s">
        <v>138</v>
      </c>
      <c r="CQ5" t="s">
        <v>115</v>
      </c>
      <c r="CR5" t="s">
        <v>133</v>
      </c>
      <c r="CS5" t="s">
        <v>139</v>
      </c>
      <c r="CT5" t="s">
        <v>133</v>
      </c>
      <c r="CU5" t="s">
        <v>139</v>
      </c>
      <c r="CV5" t="s">
        <v>133</v>
      </c>
      <c r="CW5" t="s">
        <v>139</v>
      </c>
      <c r="CX5" s="2" t="s">
        <v>2868</v>
      </c>
      <c r="CY5" s="10">
        <v>16702341726</v>
      </c>
      <c r="CZ5" t="s">
        <v>2869</v>
      </c>
      <c r="DA5" t="s">
        <v>139</v>
      </c>
      <c r="DB5" t="s">
        <v>133</v>
      </c>
      <c r="DC5" t="s">
        <v>115</v>
      </c>
    </row>
    <row r="6" spans="1:112" ht="14.45" customHeight="1" x14ac:dyDescent="0.25">
      <c r="A6" t="s">
        <v>3706</v>
      </c>
      <c r="B6" t="s">
        <v>192</v>
      </c>
      <c r="C6" s="1">
        <v>45466</v>
      </c>
      <c r="D6" s="1">
        <v>45566</v>
      </c>
      <c r="E6" t="s">
        <v>144</v>
      </c>
      <c r="F6" s="1">
        <v>45625</v>
      </c>
      <c r="G6" t="s">
        <v>115</v>
      </c>
      <c r="H6" t="s">
        <v>115</v>
      </c>
      <c r="I6" t="s">
        <v>115</v>
      </c>
      <c r="J6" t="s">
        <v>3707</v>
      </c>
      <c r="L6" t="s">
        <v>3708</v>
      </c>
      <c r="M6" t="s">
        <v>3709</v>
      </c>
      <c r="N6" t="s">
        <v>119</v>
      </c>
      <c r="O6" t="s">
        <v>120</v>
      </c>
      <c r="P6" s="8">
        <v>96950</v>
      </c>
      <c r="Q6" t="s">
        <v>121</v>
      </c>
      <c r="S6" s="10">
        <v>16703232428</v>
      </c>
      <c r="U6" t="s">
        <v>3710</v>
      </c>
      <c r="V6">
        <v>23711</v>
      </c>
      <c r="W6" t="s">
        <v>123</v>
      </c>
      <c r="Y6" t="s">
        <v>3711</v>
      </c>
      <c r="Z6" t="s">
        <v>3712</v>
      </c>
      <c r="AA6" t="s">
        <v>3713</v>
      </c>
      <c r="AB6" t="s">
        <v>3714</v>
      </c>
      <c r="AC6" t="s">
        <v>3715</v>
      </c>
      <c r="AD6" t="s">
        <v>3709</v>
      </c>
      <c r="AE6" t="s">
        <v>119</v>
      </c>
      <c r="AF6" t="s">
        <v>120</v>
      </c>
      <c r="AG6" s="8">
        <v>96950</v>
      </c>
      <c r="AH6" t="s">
        <v>121</v>
      </c>
      <c r="AJ6" s="10">
        <v>16703232428</v>
      </c>
      <c r="AL6" t="s">
        <v>3716</v>
      </c>
      <c r="BD6" t="str">
        <f>"49-9071.00"</f>
        <v>49-9071.00</v>
      </c>
      <c r="BE6" t="s">
        <v>241</v>
      </c>
      <c r="BF6" t="s">
        <v>3717</v>
      </c>
      <c r="BG6" t="s">
        <v>3718</v>
      </c>
      <c r="BH6">
        <v>6</v>
      </c>
      <c r="BJ6" s="1">
        <v>45627</v>
      </c>
      <c r="BK6" s="1">
        <v>45991</v>
      </c>
      <c r="BN6">
        <v>40</v>
      </c>
      <c r="BO6">
        <v>0</v>
      </c>
      <c r="BP6">
        <v>7</v>
      </c>
      <c r="BQ6">
        <v>7</v>
      </c>
      <c r="BR6">
        <v>7</v>
      </c>
      <c r="BS6">
        <v>7</v>
      </c>
      <c r="BT6">
        <v>7</v>
      </c>
      <c r="BU6">
        <v>5</v>
      </c>
      <c r="BV6" t="str">
        <f>"7:00 AM"</f>
        <v>7:00 AM</v>
      </c>
      <c r="BW6" t="str">
        <f>"6:00 PM"</f>
        <v>6:00 PM</v>
      </c>
      <c r="BX6" t="s">
        <v>158</v>
      </c>
      <c r="BY6">
        <v>0</v>
      </c>
      <c r="BZ6">
        <v>12</v>
      </c>
      <c r="CA6" t="s">
        <v>115</v>
      </c>
      <c r="CC6" t="s">
        <v>3719</v>
      </c>
      <c r="CD6" t="s">
        <v>3715</v>
      </c>
      <c r="CE6" t="s">
        <v>3709</v>
      </c>
      <c r="CF6" t="s">
        <v>148</v>
      </c>
      <c r="CG6" t="s">
        <v>120</v>
      </c>
      <c r="CH6" s="8">
        <v>96950</v>
      </c>
      <c r="CI6" s="3">
        <v>9.5500000000000007</v>
      </c>
      <c r="CJ6" s="3">
        <v>12</v>
      </c>
      <c r="CK6" s="3">
        <v>14.33</v>
      </c>
      <c r="CL6" s="3">
        <v>18</v>
      </c>
      <c r="CM6" t="s">
        <v>136</v>
      </c>
      <c r="CN6" t="s">
        <v>3720</v>
      </c>
      <c r="CO6" t="s">
        <v>466</v>
      </c>
      <c r="CQ6" t="s">
        <v>115</v>
      </c>
      <c r="CR6" t="s">
        <v>133</v>
      </c>
      <c r="CS6" t="s">
        <v>139</v>
      </c>
      <c r="CT6" t="s">
        <v>133</v>
      </c>
      <c r="CU6" t="s">
        <v>139</v>
      </c>
      <c r="CV6" t="s">
        <v>133</v>
      </c>
      <c r="CW6" t="s">
        <v>139</v>
      </c>
      <c r="CX6" t="s">
        <v>3721</v>
      </c>
      <c r="CY6" s="10">
        <v>16703232428</v>
      </c>
      <c r="CZ6" t="s">
        <v>3716</v>
      </c>
      <c r="DA6" t="s">
        <v>139</v>
      </c>
      <c r="DB6" t="s">
        <v>133</v>
      </c>
      <c r="DC6" t="s">
        <v>115</v>
      </c>
    </row>
    <row r="7" spans="1:112" ht="14.45" customHeight="1" x14ac:dyDescent="0.25">
      <c r="A7" t="s">
        <v>4386</v>
      </c>
      <c r="B7" t="s">
        <v>143</v>
      </c>
      <c r="C7" s="1">
        <v>45478</v>
      </c>
      <c r="D7" s="1">
        <v>45566</v>
      </c>
      <c r="E7" t="s">
        <v>144</v>
      </c>
      <c r="F7" s="1">
        <v>45564</v>
      </c>
      <c r="G7" t="s">
        <v>133</v>
      </c>
      <c r="H7" t="s">
        <v>115</v>
      </c>
      <c r="I7" t="s">
        <v>115</v>
      </c>
      <c r="J7" t="s">
        <v>4387</v>
      </c>
      <c r="L7" t="s">
        <v>4388</v>
      </c>
      <c r="N7" t="s">
        <v>148</v>
      </c>
      <c r="O7" t="s">
        <v>120</v>
      </c>
      <c r="P7" s="8">
        <v>96950</v>
      </c>
      <c r="Q7" t="s">
        <v>121</v>
      </c>
      <c r="S7" s="10">
        <v>16702353637</v>
      </c>
      <c r="U7" t="s">
        <v>4389</v>
      </c>
      <c r="V7">
        <v>236220</v>
      </c>
      <c r="W7" t="s">
        <v>123</v>
      </c>
      <c r="Y7" t="s">
        <v>4390</v>
      </c>
      <c r="Z7" t="s">
        <v>4391</v>
      </c>
      <c r="AA7" t="s">
        <v>4392</v>
      </c>
      <c r="AB7" t="s">
        <v>4393</v>
      </c>
      <c r="AC7" t="s">
        <v>4394</v>
      </c>
      <c r="AE7" t="s">
        <v>148</v>
      </c>
      <c r="AF7" t="s">
        <v>120</v>
      </c>
      <c r="AG7" s="8">
        <v>96950</v>
      </c>
      <c r="AH7" t="s">
        <v>121</v>
      </c>
      <c r="AJ7" s="10">
        <v>16702353637</v>
      </c>
      <c r="AL7" t="s">
        <v>4395</v>
      </c>
      <c r="BD7" t="str">
        <f>"49-9071.00"</f>
        <v>49-9071.00</v>
      </c>
      <c r="BE7" t="s">
        <v>241</v>
      </c>
      <c r="BF7" t="s">
        <v>4396</v>
      </c>
      <c r="BG7" t="s">
        <v>4397</v>
      </c>
      <c r="BH7">
        <v>10</v>
      </c>
      <c r="BI7">
        <v>10</v>
      </c>
      <c r="BJ7" s="1">
        <v>45566</v>
      </c>
      <c r="BK7" s="1">
        <v>46660</v>
      </c>
      <c r="BL7" s="1">
        <v>45566</v>
      </c>
      <c r="BM7" s="1">
        <v>46660</v>
      </c>
      <c r="BN7">
        <v>40</v>
      </c>
      <c r="BO7">
        <v>0</v>
      </c>
      <c r="BP7">
        <v>8</v>
      </c>
      <c r="BQ7">
        <v>8</v>
      </c>
      <c r="BR7">
        <v>8</v>
      </c>
      <c r="BS7">
        <v>8</v>
      </c>
      <c r="BT7">
        <v>8</v>
      </c>
      <c r="BU7">
        <v>0</v>
      </c>
      <c r="BV7" t="str">
        <f>"8:00 AM"</f>
        <v>8:00 AM</v>
      </c>
      <c r="BW7" t="str">
        <f>"5:00 PM"</f>
        <v>5:00 PM</v>
      </c>
      <c r="BX7" t="s">
        <v>158</v>
      </c>
      <c r="BY7">
        <v>0</v>
      </c>
      <c r="BZ7">
        <v>12</v>
      </c>
      <c r="CA7" t="s">
        <v>115</v>
      </c>
      <c r="CC7" t="s">
        <v>4398</v>
      </c>
      <c r="CD7" t="s">
        <v>4394</v>
      </c>
      <c r="CF7" t="s">
        <v>148</v>
      </c>
      <c r="CG7" t="s">
        <v>120</v>
      </c>
      <c r="CH7" s="8">
        <v>96950</v>
      </c>
      <c r="CI7" s="3">
        <v>9.5399999999999991</v>
      </c>
      <c r="CJ7" s="3">
        <v>9.5399999999999991</v>
      </c>
      <c r="CK7" s="3">
        <v>14.31</v>
      </c>
      <c r="CL7" s="3">
        <v>14.31</v>
      </c>
      <c r="CM7" t="s">
        <v>136</v>
      </c>
      <c r="CO7" t="s">
        <v>138</v>
      </c>
      <c r="CQ7" t="s">
        <v>133</v>
      </c>
      <c r="CR7" t="s">
        <v>133</v>
      </c>
      <c r="CS7" t="s">
        <v>133</v>
      </c>
      <c r="CT7" t="s">
        <v>133</v>
      </c>
      <c r="CU7" t="s">
        <v>139</v>
      </c>
      <c r="CV7" t="s">
        <v>133</v>
      </c>
      <c r="CW7" t="s">
        <v>139</v>
      </c>
      <c r="CX7" t="s">
        <v>4399</v>
      </c>
      <c r="CY7" s="10">
        <v>16702353637</v>
      </c>
      <c r="CZ7" t="s">
        <v>4395</v>
      </c>
      <c r="DA7" t="s">
        <v>417</v>
      </c>
      <c r="DB7" t="s">
        <v>133</v>
      </c>
      <c r="DC7" t="s">
        <v>115</v>
      </c>
    </row>
    <row r="8" spans="1:112" ht="14.45" customHeight="1" x14ac:dyDescent="0.25">
      <c r="A8" t="s">
        <v>5833</v>
      </c>
      <c r="B8" t="s">
        <v>143</v>
      </c>
      <c r="C8" s="1">
        <v>45471</v>
      </c>
      <c r="D8" s="1">
        <v>45566</v>
      </c>
      <c r="E8" t="s">
        <v>144</v>
      </c>
      <c r="F8" s="1">
        <v>45564</v>
      </c>
      <c r="G8" t="s">
        <v>115</v>
      </c>
      <c r="H8" t="s">
        <v>115</v>
      </c>
      <c r="I8" t="s">
        <v>115</v>
      </c>
      <c r="J8" t="s">
        <v>5834</v>
      </c>
      <c r="K8" t="s">
        <v>5835</v>
      </c>
      <c r="L8" t="s">
        <v>5836</v>
      </c>
      <c r="N8" t="s">
        <v>148</v>
      </c>
      <c r="O8" t="s">
        <v>120</v>
      </c>
      <c r="P8" s="8">
        <v>96950</v>
      </c>
      <c r="Q8" t="s">
        <v>121</v>
      </c>
      <c r="S8" s="10">
        <v>16702336245</v>
      </c>
      <c r="U8" t="s">
        <v>5837</v>
      </c>
      <c r="V8">
        <v>81211</v>
      </c>
      <c r="W8" t="s">
        <v>123</v>
      </c>
      <c r="Y8" t="s">
        <v>5838</v>
      </c>
      <c r="Z8" t="s">
        <v>5839</v>
      </c>
      <c r="AA8" t="s">
        <v>5840</v>
      </c>
      <c r="AB8" t="s">
        <v>460</v>
      </c>
      <c r="AC8" t="s">
        <v>5836</v>
      </c>
      <c r="AD8" t="s">
        <v>5841</v>
      </c>
      <c r="AE8" t="s">
        <v>148</v>
      </c>
      <c r="AF8" t="s">
        <v>120</v>
      </c>
      <c r="AG8" s="8">
        <v>96950</v>
      </c>
      <c r="AH8" t="s">
        <v>121</v>
      </c>
      <c r="AJ8" s="10">
        <v>16702336245</v>
      </c>
      <c r="AL8" t="s">
        <v>5842</v>
      </c>
      <c r="BD8" t="str">
        <f>"39-5012.00"</f>
        <v>39-5012.00</v>
      </c>
      <c r="BE8" t="s">
        <v>947</v>
      </c>
      <c r="BF8" t="s">
        <v>5843</v>
      </c>
      <c r="BG8" t="s">
        <v>5844</v>
      </c>
      <c r="BH8">
        <v>2</v>
      </c>
      <c r="BI8">
        <v>2</v>
      </c>
      <c r="BJ8" s="1">
        <v>45566</v>
      </c>
      <c r="BK8" s="1">
        <v>45930</v>
      </c>
      <c r="BL8" s="1">
        <v>45566</v>
      </c>
      <c r="BM8" s="1">
        <v>45930</v>
      </c>
      <c r="BN8">
        <v>35</v>
      </c>
      <c r="BO8">
        <v>7</v>
      </c>
      <c r="BP8">
        <v>0</v>
      </c>
      <c r="BQ8">
        <v>0</v>
      </c>
      <c r="BR8">
        <v>7</v>
      </c>
      <c r="BS8">
        <v>7</v>
      </c>
      <c r="BT8">
        <v>7</v>
      </c>
      <c r="BU8">
        <v>7</v>
      </c>
      <c r="BV8" t="str">
        <f>"11:00 AM"</f>
        <v>11:00 AM</v>
      </c>
      <c r="BW8" t="str">
        <f>"6:00 PM"</f>
        <v>6:00 PM</v>
      </c>
      <c r="BX8" t="s">
        <v>226</v>
      </c>
      <c r="BY8">
        <v>0</v>
      </c>
      <c r="BZ8">
        <v>12</v>
      </c>
      <c r="CA8" t="s">
        <v>115</v>
      </c>
      <c r="CC8" t="s">
        <v>5845</v>
      </c>
      <c r="CD8" t="s">
        <v>5846</v>
      </c>
      <c r="CE8" t="s">
        <v>5836</v>
      </c>
      <c r="CF8" t="s">
        <v>148</v>
      </c>
      <c r="CG8" t="s">
        <v>120</v>
      </c>
      <c r="CH8" s="8">
        <v>96950</v>
      </c>
      <c r="CI8" s="3">
        <v>9.77</v>
      </c>
      <c r="CJ8" s="3">
        <v>9.77</v>
      </c>
      <c r="CK8" s="3">
        <v>14.66</v>
      </c>
      <c r="CL8" s="3">
        <v>14.66</v>
      </c>
      <c r="CM8" t="s">
        <v>136</v>
      </c>
      <c r="CO8" t="s">
        <v>138</v>
      </c>
      <c r="CQ8" t="s">
        <v>115</v>
      </c>
      <c r="CR8" t="s">
        <v>133</v>
      </c>
      <c r="CS8" t="s">
        <v>139</v>
      </c>
      <c r="CT8" t="s">
        <v>133</v>
      </c>
      <c r="CU8" t="s">
        <v>133</v>
      </c>
      <c r="CV8" t="s">
        <v>133</v>
      </c>
      <c r="CW8" t="s">
        <v>139</v>
      </c>
      <c r="CX8" t="s">
        <v>5847</v>
      </c>
      <c r="CY8" s="10">
        <v>16702336245</v>
      </c>
      <c r="CZ8" t="s">
        <v>5842</v>
      </c>
      <c r="DA8" t="s">
        <v>139</v>
      </c>
      <c r="DB8" t="s">
        <v>133</v>
      </c>
      <c r="DC8" t="s">
        <v>115</v>
      </c>
    </row>
    <row r="9" spans="1:112" ht="14.45" customHeight="1" x14ac:dyDescent="0.25">
      <c r="A9" t="s">
        <v>6037</v>
      </c>
      <c r="B9" t="s">
        <v>212</v>
      </c>
      <c r="C9" s="1">
        <v>45520</v>
      </c>
      <c r="D9" s="1">
        <v>45566</v>
      </c>
      <c r="E9" t="s">
        <v>144</v>
      </c>
      <c r="F9" s="1">
        <v>45564</v>
      </c>
      <c r="G9" t="s">
        <v>115</v>
      </c>
      <c r="H9" t="s">
        <v>115</v>
      </c>
      <c r="I9" t="s">
        <v>115</v>
      </c>
      <c r="J9" t="s">
        <v>2306</v>
      </c>
      <c r="K9" t="s">
        <v>2307</v>
      </c>
      <c r="L9" t="s">
        <v>2308</v>
      </c>
      <c r="M9" t="s">
        <v>148</v>
      </c>
      <c r="N9" t="s">
        <v>2309</v>
      </c>
      <c r="O9" t="s">
        <v>120</v>
      </c>
      <c r="P9" s="8">
        <v>96950</v>
      </c>
      <c r="Q9" t="s">
        <v>121</v>
      </c>
      <c r="S9" s="10">
        <v>16702331530</v>
      </c>
      <c r="U9" t="s">
        <v>2310</v>
      </c>
      <c r="V9">
        <v>311812</v>
      </c>
      <c r="W9" t="s">
        <v>123</v>
      </c>
      <c r="Y9" t="s">
        <v>2311</v>
      </c>
      <c r="Z9" t="s">
        <v>2312</v>
      </c>
      <c r="AB9" t="s">
        <v>347</v>
      </c>
      <c r="AC9" t="s">
        <v>2308</v>
      </c>
      <c r="AD9" t="s">
        <v>148</v>
      </c>
      <c r="AE9" t="s">
        <v>2309</v>
      </c>
      <c r="AF9" t="s">
        <v>120</v>
      </c>
      <c r="AG9" s="8">
        <v>96950</v>
      </c>
      <c r="AH9" t="s">
        <v>121</v>
      </c>
      <c r="AJ9" s="10">
        <v>16702331530</v>
      </c>
      <c r="AL9" t="s">
        <v>2313</v>
      </c>
      <c r="BD9" t="str">
        <f>"35-2014.00"</f>
        <v>35-2014.00</v>
      </c>
      <c r="BE9" t="s">
        <v>273</v>
      </c>
      <c r="BF9" t="s">
        <v>6038</v>
      </c>
      <c r="BG9" t="s">
        <v>1100</v>
      </c>
      <c r="BH9">
        <v>9</v>
      </c>
      <c r="BJ9" s="1">
        <v>45566</v>
      </c>
      <c r="BK9" s="1">
        <v>45930</v>
      </c>
      <c r="BN9">
        <v>36</v>
      </c>
      <c r="BO9">
        <v>6</v>
      </c>
      <c r="BP9">
        <v>0</v>
      </c>
      <c r="BQ9">
        <v>6</v>
      </c>
      <c r="BR9">
        <v>6</v>
      </c>
      <c r="BS9">
        <v>6</v>
      </c>
      <c r="BT9">
        <v>6</v>
      </c>
      <c r="BU9">
        <v>6</v>
      </c>
      <c r="BV9" t="str">
        <f>"5:30 AM"</f>
        <v>5:30 AM</v>
      </c>
      <c r="BW9" t="str">
        <f>"1:30 PM"</f>
        <v>1:30 PM</v>
      </c>
      <c r="BX9" t="s">
        <v>226</v>
      </c>
      <c r="BY9">
        <v>0</v>
      </c>
      <c r="BZ9">
        <v>12</v>
      </c>
      <c r="CA9" t="s">
        <v>115</v>
      </c>
      <c r="CC9" t="s">
        <v>6039</v>
      </c>
      <c r="CD9" t="s">
        <v>2308</v>
      </c>
      <c r="CE9" t="s">
        <v>148</v>
      </c>
      <c r="CF9" t="s">
        <v>2309</v>
      </c>
      <c r="CG9" t="s">
        <v>120</v>
      </c>
      <c r="CH9" s="8">
        <v>96950</v>
      </c>
      <c r="CI9" s="3">
        <v>8.83</v>
      </c>
      <c r="CJ9" s="3">
        <v>14.19</v>
      </c>
      <c r="CK9" s="3">
        <v>13.25</v>
      </c>
      <c r="CL9" s="3">
        <v>21.29</v>
      </c>
      <c r="CM9" t="s">
        <v>136</v>
      </c>
      <c r="CN9" t="s">
        <v>209</v>
      </c>
      <c r="CO9" t="s">
        <v>138</v>
      </c>
      <c r="CQ9" t="s">
        <v>115</v>
      </c>
      <c r="CR9" t="s">
        <v>133</v>
      </c>
      <c r="CS9" t="s">
        <v>139</v>
      </c>
      <c r="CT9" t="s">
        <v>133</v>
      </c>
      <c r="CU9" t="s">
        <v>139</v>
      </c>
      <c r="CV9" t="s">
        <v>133</v>
      </c>
      <c r="CW9" t="s">
        <v>139</v>
      </c>
      <c r="CX9" t="s">
        <v>2316</v>
      </c>
      <c r="CY9" s="10">
        <v>16702331530</v>
      </c>
      <c r="CZ9" t="s">
        <v>2313</v>
      </c>
      <c r="DA9" t="s">
        <v>2317</v>
      </c>
      <c r="DB9" t="s">
        <v>133</v>
      </c>
      <c r="DC9" t="s">
        <v>115</v>
      </c>
      <c r="DD9" t="s">
        <v>2311</v>
      </c>
      <c r="DE9" t="s">
        <v>2312</v>
      </c>
      <c r="DG9" t="s">
        <v>2306</v>
      </c>
      <c r="DH9" t="s">
        <v>2313</v>
      </c>
    </row>
    <row r="10" spans="1:112" ht="14.45" customHeight="1" x14ac:dyDescent="0.25">
      <c r="A10" t="s">
        <v>6539</v>
      </c>
      <c r="B10" t="s">
        <v>212</v>
      </c>
      <c r="C10" s="1">
        <v>45474</v>
      </c>
      <c r="D10" s="1">
        <v>45566</v>
      </c>
      <c r="E10" t="s">
        <v>144</v>
      </c>
      <c r="F10" s="1">
        <v>45625</v>
      </c>
      <c r="G10" t="s">
        <v>115</v>
      </c>
      <c r="H10" t="s">
        <v>115</v>
      </c>
      <c r="I10" t="s">
        <v>115</v>
      </c>
      <c r="J10" t="s">
        <v>6540</v>
      </c>
      <c r="K10" t="s">
        <v>6541</v>
      </c>
      <c r="L10" t="s">
        <v>6542</v>
      </c>
      <c r="M10" t="s">
        <v>6542</v>
      </c>
      <c r="N10" t="s">
        <v>148</v>
      </c>
      <c r="O10" t="s">
        <v>120</v>
      </c>
      <c r="P10" s="8">
        <v>96950</v>
      </c>
      <c r="Q10" t="s">
        <v>121</v>
      </c>
      <c r="S10" s="10">
        <v>16702346445</v>
      </c>
      <c r="T10">
        <v>2263</v>
      </c>
      <c r="U10" t="s">
        <v>6543</v>
      </c>
      <c r="V10">
        <v>23822</v>
      </c>
      <c r="W10" t="s">
        <v>123</v>
      </c>
      <c r="Y10" t="s">
        <v>1631</v>
      </c>
      <c r="Z10" t="s">
        <v>1632</v>
      </c>
      <c r="AB10" t="s">
        <v>1633</v>
      </c>
      <c r="AC10" t="s">
        <v>1634</v>
      </c>
      <c r="AD10" t="s">
        <v>1634</v>
      </c>
      <c r="AE10" t="s">
        <v>148</v>
      </c>
      <c r="AF10" t="s">
        <v>120</v>
      </c>
      <c r="AG10" s="8">
        <v>96950</v>
      </c>
      <c r="AH10" t="s">
        <v>121</v>
      </c>
      <c r="AJ10" s="10">
        <v>16702346445</v>
      </c>
      <c r="AK10">
        <v>2263</v>
      </c>
      <c r="AL10" t="s">
        <v>1635</v>
      </c>
      <c r="BD10" t="str">
        <f>"49-9021.00"</f>
        <v>49-9021.00</v>
      </c>
      <c r="BE10" t="s">
        <v>935</v>
      </c>
      <c r="BF10" t="s">
        <v>6544</v>
      </c>
      <c r="BG10" t="s">
        <v>6545</v>
      </c>
      <c r="BH10">
        <v>2</v>
      </c>
      <c r="BJ10" s="1">
        <v>45627</v>
      </c>
      <c r="BK10" s="1">
        <v>45991</v>
      </c>
      <c r="BN10">
        <v>40</v>
      </c>
      <c r="BO10">
        <v>0</v>
      </c>
      <c r="BP10">
        <v>8</v>
      </c>
      <c r="BQ10">
        <v>8</v>
      </c>
      <c r="BR10">
        <v>8</v>
      </c>
      <c r="BS10">
        <v>8</v>
      </c>
      <c r="BT10">
        <v>8</v>
      </c>
      <c r="BU10">
        <v>0</v>
      </c>
      <c r="BV10" t="str">
        <f>"8:00 AM"</f>
        <v>8:00 AM</v>
      </c>
      <c r="BW10" t="str">
        <f>"5:00 PM"</f>
        <v>5:00 PM</v>
      </c>
      <c r="BX10" t="s">
        <v>226</v>
      </c>
      <c r="BY10">
        <v>0</v>
      </c>
      <c r="BZ10">
        <v>12</v>
      </c>
      <c r="CA10" t="s">
        <v>115</v>
      </c>
      <c r="CC10" t="s">
        <v>6546</v>
      </c>
      <c r="CD10" t="s">
        <v>6542</v>
      </c>
      <c r="CE10" t="s">
        <v>6542</v>
      </c>
      <c r="CF10" t="s">
        <v>148</v>
      </c>
      <c r="CG10" t="s">
        <v>120</v>
      </c>
      <c r="CH10" s="8">
        <v>96950</v>
      </c>
      <c r="CI10" s="3">
        <v>10.06</v>
      </c>
      <c r="CJ10" s="3">
        <v>11</v>
      </c>
      <c r="CK10" s="3">
        <v>15.09</v>
      </c>
      <c r="CL10" s="3">
        <v>16.5</v>
      </c>
      <c r="CM10" t="s">
        <v>136</v>
      </c>
      <c r="CN10" t="s">
        <v>1637</v>
      </c>
      <c r="CO10" t="s">
        <v>138</v>
      </c>
      <c r="CQ10" t="s">
        <v>115</v>
      </c>
      <c r="CR10" t="s">
        <v>133</v>
      </c>
      <c r="CS10" t="s">
        <v>139</v>
      </c>
      <c r="CT10" t="s">
        <v>133</v>
      </c>
      <c r="CU10" t="s">
        <v>139</v>
      </c>
      <c r="CV10" t="s">
        <v>133</v>
      </c>
      <c r="CW10" t="s">
        <v>139</v>
      </c>
      <c r="CX10" t="s">
        <v>9643</v>
      </c>
      <c r="CY10" s="10">
        <v>16702346445</v>
      </c>
      <c r="CZ10" t="s">
        <v>1635</v>
      </c>
      <c r="DA10" t="s">
        <v>139</v>
      </c>
      <c r="DB10" t="s">
        <v>133</v>
      </c>
      <c r="DC10" t="s">
        <v>115</v>
      </c>
      <c r="DD10" t="s">
        <v>1631</v>
      </c>
      <c r="DE10" t="s">
        <v>1632</v>
      </c>
      <c r="DG10" t="s">
        <v>6547</v>
      </c>
      <c r="DH10" t="s">
        <v>1635</v>
      </c>
    </row>
    <row r="11" spans="1:112" ht="14.45" customHeight="1" x14ac:dyDescent="0.25">
      <c r="A11" t="s">
        <v>6548</v>
      </c>
      <c r="B11" t="s">
        <v>192</v>
      </c>
      <c r="C11" s="1">
        <v>45460</v>
      </c>
      <c r="D11" s="1">
        <v>45566</v>
      </c>
      <c r="E11" t="s">
        <v>144</v>
      </c>
      <c r="F11" s="1">
        <v>45600</v>
      </c>
      <c r="G11" t="s">
        <v>115</v>
      </c>
      <c r="H11" t="s">
        <v>115</v>
      </c>
      <c r="I11" t="s">
        <v>115</v>
      </c>
      <c r="J11" t="s">
        <v>6549</v>
      </c>
      <c r="K11" t="s">
        <v>6550</v>
      </c>
      <c r="L11" t="s">
        <v>6551</v>
      </c>
      <c r="N11" t="s">
        <v>148</v>
      </c>
      <c r="O11" t="s">
        <v>120</v>
      </c>
      <c r="P11" s="8">
        <v>96950</v>
      </c>
      <c r="Q11" t="s">
        <v>121</v>
      </c>
      <c r="S11" s="10">
        <v>16702341795</v>
      </c>
      <c r="U11" t="s">
        <v>149</v>
      </c>
      <c r="V11">
        <v>45399</v>
      </c>
      <c r="W11" t="s">
        <v>123</v>
      </c>
      <c r="Y11" t="s">
        <v>150</v>
      </c>
      <c r="Z11" t="s">
        <v>4291</v>
      </c>
      <c r="AA11" t="s">
        <v>152</v>
      </c>
      <c r="AB11" t="s">
        <v>153</v>
      </c>
      <c r="AC11" t="s">
        <v>5436</v>
      </c>
      <c r="AD11" t="s">
        <v>147</v>
      </c>
      <c r="AE11" t="s">
        <v>148</v>
      </c>
      <c r="AF11" t="s">
        <v>120</v>
      </c>
      <c r="AG11" s="8">
        <v>96950</v>
      </c>
      <c r="AH11" t="s">
        <v>121</v>
      </c>
      <c r="AJ11" s="10">
        <v>16702341795</v>
      </c>
      <c r="AL11" t="s">
        <v>154</v>
      </c>
      <c r="BD11" t="str">
        <f>"41-1011.00"</f>
        <v>41-1011.00</v>
      </c>
      <c r="BE11" t="s">
        <v>1059</v>
      </c>
      <c r="BF11" t="s">
        <v>6552</v>
      </c>
      <c r="BG11" t="s">
        <v>6553</v>
      </c>
      <c r="BH11">
        <v>1</v>
      </c>
      <c r="BJ11" s="1">
        <v>45602</v>
      </c>
      <c r="BK11" s="1">
        <v>45966</v>
      </c>
      <c r="BN11">
        <v>35</v>
      </c>
      <c r="BO11">
        <v>0</v>
      </c>
      <c r="BP11">
        <v>6</v>
      </c>
      <c r="BQ11">
        <v>6</v>
      </c>
      <c r="BR11">
        <v>6</v>
      </c>
      <c r="BS11">
        <v>6</v>
      </c>
      <c r="BT11">
        <v>6</v>
      </c>
      <c r="BU11">
        <v>5</v>
      </c>
      <c r="BV11" t="str">
        <f>"9:00 AM"</f>
        <v>9:00 AM</v>
      </c>
      <c r="BW11" t="str">
        <f>"4:00 PM"</f>
        <v>4:00 PM</v>
      </c>
      <c r="BX11" t="s">
        <v>226</v>
      </c>
      <c r="BY11">
        <v>0</v>
      </c>
      <c r="BZ11">
        <v>12</v>
      </c>
      <c r="CA11" t="s">
        <v>133</v>
      </c>
      <c r="CB11">
        <v>10</v>
      </c>
      <c r="CC11" t="s">
        <v>6554</v>
      </c>
      <c r="CD11" t="s">
        <v>6551</v>
      </c>
      <c r="CF11" t="s">
        <v>148</v>
      </c>
      <c r="CG11" t="s">
        <v>120</v>
      </c>
      <c r="CH11" s="8">
        <v>96950</v>
      </c>
      <c r="CI11" s="3">
        <v>10.17</v>
      </c>
      <c r="CJ11" s="3">
        <v>12</v>
      </c>
      <c r="CK11" s="3">
        <v>15.26</v>
      </c>
      <c r="CL11" s="3">
        <v>18</v>
      </c>
      <c r="CM11" t="s">
        <v>136</v>
      </c>
      <c r="CN11" t="s">
        <v>158</v>
      </c>
      <c r="CO11" t="s">
        <v>138</v>
      </c>
      <c r="CQ11" t="s">
        <v>115</v>
      </c>
      <c r="CR11" t="s">
        <v>133</v>
      </c>
      <c r="CS11" t="s">
        <v>133</v>
      </c>
      <c r="CT11" t="s">
        <v>133</v>
      </c>
      <c r="CU11" t="s">
        <v>139</v>
      </c>
      <c r="CV11" t="s">
        <v>133</v>
      </c>
      <c r="CW11" t="s">
        <v>133</v>
      </c>
      <c r="CX11" t="s">
        <v>6555</v>
      </c>
      <c r="CY11" s="10">
        <v>16702341795</v>
      </c>
      <c r="CZ11" t="s">
        <v>154</v>
      </c>
      <c r="DA11" t="s">
        <v>164</v>
      </c>
      <c r="DB11" t="s">
        <v>133</v>
      </c>
      <c r="DC11" t="s">
        <v>115</v>
      </c>
    </row>
    <row r="12" spans="1:112" ht="14.45" customHeight="1" x14ac:dyDescent="0.25">
      <c r="A12" t="s">
        <v>6637</v>
      </c>
      <c r="B12" t="s">
        <v>143</v>
      </c>
      <c r="C12" s="1">
        <v>45472</v>
      </c>
      <c r="D12" s="1">
        <v>45566</v>
      </c>
      <c r="E12" t="s">
        <v>114</v>
      </c>
      <c r="G12" t="s">
        <v>115</v>
      </c>
      <c r="H12" t="s">
        <v>115</v>
      </c>
      <c r="I12" t="s">
        <v>115</v>
      </c>
      <c r="J12" t="s">
        <v>1231</v>
      </c>
      <c r="L12" t="s">
        <v>1838</v>
      </c>
      <c r="N12" t="s">
        <v>119</v>
      </c>
      <c r="O12" t="s">
        <v>120</v>
      </c>
      <c r="P12" s="8">
        <v>96950</v>
      </c>
      <c r="Q12" t="s">
        <v>121</v>
      </c>
      <c r="S12" s="10">
        <v>16702356238</v>
      </c>
      <c r="U12" t="s">
        <v>1235</v>
      </c>
      <c r="V12">
        <v>56132</v>
      </c>
      <c r="W12" t="s">
        <v>123</v>
      </c>
      <c r="Y12" t="s">
        <v>3263</v>
      </c>
      <c r="Z12" t="s">
        <v>6638</v>
      </c>
      <c r="AA12" t="s">
        <v>1372</v>
      </c>
      <c r="AB12" t="s">
        <v>428</v>
      </c>
      <c r="AC12" t="s">
        <v>1838</v>
      </c>
      <c r="AE12" t="s">
        <v>119</v>
      </c>
      <c r="AF12" t="s">
        <v>120</v>
      </c>
      <c r="AG12" s="8">
        <v>96950</v>
      </c>
      <c r="AH12" t="s">
        <v>121</v>
      </c>
      <c r="AJ12" s="10">
        <v>16702356238</v>
      </c>
      <c r="AL12" t="s">
        <v>1841</v>
      </c>
      <c r="BD12" t="str">
        <f>"11-1021.00"</f>
        <v>11-1021.00</v>
      </c>
      <c r="BE12" t="s">
        <v>2591</v>
      </c>
      <c r="BF12" t="s">
        <v>6639</v>
      </c>
      <c r="BG12" t="s">
        <v>6640</v>
      </c>
      <c r="BH12">
        <v>1</v>
      </c>
      <c r="BI12">
        <v>1</v>
      </c>
      <c r="BJ12" s="1">
        <v>45566</v>
      </c>
      <c r="BK12" s="1">
        <v>45930</v>
      </c>
      <c r="BL12" s="1">
        <v>45566</v>
      </c>
      <c r="BM12" s="1">
        <v>45930</v>
      </c>
      <c r="BN12">
        <v>40</v>
      </c>
      <c r="BO12">
        <v>0</v>
      </c>
      <c r="BP12">
        <v>8</v>
      </c>
      <c r="BQ12">
        <v>8</v>
      </c>
      <c r="BR12">
        <v>8</v>
      </c>
      <c r="BS12">
        <v>8</v>
      </c>
      <c r="BT12">
        <v>8</v>
      </c>
      <c r="BU12">
        <v>0</v>
      </c>
      <c r="BV12" t="str">
        <f>"8:00 AM"</f>
        <v>8:00 AM</v>
      </c>
      <c r="BW12" t="str">
        <f>"5:00 PM"</f>
        <v>5:00 PM</v>
      </c>
      <c r="BX12" t="s">
        <v>132</v>
      </c>
      <c r="BY12">
        <v>0</v>
      </c>
      <c r="BZ12">
        <v>24</v>
      </c>
      <c r="CA12" t="s">
        <v>133</v>
      </c>
      <c r="CB12">
        <v>12</v>
      </c>
      <c r="CC12" t="s">
        <v>6641</v>
      </c>
      <c r="CD12" t="s">
        <v>6642</v>
      </c>
      <c r="CE12" t="s">
        <v>532</v>
      </c>
      <c r="CF12" t="s">
        <v>119</v>
      </c>
      <c r="CG12" t="s">
        <v>120</v>
      </c>
      <c r="CH12" s="8">
        <v>96950</v>
      </c>
      <c r="CI12" s="3">
        <v>22.1</v>
      </c>
      <c r="CJ12" s="3">
        <v>22.1</v>
      </c>
      <c r="CK12" s="3">
        <v>33.15</v>
      </c>
      <c r="CL12" s="3">
        <v>33.15</v>
      </c>
      <c r="CM12" t="s">
        <v>136</v>
      </c>
      <c r="CN12" t="s">
        <v>368</v>
      </c>
      <c r="CO12" t="s">
        <v>138</v>
      </c>
      <c r="CQ12" t="s">
        <v>115</v>
      </c>
      <c r="CR12" t="s">
        <v>133</v>
      </c>
      <c r="CS12" t="s">
        <v>139</v>
      </c>
      <c r="CT12" t="s">
        <v>133</v>
      </c>
      <c r="CU12" t="s">
        <v>139</v>
      </c>
      <c r="CV12" t="s">
        <v>133</v>
      </c>
      <c r="CW12" t="s">
        <v>139</v>
      </c>
      <c r="CX12" t="s">
        <v>6643</v>
      </c>
      <c r="CY12" s="10">
        <v>16702356238</v>
      </c>
      <c r="CZ12" t="s">
        <v>1841</v>
      </c>
      <c r="DA12" t="s">
        <v>139</v>
      </c>
      <c r="DB12" t="s">
        <v>133</v>
      </c>
      <c r="DC12" t="s">
        <v>115</v>
      </c>
    </row>
    <row r="13" spans="1:112" ht="14.45" customHeight="1" x14ac:dyDescent="0.25">
      <c r="A13" t="s">
        <v>6942</v>
      </c>
      <c r="B13" t="s">
        <v>212</v>
      </c>
      <c r="C13" s="1">
        <v>45488</v>
      </c>
      <c r="D13" s="1">
        <v>45566</v>
      </c>
      <c r="E13" t="s">
        <v>144</v>
      </c>
      <c r="F13" s="1">
        <v>45564</v>
      </c>
      <c r="G13" t="s">
        <v>115</v>
      </c>
      <c r="H13" t="s">
        <v>115</v>
      </c>
      <c r="I13" t="s">
        <v>115</v>
      </c>
      <c r="J13" t="s">
        <v>535</v>
      </c>
      <c r="L13" t="s">
        <v>536</v>
      </c>
      <c r="M13" t="s">
        <v>537</v>
      </c>
      <c r="N13" t="s">
        <v>148</v>
      </c>
      <c r="O13" t="s">
        <v>120</v>
      </c>
      <c r="P13" s="8">
        <v>96950</v>
      </c>
      <c r="Q13" t="s">
        <v>121</v>
      </c>
      <c r="S13" s="10">
        <v>16707885235</v>
      </c>
      <c r="U13" t="s">
        <v>538</v>
      </c>
      <c r="V13">
        <v>236116</v>
      </c>
      <c r="W13" t="s">
        <v>123</v>
      </c>
      <c r="Y13" t="s">
        <v>539</v>
      </c>
      <c r="Z13" t="s">
        <v>540</v>
      </c>
      <c r="AA13" t="s">
        <v>541</v>
      </c>
      <c r="AB13" t="s">
        <v>460</v>
      </c>
      <c r="AC13" t="s">
        <v>542</v>
      </c>
      <c r="AD13" t="s">
        <v>543</v>
      </c>
      <c r="AE13" t="s">
        <v>148</v>
      </c>
      <c r="AF13" t="s">
        <v>120</v>
      </c>
      <c r="AG13" s="8">
        <v>96950</v>
      </c>
      <c r="AH13" t="s">
        <v>121</v>
      </c>
      <c r="AJ13" s="10">
        <v>16707885235</v>
      </c>
      <c r="AL13" t="s">
        <v>544</v>
      </c>
      <c r="BD13" t="str">
        <f>"49-9071.00"</f>
        <v>49-9071.00</v>
      </c>
      <c r="BE13" t="s">
        <v>241</v>
      </c>
      <c r="BF13" t="s">
        <v>545</v>
      </c>
      <c r="BG13" t="s">
        <v>546</v>
      </c>
      <c r="BH13">
        <v>14</v>
      </c>
      <c r="BJ13" s="1">
        <v>45566</v>
      </c>
      <c r="BK13" s="1">
        <v>45930</v>
      </c>
      <c r="BN13">
        <v>35</v>
      </c>
      <c r="BO13">
        <v>0</v>
      </c>
      <c r="BP13">
        <v>7</v>
      </c>
      <c r="BQ13">
        <v>7</v>
      </c>
      <c r="BR13">
        <v>7</v>
      </c>
      <c r="BS13">
        <v>7</v>
      </c>
      <c r="BT13">
        <v>7</v>
      </c>
      <c r="BU13">
        <v>0</v>
      </c>
      <c r="BV13" t="str">
        <f>"8:00 AM"</f>
        <v>8:00 AM</v>
      </c>
      <c r="BW13" t="str">
        <f>"4:00 PM"</f>
        <v>4:00 PM</v>
      </c>
      <c r="BX13" t="s">
        <v>226</v>
      </c>
      <c r="BY13">
        <v>0</v>
      </c>
      <c r="BZ13">
        <v>24</v>
      </c>
      <c r="CA13" t="s">
        <v>115</v>
      </c>
      <c r="CC13" t="s">
        <v>547</v>
      </c>
      <c r="CD13" t="s">
        <v>542</v>
      </c>
      <c r="CE13" t="s">
        <v>543</v>
      </c>
      <c r="CF13" t="s">
        <v>148</v>
      </c>
      <c r="CG13" t="s">
        <v>120</v>
      </c>
      <c r="CH13" s="8">
        <v>96950</v>
      </c>
      <c r="CI13" s="3">
        <v>9.75</v>
      </c>
      <c r="CJ13" s="3">
        <v>9.75</v>
      </c>
      <c r="CK13" s="3">
        <v>14.63</v>
      </c>
      <c r="CL13" s="3">
        <v>14.63</v>
      </c>
      <c r="CM13" t="s">
        <v>136</v>
      </c>
      <c r="CN13" t="s">
        <v>482</v>
      </c>
      <c r="CO13" t="s">
        <v>138</v>
      </c>
      <c r="CQ13" t="s">
        <v>115</v>
      </c>
      <c r="CR13" t="s">
        <v>133</v>
      </c>
      <c r="CS13" t="s">
        <v>133</v>
      </c>
      <c r="CT13" t="s">
        <v>133</v>
      </c>
      <c r="CU13" t="s">
        <v>139</v>
      </c>
      <c r="CV13" t="s">
        <v>133</v>
      </c>
      <c r="CW13" t="s">
        <v>133</v>
      </c>
      <c r="CX13" t="s">
        <v>548</v>
      </c>
      <c r="CY13" s="10">
        <v>16707885235</v>
      </c>
      <c r="CZ13" t="s">
        <v>544</v>
      </c>
      <c r="DA13" t="s">
        <v>139</v>
      </c>
      <c r="DB13" t="s">
        <v>133</v>
      </c>
      <c r="DC13" t="s">
        <v>115</v>
      </c>
    </row>
    <row r="14" spans="1:112" ht="14.45" customHeight="1" x14ac:dyDescent="0.25">
      <c r="A14" t="s">
        <v>7020</v>
      </c>
      <c r="B14" t="s">
        <v>143</v>
      </c>
      <c r="C14" s="1">
        <v>45480</v>
      </c>
      <c r="D14" s="1">
        <v>45566</v>
      </c>
      <c r="E14" t="s">
        <v>144</v>
      </c>
      <c r="F14" s="1">
        <v>45623</v>
      </c>
      <c r="G14" t="s">
        <v>115</v>
      </c>
      <c r="H14" t="s">
        <v>115</v>
      </c>
      <c r="I14" t="s">
        <v>115</v>
      </c>
      <c r="J14" t="s">
        <v>7021</v>
      </c>
      <c r="K14" t="s">
        <v>139</v>
      </c>
      <c r="L14" t="s">
        <v>7022</v>
      </c>
      <c r="N14" t="s">
        <v>148</v>
      </c>
      <c r="O14" t="s">
        <v>120</v>
      </c>
      <c r="P14" s="8">
        <v>96950</v>
      </c>
      <c r="Q14" t="s">
        <v>121</v>
      </c>
      <c r="S14" s="10">
        <v>16702357171</v>
      </c>
      <c r="U14" t="s">
        <v>7023</v>
      </c>
      <c r="V14">
        <v>236220</v>
      </c>
      <c r="W14" t="s">
        <v>123</v>
      </c>
      <c r="Y14" t="s">
        <v>2028</v>
      </c>
      <c r="Z14" t="s">
        <v>7024</v>
      </c>
      <c r="AA14" t="s">
        <v>7025</v>
      </c>
      <c r="AB14" t="s">
        <v>7026</v>
      </c>
      <c r="AC14" t="s">
        <v>7027</v>
      </c>
      <c r="AE14" t="s">
        <v>148</v>
      </c>
      <c r="AF14" t="s">
        <v>120</v>
      </c>
      <c r="AG14" s="8">
        <v>96950</v>
      </c>
      <c r="AH14" t="s">
        <v>121</v>
      </c>
      <c r="AJ14" s="10">
        <v>16702357171</v>
      </c>
      <c r="AL14" t="s">
        <v>7028</v>
      </c>
      <c r="BD14" t="str">
        <f>"49-9071.00"</f>
        <v>49-9071.00</v>
      </c>
      <c r="BE14" t="s">
        <v>241</v>
      </c>
      <c r="BF14" t="s">
        <v>7029</v>
      </c>
      <c r="BG14" t="s">
        <v>1755</v>
      </c>
      <c r="BH14">
        <v>2</v>
      </c>
      <c r="BI14">
        <v>2</v>
      </c>
      <c r="BJ14" s="1">
        <v>45625</v>
      </c>
      <c r="BK14" s="1">
        <v>45989</v>
      </c>
      <c r="BL14" s="1">
        <v>45625</v>
      </c>
      <c r="BM14" s="1">
        <v>45989</v>
      </c>
      <c r="BN14">
        <v>40</v>
      </c>
      <c r="BO14">
        <v>0</v>
      </c>
      <c r="BP14">
        <v>8</v>
      </c>
      <c r="BQ14">
        <v>8</v>
      </c>
      <c r="BR14">
        <v>8</v>
      </c>
      <c r="BS14">
        <v>8</v>
      </c>
      <c r="BT14">
        <v>8</v>
      </c>
      <c r="BU14">
        <v>0</v>
      </c>
      <c r="BV14" t="str">
        <f>"8:00 AM"</f>
        <v>8:00 AM</v>
      </c>
      <c r="BW14" t="str">
        <f>"5:00 PM"</f>
        <v>5:00 PM</v>
      </c>
      <c r="BX14" t="s">
        <v>226</v>
      </c>
      <c r="BY14">
        <v>0</v>
      </c>
      <c r="BZ14">
        <v>12</v>
      </c>
      <c r="CA14" t="s">
        <v>115</v>
      </c>
      <c r="CC14" t="s">
        <v>7030</v>
      </c>
      <c r="CD14" t="s">
        <v>7031</v>
      </c>
      <c r="CF14" t="s">
        <v>148</v>
      </c>
      <c r="CG14" t="s">
        <v>120</v>
      </c>
      <c r="CH14" s="8">
        <v>96950</v>
      </c>
      <c r="CI14" s="3">
        <v>9.5399999999999991</v>
      </c>
      <c r="CJ14" s="3">
        <v>9.5399999999999991</v>
      </c>
      <c r="CK14" s="3">
        <v>0</v>
      </c>
      <c r="CL14" s="3">
        <v>0</v>
      </c>
      <c r="CM14" t="s">
        <v>136</v>
      </c>
      <c r="CN14" t="s">
        <v>139</v>
      </c>
      <c r="CO14" t="s">
        <v>138</v>
      </c>
      <c r="CQ14" t="s">
        <v>115</v>
      </c>
      <c r="CR14" t="s">
        <v>133</v>
      </c>
      <c r="CS14" t="s">
        <v>139</v>
      </c>
      <c r="CT14" t="s">
        <v>139</v>
      </c>
      <c r="CU14" t="s">
        <v>139</v>
      </c>
      <c r="CV14" t="s">
        <v>133</v>
      </c>
      <c r="CW14" t="s">
        <v>139</v>
      </c>
      <c r="CX14" t="s">
        <v>2467</v>
      </c>
      <c r="CY14" s="10">
        <v>16702357171</v>
      </c>
      <c r="CZ14" t="s">
        <v>7028</v>
      </c>
      <c r="DA14" t="s">
        <v>139</v>
      </c>
      <c r="DB14" t="s">
        <v>133</v>
      </c>
      <c r="DC14" t="s">
        <v>115</v>
      </c>
    </row>
    <row r="15" spans="1:112" ht="14.45" customHeight="1" x14ac:dyDescent="0.25">
      <c r="A15" t="s">
        <v>7634</v>
      </c>
      <c r="B15" t="s">
        <v>143</v>
      </c>
      <c r="C15" s="1">
        <v>45471</v>
      </c>
      <c r="D15" s="1">
        <v>45566</v>
      </c>
      <c r="E15" t="s">
        <v>144</v>
      </c>
      <c r="F15" s="1">
        <v>45564</v>
      </c>
      <c r="G15" t="s">
        <v>133</v>
      </c>
      <c r="H15" t="s">
        <v>115</v>
      </c>
      <c r="I15" t="s">
        <v>115</v>
      </c>
      <c r="J15" t="s">
        <v>5834</v>
      </c>
      <c r="K15" t="s">
        <v>5835</v>
      </c>
      <c r="L15" t="s">
        <v>5836</v>
      </c>
      <c r="N15" t="s">
        <v>148</v>
      </c>
      <c r="O15" t="s">
        <v>120</v>
      </c>
      <c r="P15" s="8">
        <v>96950</v>
      </c>
      <c r="Q15" t="s">
        <v>121</v>
      </c>
      <c r="S15" s="10">
        <v>16702336245</v>
      </c>
      <c r="U15" t="s">
        <v>5837</v>
      </c>
      <c r="V15">
        <v>81211</v>
      </c>
      <c r="W15" t="s">
        <v>123</v>
      </c>
      <c r="Y15" t="s">
        <v>7635</v>
      </c>
      <c r="Z15" t="s">
        <v>955</v>
      </c>
      <c r="AA15" t="s">
        <v>954</v>
      </c>
      <c r="AB15" t="s">
        <v>663</v>
      </c>
      <c r="AC15" t="s">
        <v>7450</v>
      </c>
      <c r="AD15" t="s">
        <v>1642</v>
      </c>
      <c r="AE15" t="s">
        <v>119</v>
      </c>
      <c r="AF15" t="s">
        <v>120</v>
      </c>
      <c r="AG15" s="8">
        <v>96950</v>
      </c>
      <c r="AH15" t="s">
        <v>121</v>
      </c>
      <c r="AJ15" s="10">
        <v>16702336245</v>
      </c>
      <c r="AL15" t="s">
        <v>5842</v>
      </c>
      <c r="BD15" t="str">
        <f>"31-9011.00"</f>
        <v>31-9011.00</v>
      </c>
      <c r="BE15" t="s">
        <v>1170</v>
      </c>
      <c r="BF15" t="s">
        <v>7636</v>
      </c>
      <c r="BG15" t="s">
        <v>4038</v>
      </c>
      <c r="BH15">
        <v>1</v>
      </c>
      <c r="BI15">
        <v>1</v>
      </c>
      <c r="BJ15" s="1">
        <v>45566</v>
      </c>
      <c r="BK15" s="1">
        <v>46660</v>
      </c>
      <c r="BL15" s="1">
        <v>45566</v>
      </c>
      <c r="BM15" s="1">
        <v>46660</v>
      </c>
      <c r="BN15">
        <v>35</v>
      </c>
      <c r="BO15">
        <v>7</v>
      </c>
      <c r="BP15">
        <v>0</v>
      </c>
      <c r="BQ15">
        <v>0</v>
      </c>
      <c r="BR15">
        <v>7</v>
      </c>
      <c r="BS15">
        <v>7</v>
      </c>
      <c r="BT15">
        <v>7</v>
      </c>
      <c r="BU15">
        <v>7</v>
      </c>
      <c r="BV15" t="str">
        <f>"11:00 AM"</f>
        <v>11:00 AM</v>
      </c>
      <c r="BW15" t="str">
        <f>"6:00 PM"</f>
        <v>6:00 PM</v>
      </c>
      <c r="BX15" t="s">
        <v>226</v>
      </c>
      <c r="BY15">
        <v>0</v>
      </c>
      <c r="BZ15">
        <v>12</v>
      </c>
      <c r="CA15" t="s">
        <v>115</v>
      </c>
      <c r="CC15" t="s">
        <v>7637</v>
      </c>
      <c r="CD15" t="s">
        <v>7638</v>
      </c>
      <c r="CE15" t="s">
        <v>5836</v>
      </c>
      <c r="CF15" t="s">
        <v>148</v>
      </c>
      <c r="CG15" t="s">
        <v>120</v>
      </c>
      <c r="CH15" s="8">
        <v>96950</v>
      </c>
      <c r="CI15" s="3">
        <v>12.26</v>
      </c>
      <c r="CJ15" s="3">
        <v>12.26</v>
      </c>
      <c r="CK15" s="3">
        <v>18.39</v>
      </c>
      <c r="CL15" s="3">
        <v>18.39</v>
      </c>
      <c r="CM15" t="s">
        <v>136</v>
      </c>
      <c r="CO15" t="s">
        <v>138</v>
      </c>
      <c r="CQ15" t="s">
        <v>115</v>
      </c>
      <c r="CR15" t="s">
        <v>133</v>
      </c>
      <c r="CS15" t="s">
        <v>139</v>
      </c>
      <c r="CT15" t="s">
        <v>133</v>
      </c>
      <c r="CU15" t="s">
        <v>133</v>
      </c>
      <c r="CV15" t="s">
        <v>133</v>
      </c>
      <c r="CW15" t="s">
        <v>139</v>
      </c>
      <c r="CX15" t="s">
        <v>5847</v>
      </c>
      <c r="CY15" s="10">
        <v>16702336245</v>
      </c>
      <c r="CZ15" t="s">
        <v>5842</v>
      </c>
      <c r="DA15" t="s">
        <v>139</v>
      </c>
      <c r="DB15" t="s">
        <v>133</v>
      </c>
      <c r="DC15" t="s">
        <v>115</v>
      </c>
    </row>
    <row r="16" spans="1:112" ht="14.45" customHeight="1" x14ac:dyDescent="0.25">
      <c r="A16" t="s">
        <v>7687</v>
      </c>
      <c r="B16" t="s">
        <v>192</v>
      </c>
      <c r="C16" s="1">
        <v>45478</v>
      </c>
      <c r="D16" s="1">
        <v>45566</v>
      </c>
      <c r="E16" t="s">
        <v>144</v>
      </c>
      <c r="F16" s="1">
        <v>45564</v>
      </c>
      <c r="G16" t="s">
        <v>133</v>
      </c>
      <c r="H16" t="s">
        <v>115</v>
      </c>
      <c r="I16" t="s">
        <v>115</v>
      </c>
      <c r="J16" t="s">
        <v>7688</v>
      </c>
      <c r="L16" t="s">
        <v>7689</v>
      </c>
      <c r="N16" t="s">
        <v>148</v>
      </c>
      <c r="O16" t="s">
        <v>120</v>
      </c>
      <c r="P16" s="8">
        <v>96950</v>
      </c>
      <c r="Q16" t="s">
        <v>121</v>
      </c>
      <c r="S16" s="10">
        <v>16702353637</v>
      </c>
      <c r="U16" t="s">
        <v>4389</v>
      </c>
      <c r="V16">
        <v>236220</v>
      </c>
      <c r="W16" t="s">
        <v>123</v>
      </c>
      <c r="Y16" t="s">
        <v>4390</v>
      </c>
      <c r="Z16" t="s">
        <v>4391</v>
      </c>
      <c r="AA16" t="s">
        <v>4392</v>
      </c>
      <c r="AB16" t="s">
        <v>4393</v>
      </c>
      <c r="AC16" t="s">
        <v>7689</v>
      </c>
      <c r="AE16" t="s">
        <v>148</v>
      </c>
      <c r="AF16" t="s">
        <v>120</v>
      </c>
      <c r="AG16" s="8">
        <v>96950</v>
      </c>
      <c r="AH16" t="s">
        <v>121</v>
      </c>
      <c r="AJ16" s="10">
        <v>16702353637</v>
      </c>
      <c r="AL16" t="s">
        <v>4395</v>
      </c>
      <c r="BD16" t="str">
        <f>"13-2011"</f>
        <v>13-2011</v>
      </c>
      <c r="BE16" t="s">
        <v>129</v>
      </c>
      <c r="BF16" t="s">
        <v>7690</v>
      </c>
      <c r="BG16" t="s">
        <v>765</v>
      </c>
      <c r="BH16">
        <v>1</v>
      </c>
      <c r="BJ16" s="1">
        <v>45566</v>
      </c>
      <c r="BK16" s="1">
        <v>46660</v>
      </c>
      <c r="BN16">
        <v>40</v>
      </c>
      <c r="BO16">
        <v>0</v>
      </c>
      <c r="BP16">
        <v>8</v>
      </c>
      <c r="BQ16">
        <v>8</v>
      </c>
      <c r="BR16">
        <v>8</v>
      </c>
      <c r="BS16">
        <v>8</v>
      </c>
      <c r="BT16">
        <v>8</v>
      </c>
      <c r="BU16">
        <v>0</v>
      </c>
      <c r="BV16" t="str">
        <f>"8:00 AM"</f>
        <v>8:00 AM</v>
      </c>
      <c r="BW16" t="str">
        <f>"5:00 PM"</f>
        <v>5:00 PM</v>
      </c>
      <c r="BX16" t="s">
        <v>726</v>
      </c>
      <c r="BY16">
        <v>0</v>
      </c>
      <c r="BZ16">
        <v>12</v>
      </c>
      <c r="CA16" t="s">
        <v>115</v>
      </c>
      <c r="CC16" s="2" t="s">
        <v>7691</v>
      </c>
      <c r="CD16" t="s">
        <v>4394</v>
      </c>
      <c r="CF16" t="s">
        <v>148</v>
      </c>
      <c r="CG16" t="s">
        <v>120</v>
      </c>
      <c r="CH16" s="8">
        <v>96950</v>
      </c>
      <c r="CI16" s="3">
        <v>16.98</v>
      </c>
      <c r="CJ16" s="3">
        <v>16.98</v>
      </c>
      <c r="CK16" s="3">
        <v>25.47</v>
      </c>
      <c r="CL16" s="3">
        <v>25.47</v>
      </c>
      <c r="CM16" t="s">
        <v>136</v>
      </c>
      <c r="CO16" t="s">
        <v>138</v>
      </c>
      <c r="CQ16" t="s">
        <v>115</v>
      </c>
      <c r="CR16" t="s">
        <v>133</v>
      </c>
      <c r="CS16" t="s">
        <v>139</v>
      </c>
      <c r="CT16" t="s">
        <v>133</v>
      </c>
      <c r="CU16" t="s">
        <v>139</v>
      </c>
      <c r="CV16" t="s">
        <v>133</v>
      </c>
      <c r="CW16" t="s">
        <v>139</v>
      </c>
      <c r="CX16" t="s">
        <v>7692</v>
      </c>
      <c r="CY16" s="10">
        <v>16702353637</v>
      </c>
      <c r="CZ16" t="s">
        <v>4395</v>
      </c>
      <c r="DA16" t="s">
        <v>417</v>
      </c>
      <c r="DB16" t="s">
        <v>133</v>
      </c>
      <c r="DC16" t="s">
        <v>115</v>
      </c>
    </row>
    <row r="17" spans="1:112" ht="14.45" customHeight="1" x14ac:dyDescent="0.25">
      <c r="A17" t="s">
        <v>8506</v>
      </c>
      <c r="B17" t="s">
        <v>143</v>
      </c>
      <c r="C17" s="1">
        <v>45471</v>
      </c>
      <c r="D17" s="1">
        <v>45566</v>
      </c>
      <c r="E17" t="s">
        <v>144</v>
      </c>
      <c r="F17" s="1">
        <v>45534</v>
      </c>
      <c r="G17" t="s">
        <v>115</v>
      </c>
      <c r="H17" t="s">
        <v>115</v>
      </c>
      <c r="I17" t="s">
        <v>115</v>
      </c>
      <c r="J17" t="s">
        <v>2549</v>
      </c>
      <c r="K17" t="s">
        <v>2550</v>
      </c>
      <c r="L17" t="s">
        <v>2551</v>
      </c>
      <c r="M17" t="s">
        <v>2552</v>
      </c>
      <c r="N17" t="s">
        <v>119</v>
      </c>
      <c r="O17" t="s">
        <v>120</v>
      </c>
      <c r="P17" s="8">
        <v>96950</v>
      </c>
      <c r="Q17" t="s">
        <v>121</v>
      </c>
      <c r="S17" s="10">
        <v>16703236877</v>
      </c>
      <c r="U17" t="s">
        <v>2553</v>
      </c>
      <c r="V17">
        <v>62161</v>
      </c>
      <c r="W17" t="s">
        <v>123</v>
      </c>
      <c r="Y17" t="s">
        <v>395</v>
      </c>
      <c r="Z17" t="s">
        <v>2554</v>
      </c>
      <c r="AA17" t="s">
        <v>8507</v>
      </c>
      <c r="AB17" t="s">
        <v>200</v>
      </c>
      <c r="AC17" t="s">
        <v>2555</v>
      </c>
      <c r="AE17" t="s">
        <v>2556</v>
      </c>
      <c r="AF17" t="s">
        <v>1258</v>
      </c>
      <c r="AG17" s="8">
        <v>96931</v>
      </c>
      <c r="AH17" t="s">
        <v>121</v>
      </c>
      <c r="AJ17" s="10">
        <v>16716498746</v>
      </c>
      <c r="AK17">
        <v>203</v>
      </c>
      <c r="AL17" t="s">
        <v>2557</v>
      </c>
      <c r="BD17" t="str">
        <f>"43-3031.00"</f>
        <v>43-3031.00</v>
      </c>
      <c r="BE17" t="s">
        <v>430</v>
      </c>
      <c r="BF17" t="s">
        <v>8508</v>
      </c>
      <c r="BG17" t="s">
        <v>8509</v>
      </c>
      <c r="BH17">
        <v>2</v>
      </c>
      <c r="BI17">
        <v>2</v>
      </c>
      <c r="BJ17" s="1">
        <v>45536</v>
      </c>
      <c r="BK17" s="1">
        <v>45900</v>
      </c>
      <c r="BL17" s="1">
        <v>45566</v>
      </c>
      <c r="BM17" s="1">
        <v>45900</v>
      </c>
      <c r="BN17">
        <v>40</v>
      </c>
      <c r="BO17">
        <v>0</v>
      </c>
      <c r="BP17">
        <v>8</v>
      </c>
      <c r="BQ17">
        <v>8</v>
      </c>
      <c r="BR17">
        <v>8</v>
      </c>
      <c r="BS17">
        <v>8</v>
      </c>
      <c r="BT17">
        <v>5</v>
      </c>
      <c r="BU17">
        <v>3</v>
      </c>
      <c r="BV17" t="str">
        <f>"8:30 AM"</f>
        <v>8:30 AM</v>
      </c>
      <c r="BW17" t="str">
        <f>"5:30 PM"</f>
        <v>5:30 PM</v>
      </c>
      <c r="BX17" t="s">
        <v>226</v>
      </c>
      <c r="BY17">
        <v>0</v>
      </c>
      <c r="BZ17">
        <v>12</v>
      </c>
      <c r="CA17" t="s">
        <v>115</v>
      </c>
      <c r="CC17" t="s">
        <v>137</v>
      </c>
      <c r="CD17" t="s">
        <v>3224</v>
      </c>
      <c r="CE17" t="s">
        <v>3225</v>
      </c>
      <c r="CF17" t="s">
        <v>119</v>
      </c>
      <c r="CG17" t="s">
        <v>120</v>
      </c>
      <c r="CH17" s="8">
        <v>96950</v>
      </c>
      <c r="CI17" s="3">
        <v>11.43</v>
      </c>
      <c r="CJ17" s="3">
        <v>11.43</v>
      </c>
      <c r="CM17" t="s">
        <v>136</v>
      </c>
      <c r="CO17" t="s">
        <v>138</v>
      </c>
      <c r="CQ17" t="s">
        <v>115</v>
      </c>
      <c r="CR17" t="s">
        <v>133</v>
      </c>
      <c r="CS17" t="s">
        <v>139</v>
      </c>
      <c r="CT17" t="s">
        <v>139</v>
      </c>
      <c r="CU17" t="s">
        <v>139</v>
      </c>
      <c r="CV17" t="s">
        <v>133</v>
      </c>
      <c r="CW17" t="s">
        <v>139</v>
      </c>
      <c r="CX17" t="s">
        <v>137</v>
      </c>
      <c r="CY17" s="10">
        <v>16703236877</v>
      </c>
      <c r="CZ17" t="s">
        <v>2562</v>
      </c>
      <c r="DA17" t="s">
        <v>139</v>
      </c>
      <c r="DB17" t="s">
        <v>133</v>
      </c>
      <c r="DC17" t="s">
        <v>115</v>
      </c>
    </row>
    <row r="18" spans="1:112" ht="14.45" customHeight="1" x14ac:dyDescent="0.25">
      <c r="A18" t="s">
        <v>8916</v>
      </c>
      <c r="B18" t="s">
        <v>212</v>
      </c>
      <c r="C18" s="1">
        <v>45474</v>
      </c>
      <c r="D18" s="1">
        <v>45566</v>
      </c>
      <c r="E18" t="s">
        <v>144</v>
      </c>
      <c r="F18" s="1">
        <v>45595</v>
      </c>
      <c r="G18" t="s">
        <v>115</v>
      </c>
      <c r="H18" t="s">
        <v>115</v>
      </c>
      <c r="I18" t="s">
        <v>115</v>
      </c>
      <c r="J18" t="s">
        <v>8917</v>
      </c>
      <c r="L18" t="s">
        <v>8918</v>
      </c>
      <c r="M18" t="s">
        <v>8918</v>
      </c>
      <c r="N18" t="s">
        <v>148</v>
      </c>
      <c r="O18" t="s">
        <v>120</v>
      </c>
      <c r="P18" s="8">
        <v>96950</v>
      </c>
      <c r="Q18" t="s">
        <v>121</v>
      </c>
      <c r="S18" s="10">
        <v>16702346445</v>
      </c>
      <c r="T18">
        <v>2263</v>
      </c>
      <c r="U18" t="s">
        <v>8919</v>
      </c>
      <c r="V18">
        <v>459110</v>
      </c>
      <c r="W18" t="s">
        <v>123</v>
      </c>
      <c r="Y18" t="s">
        <v>1631</v>
      </c>
      <c r="Z18" t="s">
        <v>1632</v>
      </c>
      <c r="AB18" t="s">
        <v>1633</v>
      </c>
      <c r="AC18" t="s">
        <v>1634</v>
      </c>
      <c r="AE18" t="s">
        <v>148</v>
      </c>
      <c r="AF18" t="s">
        <v>120</v>
      </c>
      <c r="AG18" s="8">
        <v>96950</v>
      </c>
      <c r="AH18" t="s">
        <v>121</v>
      </c>
      <c r="AJ18" s="10">
        <v>16702346445</v>
      </c>
      <c r="AK18">
        <v>2263</v>
      </c>
      <c r="AL18" t="s">
        <v>1635</v>
      </c>
      <c r="BD18" t="str">
        <f>"41-1011.00"</f>
        <v>41-1011.00</v>
      </c>
      <c r="BE18" t="s">
        <v>1059</v>
      </c>
      <c r="BF18" t="s">
        <v>8920</v>
      </c>
      <c r="BG18" t="s">
        <v>8921</v>
      </c>
      <c r="BH18">
        <v>1</v>
      </c>
      <c r="BJ18" s="1">
        <v>45597</v>
      </c>
      <c r="BK18" s="1">
        <v>45961</v>
      </c>
      <c r="BN18">
        <v>40</v>
      </c>
      <c r="BO18">
        <v>0</v>
      </c>
      <c r="BP18">
        <v>8</v>
      </c>
      <c r="BQ18">
        <v>8</v>
      </c>
      <c r="BR18">
        <v>8</v>
      </c>
      <c r="BS18">
        <v>8</v>
      </c>
      <c r="BT18">
        <v>8</v>
      </c>
      <c r="BU18">
        <v>0</v>
      </c>
      <c r="BV18" t="str">
        <f>"8:00 AM"</f>
        <v>8:00 AM</v>
      </c>
      <c r="BW18" t="str">
        <f>"5:00 PM"</f>
        <v>5:00 PM</v>
      </c>
      <c r="BX18" t="s">
        <v>226</v>
      </c>
      <c r="BY18">
        <v>0</v>
      </c>
      <c r="BZ18">
        <v>12</v>
      </c>
      <c r="CA18" t="s">
        <v>133</v>
      </c>
      <c r="CB18">
        <v>9</v>
      </c>
      <c r="CC18" t="s">
        <v>8922</v>
      </c>
      <c r="CD18" t="s">
        <v>8918</v>
      </c>
      <c r="CE18" t="s">
        <v>8918</v>
      </c>
      <c r="CF18" t="s">
        <v>148</v>
      </c>
      <c r="CG18" t="s">
        <v>120</v>
      </c>
      <c r="CH18" s="8">
        <v>96950</v>
      </c>
      <c r="CI18" s="3">
        <v>10.17</v>
      </c>
      <c r="CJ18" s="3">
        <v>12</v>
      </c>
      <c r="CK18" s="3">
        <v>15.26</v>
      </c>
      <c r="CL18" s="3">
        <v>18</v>
      </c>
      <c r="CM18" t="s">
        <v>136</v>
      </c>
      <c r="CN18" t="s">
        <v>1637</v>
      </c>
      <c r="CO18" t="s">
        <v>138</v>
      </c>
      <c r="CQ18" t="s">
        <v>115</v>
      </c>
      <c r="CR18" t="s">
        <v>133</v>
      </c>
      <c r="CS18" t="s">
        <v>139</v>
      </c>
      <c r="CT18" t="s">
        <v>133</v>
      </c>
      <c r="CU18" t="s">
        <v>139</v>
      </c>
      <c r="CV18" t="s">
        <v>133</v>
      </c>
      <c r="CW18" t="s">
        <v>139</v>
      </c>
      <c r="CX18" t="s">
        <v>9643</v>
      </c>
      <c r="CY18" s="10">
        <v>16702346445</v>
      </c>
      <c r="CZ18" t="s">
        <v>1635</v>
      </c>
      <c r="DA18" t="s">
        <v>139</v>
      </c>
      <c r="DB18" t="s">
        <v>133</v>
      </c>
      <c r="DC18" t="s">
        <v>115</v>
      </c>
      <c r="DD18" t="s">
        <v>1631</v>
      </c>
      <c r="DE18" t="s">
        <v>1632</v>
      </c>
      <c r="DG18" t="s">
        <v>8923</v>
      </c>
      <c r="DH18" t="s">
        <v>1635</v>
      </c>
    </row>
    <row r="19" spans="1:112" ht="14.45" customHeight="1" x14ac:dyDescent="0.25">
      <c r="A19" t="s">
        <v>9142</v>
      </c>
      <c r="B19" t="s">
        <v>143</v>
      </c>
      <c r="C19" s="1">
        <v>45486</v>
      </c>
      <c r="D19" s="1">
        <v>45566</v>
      </c>
      <c r="E19" t="s">
        <v>144</v>
      </c>
      <c r="F19" s="1">
        <v>45564</v>
      </c>
      <c r="G19" t="s">
        <v>133</v>
      </c>
      <c r="H19" t="s">
        <v>115</v>
      </c>
      <c r="I19" t="s">
        <v>115</v>
      </c>
      <c r="J19" t="s">
        <v>7755</v>
      </c>
      <c r="K19" t="s">
        <v>8275</v>
      </c>
      <c r="L19" t="s">
        <v>7757</v>
      </c>
      <c r="N19" t="s">
        <v>148</v>
      </c>
      <c r="O19" t="s">
        <v>120</v>
      </c>
      <c r="P19" s="8">
        <v>96950</v>
      </c>
      <c r="Q19" t="s">
        <v>121</v>
      </c>
      <c r="S19" s="10">
        <v>16702332421</v>
      </c>
      <c r="U19" t="s">
        <v>7758</v>
      </c>
      <c r="V19">
        <v>722513</v>
      </c>
      <c r="W19" t="s">
        <v>123</v>
      </c>
      <c r="Y19" t="s">
        <v>7759</v>
      </c>
      <c r="Z19" t="s">
        <v>7760</v>
      </c>
      <c r="AA19" t="s">
        <v>7761</v>
      </c>
      <c r="AB19" t="s">
        <v>785</v>
      </c>
      <c r="AC19" t="s">
        <v>7762</v>
      </c>
      <c r="AE19" t="s">
        <v>148</v>
      </c>
      <c r="AF19" t="s">
        <v>120</v>
      </c>
      <c r="AG19" s="8">
        <v>96950</v>
      </c>
      <c r="AH19" t="s">
        <v>121</v>
      </c>
      <c r="AJ19" s="10">
        <v>16702850663</v>
      </c>
      <c r="AL19" t="s">
        <v>7763</v>
      </c>
      <c r="BD19" t="str">
        <f>"43-3031.00"</f>
        <v>43-3031.00</v>
      </c>
      <c r="BE19" t="s">
        <v>430</v>
      </c>
      <c r="BF19" t="s">
        <v>8276</v>
      </c>
      <c r="BG19" t="s">
        <v>4029</v>
      </c>
      <c r="BH19">
        <v>2</v>
      </c>
      <c r="BI19">
        <v>2</v>
      </c>
      <c r="BJ19" s="1">
        <v>45566</v>
      </c>
      <c r="BK19" s="1">
        <v>45930</v>
      </c>
      <c r="BL19" s="1">
        <v>45566</v>
      </c>
      <c r="BM19" s="1">
        <v>45930</v>
      </c>
      <c r="BN19">
        <v>35</v>
      </c>
      <c r="BO19">
        <v>0</v>
      </c>
      <c r="BP19">
        <v>7</v>
      </c>
      <c r="BQ19">
        <v>7</v>
      </c>
      <c r="BR19">
        <v>7</v>
      </c>
      <c r="BS19">
        <v>7</v>
      </c>
      <c r="BT19">
        <v>7</v>
      </c>
      <c r="BU19">
        <v>0</v>
      </c>
      <c r="BV19" t="str">
        <f>"8:00 AM"</f>
        <v>8:00 AM</v>
      </c>
      <c r="BW19" t="str">
        <f>"4:00 PM"</f>
        <v>4:00 PM</v>
      </c>
      <c r="BX19" t="s">
        <v>226</v>
      </c>
      <c r="BY19">
        <v>0</v>
      </c>
      <c r="BZ19">
        <v>24</v>
      </c>
      <c r="CA19" t="s">
        <v>115</v>
      </c>
      <c r="CC19" t="s">
        <v>9143</v>
      </c>
      <c r="CD19" t="s">
        <v>6249</v>
      </c>
      <c r="CF19" t="s">
        <v>148</v>
      </c>
      <c r="CG19" t="s">
        <v>120</v>
      </c>
      <c r="CH19" s="8">
        <v>96950</v>
      </c>
      <c r="CI19" s="3">
        <v>11.43</v>
      </c>
      <c r="CJ19" s="3">
        <v>12.86</v>
      </c>
      <c r="CK19" s="3">
        <v>17.14</v>
      </c>
      <c r="CL19" s="3">
        <v>19.29</v>
      </c>
      <c r="CM19" t="s">
        <v>136</v>
      </c>
      <c r="CO19" t="s">
        <v>138</v>
      </c>
      <c r="CQ19" t="s">
        <v>115</v>
      </c>
      <c r="CR19" t="s">
        <v>133</v>
      </c>
      <c r="CS19" t="s">
        <v>139</v>
      </c>
      <c r="CT19" t="s">
        <v>133</v>
      </c>
      <c r="CU19" t="s">
        <v>139</v>
      </c>
      <c r="CV19" t="s">
        <v>133</v>
      </c>
      <c r="CW19" t="s">
        <v>139</v>
      </c>
      <c r="CX19" t="s">
        <v>7395</v>
      </c>
      <c r="CY19" s="10">
        <v>16702332421</v>
      </c>
      <c r="CZ19" t="s">
        <v>7763</v>
      </c>
      <c r="DA19" t="s">
        <v>139</v>
      </c>
      <c r="DB19" t="s">
        <v>133</v>
      </c>
      <c r="DC19" t="s">
        <v>115</v>
      </c>
    </row>
    <row r="20" spans="1:112" ht="14.45" customHeight="1" x14ac:dyDescent="0.25">
      <c r="A20" t="s">
        <v>1284</v>
      </c>
      <c r="B20" t="s">
        <v>212</v>
      </c>
      <c r="C20" s="1">
        <v>45547</v>
      </c>
      <c r="D20" s="1">
        <v>45567</v>
      </c>
      <c r="E20" t="s">
        <v>144</v>
      </c>
      <c r="F20" s="1">
        <v>45579</v>
      </c>
      <c r="G20" t="s">
        <v>115</v>
      </c>
      <c r="H20" t="s">
        <v>115</v>
      </c>
      <c r="I20" t="s">
        <v>115</v>
      </c>
      <c r="J20" t="s">
        <v>578</v>
      </c>
      <c r="L20" t="s">
        <v>579</v>
      </c>
      <c r="M20" t="s">
        <v>580</v>
      </c>
      <c r="N20" t="s">
        <v>148</v>
      </c>
      <c r="O20" t="s">
        <v>120</v>
      </c>
      <c r="P20" s="8">
        <v>96950</v>
      </c>
      <c r="Q20" t="s">
        <v>121</v>
      </c>
      <c r="S20" s="10">
        <v>16702368202</v>
      </c>
      <c r="T20">
        <v>3554</v>
      </c>
      <c r="U20" t="s">
        <v>581</v>
      </c>
      <c r="V20">
        <v>62211</v>
      </c>
      <c r="W20" t="s">
        <v>123</v>
      </c>
      <c r="Y20" t="s">
        <v>582</v>
      </c>
      <c r="Z20" t="s">
        <v>583</v>
      </c>
      <c r="AA20" t="s">
        <v>568</v>
      </c>
      <c r="AB20" t="s">
        <v>584</v>
      </c>
      <c r="AC20" t="s">
        <v>579</v>
      </c>
      <c r="AD20" t="s">
        <v>580</v>
      </c>
      <c r="AE20" t="s">
        <v>148</v>
      </c>
      <c r="AF20" t="s">
        <v>120</v>
      </c>
      <c r="AG20" s="8">
        <v>96950</v>
      </c>
      <c r="AH20" t="s">
        <v>121</v>
      </c>
      <c r="AJ20" s="10">
        <v>16702368202</v>
      </c>
      <c r="AK20">
        <v>3554</v>
      </c>
      <c r="AL20" t="s">
        <v>585</v>
      </c>
      <c r="BD20" t="str">
        <f>"29-1141.00"</f>
        <v>29-1141.00</v>
      </c>
      <c r="BE20" t="s">
        <v>772</v>
      </c>
      <c r="BF20" t="s">
        <v>773</v>
      </c>
      <c r="BG20" t="s">
        <v>772</v>
      </c>
      <c r="BH20">
        <v>1</v>
      </c>
      <c r="BJ20" s="1">
        <v>45581</v>
      </c>
      <c r="BK20" s="1">
        <v>45945</v>
      </c>
      <c r="BN20">
        <v>40</v>
      </c>
      <c r="BO20">
        <v>12</v>
      </c>
      <c r="BP20">
        <v>12</v>
      </c>
      <c r="BQ20">
        <v>12</v>
      </c>
      <c r="BR20">
        <v>4</v>
      </c>
      <c r="BS20">
        <v>0</v>
      </c>
      <c r="BT20">
        <v>0</v>
      </c>
      <c r="BU20">
        <v>0</v>
      </c>
      <c r="BV20" t="str">
        <f>"7:30 AM"</f>
        <v>7:30 AM</v>
      </c>
      <c r="BW20" t="str">
        <f>"7:30 PM"</f>
        <v>7:30 PM</v>
      </c>
      <c r="BX20" t="s">
        <v>726</v>
      </c>
      <c r="BY20">
        <v>0</v>
      </c>
      <c r="BZ20">
        <v>0</v>
      </c>
      <c r="CA20" t="s">
        <v>115</v>
      </c>
      <c r="CC20" s="2" t="s">
        <v>774</v>
      </c>
      <c r="CD20" t="s">
        <v>579</v>
      </c>
      <c r="CE20" t="s">
        <v>580</v>
      </c>
      <c r="CF20" t="s">
        <v>148</v>
      </c>
      <c r="CG20" t="s">
        <v>120</v>
      </c>
      <c r="CH20" s="8">
        <v>96950</v>
      </c>
      <c r="CI20" s="3">
        <v>22.22</v>
      </c>
      <c r="CJ20" s="3">
        <v>32.9</v>
      </c>
      <c r="CM20" t="s">
        <v>136</v>
      </c>
      <c r="CN20" t="s">
        <v>590</v>
      </c>
      <c r="CO20" t="s">
        <v>138</v>
      </c>
      <c r="CQ20" t="s">
        <v>115</v>
      </c>
      <c r="CR20" t="s">
        <v>133</v>
      </c>
      <c r="CS20" t="s">
        <v>139</v>
      </c>
      <c r="CT20" t="s">
        <v>139</v>
      </c>
      <c r="CU20" t="s">
        <v>139</v>
      </c>
      <c r="CV20" t="s">
        <v>133</v>
      </c>
      <c r="CW20" t="s">
        <v>139</v>
      </c>
      <c r="CX20" t="s">
        <v>591</v>
      </c>
      <c r="CY20" s="10">
        <v>16702368202</v>
      </c>
      <c r="CZ20" t="s">
        <v>592</v>
      </c>
      <c r="DA20" t="s">
        <v>593</v>
      </c>
      <c r="DB20" t="s">
        <v>133</v>
      </c>
      <c r="DC20" t="s">
        <v>115</v>
      </c>
      <c r="DD20" t="s">
        <v>594</v>
      </c>
      <c r="DE20" t="s">
        <v>595</v>
      </c>
      <c r="DF20" t="s">
        <v>596</v>
      </c>
      <c r="DG20" t="s">
        <v>578</v>
      </c>
      <c r="DH20" t="s">
        <v>597</v>
      </c>
    </row>
    <row r="21" spans="1:112" ht="14.45" customHeight="1" x14ac:dyDescent="0.25">
      <c r="A21" t="s">
        <v>1873</v>
      </c>
      <c r="B21" t="s">
        <v>212</v>
      </c>
      <c r="C21" s="1">
        <v>45539</v>
      </c>
      <c r="D21" s="1">
        <v>45567</v>
      </c>
      <c r="E21" t="s">
        <v>144</v>
      </c>
      <c r="F21" s="1">
        <v>45579</v>
      </c>
      <c r="G21" t="s">
        <v>115</v>
      </c>
      <c r="H21" t="s">
        <v>115</v>
      </c>
      <c r="I21" t="s">
        <v>115</v>
      </c>
      <c r="J21" t="s">
        <v>578</v>
      </c>
      <c r="L21" t="s">
        <v>579</v>
      </c>
      <c r="M21" t="s">
        <v>580</v>
      </c>
      <c r="N21" t="s">
        <v>148</v>
      </c>
      <c r="O21" t="s">
        <v>120</v>
      </c>
      <c r="P21" s="8">
        <v>96950</v>
      </c>
      <c r="Q21" t="s">
        <v>121</v>
      </c>
      <c r="S21" s="10">
        <v>16702368202</v>
      </c>
      <c r="T21">
        <v>3554</v>
      </c>
      <c r="U21" t="s">
        <v>581</v>
      </c>
      <c r="V21">
        <v>62211</v>
      </c>
      <c r="W21" t="s">
        <v>123</v>
      </c>
      <c r="Y21" t="s">
        <v>582</v>
      </c>
      <c r="Z21" t="s">
        <v>583</v>
      </c>
      <c r="AA21" t="s">
        <v>568</v>
      </c>
      <c r="AB21" t="s">
        <v>584</v>
      </c>
      <c r="AC21" t="s">
        <v>579</v>
      </c>
      <c r="AD21" t="s">
        <v>580</v>
      </c>
      <c r="AE21" t="s">
        <v>148</v>
      </c>
      <c r="AF21" t="s">
        <v>120</v>
      </c>
      <c r="AG21" s="8">
        <v>96950</v>
      </c>
      <c r="AH21" t="s">
        <v>121</v>
      </c>
      <c r="AJ21" s="10">
        <v>16702368202</v>
      </c>
      <c r="AK21">
        <v>3554</v>
      </c>
      <c r="AL21" t="s">
        <v>585</v>
      </c>
      <c r="BD21" t="str">
        <f>"29-1141.00"</f>
        <v>29-1141.00</v>
      </c>
      <c r="BE21" t="s">
        <v>772</v>
      </c>
      <c r="BF21" t="s">
        <v>773</v>
      </c>
      <c r="BG21" t="s">
        <v>772</v>
      </c>
      <c r="BH21">
        <v>16</v>
      </c>
      <c r="BJ21" s="1">
        <v>45581</v>
      </c>
      <c r="BK21" s="1">
        <v>45945</v>
      </c>
      <c r="BN21">
        <v>40</v>
      </c>
      <c r="BO21">
        <v>12</v>
      </c>
      <c r="BP21">
        <v>12</v>
      </c>
      <c r="BQ21">
        <v>12</v>
      </c>
      <c r="BR21">
        <v>4</v>
      </c>
      <c r="BS21">
        <v>0</v>
      </c>
      <c r="BT21">
        <v>0</v>
      </c>
      <c r="BU21">
        <v>0</v>
      </c>
      <c r="BV21" t="str">
        <f>"7:30 AM"</f>
        <v>7:30 AM</v>
      </c>
      <c r="BW21" t="str">
        <f>"7:30 PM"</f>
        <v>7:30 PM</v>
      </c>
      <c r="BX21" t="s">
        <v>726</v>
      </c>
      <c r="BY21">
        <v>0</v>
      </c>
      <c r="BZ21">
        <v>0</v>
      </c>
      <c r="CA21" t="s">
        <v>115</v>
      </c>
      <c r="CC21" s="2" t="s">
        <v>774</v>
      </c>
      <c r="CD21" t="s">
        <v>579</v>
      </c>
      <c r="CE21" t="s">
        <v>580</v>
      </c>
      <c r="CF21" t="s">
        <v>148</v>
      </c>
      <c r="CG21" t="s">
        <v>120</v>
      </c>
      <c r="CH21" s="8">
        <v>96950</v>
      </c>
      <c r="CI21" s="3">
        <v>22.22</v>
      </c>
      <c r="CJ21" s="3">
        <v>32.9</v>
      </c>
      <c r="CM21" t="s">
        <v>136</v>
      </c>
      <c r="CN21" t="s">
        <v>590</v>
      </c>
      <c r="CO21" t="s">
        <v>138</v>
      </c>
      <c r="CQ21" t="s">
        <v>115</v>
      </c>
      <c r="CR21" t="s">
        <v>133</v>
      </c>
      <c r="CS21" t="s">
        <v>139</v>
      </c>
      <c r="CT21" t="s">
        <v>139</v>
      </c>
      <c r="CU21" t="s">
        <v>139</v>
      </c>
      <c r="CV21" t="s">
        <v>133</v>
      </c>
      <c r="CW21" t="s">
        <v>139</v>
      </c>
      <c r="CX21" t="s">
        <v>591</v>
      </c>
      <c r="CY21" s="10">
        <v>16702368202</v>
      </c>
      <c r="CZ21" t="s">
        <v>592</v>
      </c>
      <c r="DA21" t="s">
        <v>593</v>
      </c>
      <c r="DB21" t="s">
        <v>133</v>
      </c>
      <c r="DC21" t="s">
        <v>115</v>
      </c>
      <c r="DD21" t="s">
        <v>594</v>
      </c>
      <c r="DE21" t="s">
        <v>595</v>
      </c>
      <c r="DF21" t="s">
        <v>596</v>
      </c>
      <c r="DG21" t="s">
        <v>578</v>
      </c>
      <c r="DH21" t="s">
        <v>597</v>
      </c>
    </row>
    <row r="22" spans="1:112" ht="14.45" customHeight="1" x14ac:dyDescent="0.25">
      <c r="A22" t="s">
        <v>3042</v>
      </c>
      <c r="B22" t="s">
        <v>212</v>
      </c>
      <c r="C22" s="1">
        <v>45530</v>
      </c>
      <c r="D22" s="1">
        <v>45567</v>
      </c>
      <c r="E22" t="s">
        <v>144</v>
      </c>
      <c r="F22" s="1">
        <v>45579</v>
      </c>
      <c r="G22" t="s">
        <v>115</v>
      </c>
      <c r="H22" t="s">
        <v>115</v>
      </c>
      <c r="I22" t="s">
        <v>115</v>
      </c>
      <c r="J22" t="s">
        <v>578</v>
      </c>
      <c r="L22" t="s">
        <v>579</v>
      </c>
      <c r="N22" t="s">
        <v>148</v>
      </c>
      <c r="O22" t="s">
        <v>120</v>
      </c>
      <c r="P22" s="8">
        <v>96950</v>
      </c>
      <c r="Q22" t="s">
        <v>121</v>
      </c>
      <c r="S22" s="10">
        <v>16702368202</v>
      </c>
      <c r="T22">
        <v>3554</v>
      </c>
      <c r="U22" t="s">
        <v>581</v>
      </c>
      <c r="V22">
        <v>62211</v>
      </c>
      <c r="W22" t="s">
        <v>123</v>
      </c>
      <c r="Y22" t="s">
        <v>582</v>
      </c>
      <c r="Z22" t="s">
        <v>583</v>
      </c>
      <c r="AA22" t="s">
        <v>568</v>
      </c>
      <c r="AB22" t="s">
        <v>584</v>
      </c>
      <c r="AC22" t="s">
        <v>579</v>
      </c>
      <c r="AE22" t="s">
        <v>148</v>
      </c>
      <c r="AF22" t="s">
        <v>120</v>
      </c>
      <c r="AG22" s="8">
        <v>96950</v>
      </c>
      <c r="AH22" t="s">
        <v>121</v>
      </c>
      <c r="AJ22" s="10">
        <v>16702368202</v>
      </c>
      <c r="AK22">
        <v>3554</v>
      </c>
      <c r="AL22" t="s">
        <v>585</v>
      </c>
      <c r="BD22" t="str">
        <f>"29-1141.00"</f>
        <v>29-1141.00</v>
      </c>
      <c r="BE22" t="s">
        <v>772</v>
      </c>
      <c r="BF22" t="s">
        <v>3043</v>
      </c>
      <c r="BG22" t="s">
        <v>1037</v>
      </c>
      <c r="BH22">
        <v>17</v>
      </c>
      <c r="BJ22" s="1">
        <v>45581</v>
      </c>
      <c r="BK22" s="1">
        <v>45945</v>
      </c>
      <c r="BN22">
        <v>40</v>
      </c>
      <c r="BO22">
        <v>12</v>
      </c>
      <c r="BP22">
        <v>12</v>
      </c>
      <c r="BQ22">
        <v>12</v>
      </c>
      <c r="BR22">
        <v>4</v>
      </c>
      <c r="BS22">
        <v>0</v>
      </c>
      <c r="BT22">
        <v>0</v>
      </c>
      <c r="BU22">
        <v>0</v>
      </c>
      <c r="BV22" t="str">
        <f>"7:30 AM"</f>
        <v>7:30 AM</v>
      </c>
      <c r="BW22" t="str">
        <f>"7:30 PM"</f>
        <v>7:30 PM</v>
      </c>
      <c r="BX22" t="s">
        <v>726</v>
      </c>
      <c r="BY22">
        <v>0</v>
      </c>
      <c r="BZ22">
        <v>0</v>
      </c>
      <c r="CA22" t="s">
        <v>115</v>
      </c>
      <c r="CC22" s="2" t="s">
        <v>3044</v>
      </c>
      <c r="CD22" t="s">
        <v>579</v>
      </c>
      <c r="CE22" t="s">
        <v>3045</v>
      </c>
      <c r="CF22" t="s">
        <v>148</v>
      </c>
      <c r="CG22" t="s">
        <v>120</v>
      </c>
      <c r="CH22" s="8">
        <v>96950</v>
      </c>
      <c r="CI22" s="3">
        <v>17.05</v>
      </c>
      <c r="CJ22" s="3">
        <v>32.9</v>
      </c>
      <c r="CM22" t="s">
        <v>136</v>
      </c>
      <c r="CN22" t="s">
        <v>3046</v>
      </c>
      <c r="CO22" t="s">
        <v>138</v>
      </c>
      <c r="CQ22" t="s">
        <v>133</v>
      </c>
      <c r="CR22" t="s">
        <v>133</v>
      </c>
      <c r="CS22" t="s">
        <v>139</v>
      </c>
      <c r="CT22" t="s">
        <v>139</v>
      </c>
      <c r="CU22" t="s">
        <v>139</v>
      </c>
      <c r="CV22" t="s">
        <v>133</v>
      </c>
      <c r="CW22" t="s">
        <v>139</v>
      </c>
      <c r="CX22" t="s">
        <v>3047</v>
      </c>
      <c r="CY22" s="10">
        <v>16702368202</v>
      </c>
      <c r="CZ22" t="s">
        <v>592</v>
      </c>
      <c r="DA22" t="s">
        <v>593</v>
      </c>
      <c r="DB22" t="s">
        <v>133</v>
      </c>
      <c r="DC22" t="s">
        <v>115</v>
      </c>
      <c r="DD22" t="s">
        <v>3048</v>
      </c>
      <c r="DE22" t="s">
        <v>3049</v>
      </c>
      <c r="DF22" t="s">
        <v>2748</v>
      </c>
      <c r="DG22" t="s">
        <v>3050</v>
      </c>
      <c r="DH22" t="s">
        <v>1579</v>
      </c>
    </row>
    <row r="23" spans="1:112" ht="14.45" customHeight="1" x14ac:dyDescent="0.25">
      <c r="A23" t="s">
        <v>3446</v>
      </c>
      <c r="B23" t="s">
        <v>143</v>
      </c>
      <c r="C23" s="1">
        <v>45475</v>
      </c>
      <c r="D23" s="1">
        <v>45567</v>
      </c>
      <c r="E23" t="s">
        <v>114</v>
      </c>
      <c r="G23" t="s">
        <v>115</v>
      </c>
      <c r="H23" t="s">
        <v>115</v>
      </c>
      <c r="I23" t="s">
        <v>115</v>
      </c>
      <c r="J23" t="s">
        <v>1525</v>
      </c>
      <c r="K23" t="s">
        <v>3447</v>
      </c>
      <c r="L23" t="s">
        <v>1527</v>
      </c>
      <c r="N23" t="s">
        <v>119</v>
      </c>
      <c r="O23" t="s">
        <v>120</v>
      </c>
      <c r="P23" s="8">
        <v>96950</v>
      </c>
      <c r="Q23" t="s">
        <v>121</v>
      </c>
      <c r="S23" s="10">
        <v>16702340455</v>
      </c>
      <c r="U23" t="s">
        <v>1529</v>
      </c>
      <c r="V23">
        <v>236220</v>
      </c>
      <c r="W23" t="s">
        <v>123</v>
      </c>
      <c r="Y23" t="s">
        <v>1530</v>
      </c>
      <c r="Z23" t="s">
        <v>1531</v>
      </c>
      <c r="AA23" t="s">
        <v>1532</v>
      </c>
      <c r="AB23" t="s">
        <v>200</v>
      </c>
      <c r="AC23" t="s">
        <v>1527</v>
      </c>
      <c r="AE23" t="s">
        <v>119</v>
      </c>
      <c r="AF23" t="s">
        <v>120</v>
      </c>
      <c r="AG23" s="8">
        <v>96950</v>
      </c>
      <c r="AH23" t="s">
        <v>121</v>
      </c>
      <c r="AJ23" s="10">
        <v>16702340455</v>
      </c>
      <c r="AL23" t="s">
        <v>1533</v>
      </c>
      <c r="BD23" t="str">
        <f>"49-9071.00"</f>
        <v>49-9071.00</v>
      </c>
      <c r="BE23" t="s">
        <v>241</v>
      </c>
      <c r="BF23" t="s">
        <v>3448</v>
      </c>
      <c r="BG23" t="s">
        <v>1085</v>
      </c>
      <c r="BH23">
        <v>3</v>
      </c>
      <c r="BI23">
        <v>3</v>
      </c>
      <c r="BJ23" s="1">
        <v>45566</v>
      </c>
      <c r="BK23" s="1">
        <v>45930</v>
      </c>
      <c r="BL23" s="1">
        <v>45567</v>
      </c>
      <c r="BM23" s="1">
        <v>45930</v>
      </c>
      <c r="BN23">
        <v>35</v>
      </c>
      <c r="BO23">
        <v>0</v>
      </c>
      <c r="BP23">
        <v>7</v>
      </c>
      <c r="BQ23">
        <v>7</v>
      </c>
      <c r="BR23">
        <v>7</v>
      </c>
      <c r="BS23">
        <v>7</v>
      </c>
      <c r="BT23">
        <v>7</v>
      </c>
      <c r="BU23">
        <v>0</v>
      </c>
      <c r="BV23" t="str">
        <f>"8:00 AM"</f>
        <v>8:00 AM</v>
      </c>
      <c r="BW23" t="str">
        <f>"4:00 PM"</f>
        <v>4:00 PM</v>
      </c>
      <c r="BX23" t="s">
        <v>226</v>
      </c>
      <c r="BY23">
        <v>0</v>
      </c>
      <c r="BZ23">
        <v>12</v>
      </c>
      <c r="CA23" t="s">
        <v>115</v>
      </c>
      <c r="CC23" t="s">
        <v>3449</v>
      </c>
      <c r="CD23" t="s">
        <v>1536</v>
      </c>
      <c r="CE23" t="s">
        <v>3450</v>
      </c>
      <c r="CF23" t="s">
        <v>119</v>
      </c>
      <c r="CG23" t="s">
        <v>120</v>
      </c>
      <c r="CH23" s="8">
        <v>96950</v>
      </c>
      <c r="CI23" s="3">
        <v>9.5399999999999991</v>
      </c>
      <c r="CJ23" s="3">
        <v>9.5399999999999991</v>
      </c>
      <c r="CK23" s="3">
        <v>14.31</v>
      </c>
      <c r="CL23" s="3">
        <v>14.31</v>
      </c>
      <c r="CM23" t="s">
        <v>136</v>
      </c>
      <c r="CO23" t="s">
        <v>138</v>
      </c>
      <c r="CQ23" t="s">
        <v>115</v>
      </c>
      <c r="CR23" t="s">
        <v>133</v>
      </c>
      <c r="CS23" t="s">
        <v>139</v>
      </c>
      <c r="CT23" t="s">
        <v>133</v>
      </c>
      <c r="CU23" t="s">
        <v>139</v>
      </c>
      <c r="CV23" t="s">
        <v>133</v>
      </c>
      <c r="CW23" t="s">
        <v>139</v>
      </c>
      <c r="CX23" t="s">
        <v>3451</v>
      </c>
      <c r="CY23" s="10">
        <v>16702340455</v>
      </c>
      <c r="CZ23" t="s">
        <v>1533</v>
      </c>
      <c r="DA23" t="s">
        <v>1538</v>
      </c>
      <c r="DB23" t="s">
        <v>133</v>
      </c>
      <c r="DC23" t="s">
        <v>115</v>
      </c>
    </row>
    <row r="24" spans="1:112" ht="14.45" customHeight="1" x14ac:dyDescent="0.25">
      <c r="A24" t="s">
        <v>3549</v>
      </c>
      <c r="B24" t="s">
        <v>143</v>
      </c>
      <c r="C24" s="1">
        <v>45474</v>
      </c>
      <c r="D24" s="1">
        <v>45567</v>
      </c>
      <c r="E24" t="s">
        <v>144</v>
      </c>
      <c r="F24" s="1">
        <v>45556</v>
      </c>
      <c r="G24" t="s">
        <v>133</v>
      </c>
      <c r="H24" t="s">
        <v>115</v>
      </c>
      <c r="I24" t="s">
        <v>115</v>
      </c>
      <c r="J24" t="s">
        <v>3550</v>
      </c>
      <c r="L24" t="s">
        <v>3551</v>
      </c>
      <c r="M24" t="s">
        <v>3552</v>
      </c>
      <c r="N24" t="s">
        <v>119</v>
      </c>
      <c r="O24" t="s">
        <v>120</v>
      </c>
      <c r="P24" s="8">
        <v>96950</v>
      </c>
      <c r="Q24" t="s">
        <v>121</v>
      </c>
      <c r="S24" s="10">
        <v>16702858524</v>
      </c>
      <c r="U24" t="s">
        <v>3553</v>
      </c>
      <c r="V24">
        <v>54121</v>
      </c>
      <c r="W24" t="s">
        <v>123</v>
      </c>
      <c r="Y24" t="s">
        <v>3554</v>
      </c>
      <c r="Z24" t="s">
        <v>3555</v>
      </c>
      <c r="AA24" t="s">
        <v>3556</v>
      </c>
      <c r="AB24" t="s">
        <v>200</v>
      </c>
      <c r="AC24" t="s">
        <v>3551</v>
      </c>
      <c r="AD24" t="s">
        <v>3552</v>
      </c>
      <c r="AE24" t="s">
        <v>119</v>
      </c>
      <c r="AF24" t="s">
        <v>120</v>
      </c>
      <c r="AG24" s="8">
        <v>96950</v>
      </c>
      <c r="AH24" t="s">
        <v>121</v>
      </c>
      <c r="AJ24" s="10">
        <v>16702858524</v>
      </c>
      <c r="AL24" t="s">
        <v>3557</v>
      </c>
      <c r="BD24" t="str">
        <f>"43-3031.00"</f>
        <v>43-3031.00</v>
      </c>
      <c r="BE24" t="s">
        <v>430</v>
      </c>
      <c r="BF24" t="s">
        <v>3558</v>
      </c>
      <c r="BG24" t="s">
        <v>1116</v>
      </c>
      <c r="BH24">
        <v>1</v>
      </c>
      <c r="BI24">
        <v>1</v>
      </c>
      <c r="BJ24" s="1">
        <v>45558</v>
      </c>
      <c r="BK24" s="1">
        <v>46652</v>
      </c>
      <c r="BL24" s="1">
        <v>45567</v>
      </c>
      <c r="BM24" s="1">
        <v>46652</v>
      </c>
      <c r="BN24">
        <v>35</v>
      </c>
      <c r="BO24">
        <v>0</v>
      </c>
      <c r="BP24">
        <v>7</v>
      </c>
      <c r="BQ24">
        <v>7</v>
      </c>
      <c r="BR24">
        <v>7</v>
      </c>
      <c r="BS24">
        <v>7</v>
      </c>
      <c r="BT24">
        <v>7</v>
      </c>
      <c r="BU24">
        <v>0</v>
      </c>
      <c r="BV24" t="str">
        <f>"9:00 AM"</f>
        <v>9:00 AM</v>
      </c>
      <c r="BW24" t="str">
        <f>"5:00 PM"</f>
        <v>5:00 PM</v>
      </c>
      <c r="BX24" t="s">
        <v>158</v>
      </c>
      <c r="BY24">
        <v>0</v>
      </c>
      <c r="BZ24">
        <v>24</v>
      </c>
      <c r="CA24" t="s">
        <v>115</v>
      </c>
      <c r="CC24" t="s">
        <v>3559</v>
      </c>
      <c r="CD24" t="s">
        <v>3560</v>
      </c>
      <c r="CE24" t="s">
        <v>208</v>
      </c>
      <c r="CF24" t="s">
        <v>119</v>
      </c>
      <c r="CG24" t="s">
        <v>120</v>
      </c>
      <c r="CH24" s="8">
        <v>96950</v>
      </c>
      <c r="CI24" s="3">
        <v>11.43</v>
      </c>
      <c r="CJ24" s="3">
        <v>11.43</v>
      </c>
      <c r="CK24" s="3">
        <v>0</v>
      </c>
      <c r="CL24" s="3">
        <v>0</v>
      </c>
      <c r="CM24" t="s">
        <v>136</v>
      </c>
      <c r="CN24" t="s">
        <v>209</v>
      </c>
      <c r="CO24" t="s">
        <v>138</v>
      </c>
      <c r="CQ24" t="s">
        <v>115</v>
      </c>
      <c r="CR24" t="s">
        <v>133</v>
      </c>
      <c r="CS24" t="s">
        <v>139</v>
      </c>
      <c r="CT24" t="s">
        <v>139</v>
      </c>
      <c r="CU24" t="s">
        <v>139</v>
      </c>
      <c r="CV24" t="s">
        <v>133</v>
      </c>
      <c r="CW24" t="s">
        <v>139</v>
      </c>
      <c r="CX24" t="s">
        <v>209</v>
      </c>
      <c r="CY24" s="10">
        <v>16702858524</v>
      </c>
      <c r="CZ24" t="s">
        <v>3557</v>
      </c>
      <c r="DA24" t="s">
        <v>139</v>
      </c>
      <c r="DB24" t="s">
        <v>133</v>
      </c>
      <c r="DC24" t="s">
        <v>115</v>
      </c>
    </row>
    <row r="25" spans="1:112" ht="14.45" customHeight="1" x14ac:dyDescent="0.25">
      <c r="A25" t="s">
        <v>4149</v>
      </c>
      <c r="B25" t="s">
        <v>212</v>
      </c>
      <c r="C25" s="1">
        <v>45547</v>
      </c>
      <c r="D25" s="1">
        <v>45567</v>
      </c>
      <c r="E25" t="s">
        <v>144</v>
      </c>
      <c r="F25" s="1">
        <v>45595</v>
      </c>
      <c r="G25" t="s">
        <v>115</v>
      </c>
      <c r="H25" t="s">
        <v>115</v>
      </c>
      <c r="I25" t="s">
        <v>115</v>
      </c>
      <c r="J25" t="s">
        <v>950</v>
      </c>
      <c r="K25" t="s">
        <v>951</v>
      </c>
      <c r="L25" t="s">
        <v>683</v>
      </c>
      <c r="M25" t="s">
        <v>4150</v>
      </c>
      <c r="N25" t="s">
        <v>119</v>
      </c>
      <c r="O25" t="s">
        <v>120</v>
      </c>
      <c r="P25" s="8">
        <v>96950</v>
      </c>
      <c r="Q25" t="s">
        <v>121</v>
      </c>
      <c r="S25" s="10">
        <v>16702352883</v>
      </c>
      <c r="U25" t="s">
        <v>953</v>
      </c>
      <c r="V25">
        <v>56132</v>
      </c>
      <c r="W25" t="s">
        <v>123</v>
      </c>
      <c r="Y25" t="s">
        <v>954</v>
      </c>
      <c r="Z25" t="s">
        <v>955</v>
      </c>
      <c r="AA25" t="s">
        <v>686</v>
      </c>
      <c r="AB25" t="s">
        <v>663</v>
      </c>
      <c r="AC25" t="s">
        <v>683</v>
      </c>
      <c r="AD25" t="s">
        <v>952</v>
      </c>
      <c r="AE25" t="s">
        <v>119</v>
      </c>
      <c r="AF25" t="s">
        <v>120</v>
      </c>
      <c r="AG25" s="8">
        <v>96950</v>
      </c>
      <c r="AH25" t="s">
        <v>121</v>
      </c>
      <c r="AJ25" s="10">
        <v>16702352883</v>
      </c>
      <c r="AL25" t="s">
        <v>956</v>
      </c>
      <c r="BD25" t="str">
        <f>"39-9011.00"</f>
        <v>39-9011.00</v>
      </c>
      <c r="BE25" t="s">
        <v>650</v>
      </c>
      <c r="BF25" t="s">
        <v>4151</v>
      </c>
      <c r="BG25" t="s">
        <v>3040</v>
      </c>
      <c r="BH25">
        <v>6</v>
      </c>
      <c r="BJ25" s="1">
        <v>45597</v>
      </c>
      <c r="BK25" s="1">
        <v>45961</v>
      </c>
      <c r="BN25">
        <v>35</v>
      </c>
      <c r="BO25">
        <v>0</v>
      </c>
      <c r="BP25">
        <v>7</v>
      </c>
      <c r="BQ25">
        <v>7</v>
      </c>
      <c r="BR25">
        <v>7</v>
      </c>
      <c r="BS25">
        <v>7</v>
      </c>
      <c r="BT25">
        <v>7</v>
      </c>
      <c r="BU25">
        <v>0</v>
      </c>
      <c r="BV25" t="str">
        <f>"8:00 AM"</f>
        <v>8:00 AM</v>
      </c>
      <c r="BW25" t="str">
        <f>"4:00 PM"</f>
        <v>4:00 PM</v>
      </c>
      <c r="BX25" t="s">
        <v>226</v>
      </c>
      <c r="BY25">
        <v>0</v>
      </c>
      <c r="BZ25">
        <v>12</v>
      </c>
      <c r="CA25" t="s">
        <v>115</v>
      </c>
      <c r="CC25" t="s">
        <v>3041</v>
      </c>
      <c r="CD25" t="s">
        <v>683</v>
      </c>
      <c r="CE25" t="s">
        <v>684</v>
      </c>
      <c r="CF25" t="s">
        <v>119</v>
      </c>
      <c r="CG25" t="s">
        <v>120</v>
      </c>
      <c r="CH25" s="8">
        <v>96950</v>
      </c>
      <c r="CI25" s="3">
        <v>7.81</v>
      </c>
      <c r="CJ25" s="3">
        <v>7.81</v>
      </c>
      <c r="CK25" s="3">
        <v>11.72</v>
      </c>
      <c r="CL25" s="3">
        <v>11.72</v>
      </c>
      <c r="CM25" t="s">
        <v>136</v>
      </c>
      <c r="CN25" t="s">
        <v>137</v>
      </c>
      <c r="CO25" t="s">
        <v>138</v>
      </c>
      <c r="CQ25" t="s">
        <v>115</v>
      </c>
      <c r="CR25" t="s">
        <v>133</v>
      </c>
      <c r="CS25" t="s">
        <v>139</v>
      </c>
      <c r="CT25" t="s">
        <v>133</v>
      </c>
      <c r="CU25" t="s">
        <v>133</v>
      </c>
      <c r="CV25" t="s">
        <v>133</v>
      </c>
      <c r="CW25" t="s">
        <v>139</v>
      </c>
      <c r="CX25" t="s">
        <v>692</v>
      </c>
      <c r="CY25" s="10">
        <v>16702352883</v>
      </c>
      <c r="CZ25" t="s">
        <v>956</v>
      </c>
      <c r="DA25" t="s">
        <v>139</v>
      </c>
      <c r="DB25" t="s">
        <v>133</v>
      </c>
      <c r="DC25" t="s">
        <v>115</v>
      </c>
    </row>
    <row r="26" spans="1:112" ht="14.45" customHeight="1" x14ac:dyDescent="0.25">
      <c r="A26" t="s">
        <v>5244</v>
      </c>
      <c r="B26" t="s">
        <v>212</v>
      </c>
      <c r="C26" s="1">
        <v>45492</v>
      </c>
      <c r="D26" s="1">
        <v>45567</v>
      </c>
      <c r="E26" t="s">
        <v>144</v>
      </c>
      <c r="F26" s="1">
        <v>45564</v>
      </c>
      <c r="G26" t="s">
        <v>115</v>
      </c>
      <c r="H26" t="s">
        <v>115</v>
      </c>
      <c r="I26" t="s">
        <v>115</v>
      </c>
      <c r="J26" t="s">
        <v>5245</v>
      </c>
      <c r="L26" t="s">
        <v>4059</v>
      </c>
      <c r="M26" t="s">
        <v>4066</v>
      </c>
      <c r="N26" t="s">
        <v>643</v>
      </c>
      <c r="O26" t="s">
        <v>120</v>
      </c>
      <c r="P26" s="8">
        <v>96951</v>
      </c>
      <c r="Q26" t="s">
        <v>121</v>
      </c>
      <c r="S26" s="10">
        <v>16705323131</v>
      </c>
      <c r="U26" t="s">
        <v>4060</v>
      </c>
      <c r="V26">
        <v>423120</v>
      </c>
      <c r="W26" t="s">
        <v>123</v>
      </c>
      <c r="Y26" t="s">
        <v>4061</v>
      </c>
      <c r="Z26" t="s">
        <v>4062</v>
      </c>
      <c r="AB26" t="s">
        <v>460</v>
      </c>
      <c r="AC26" t="s">
        <v>5246</v>
      </c>
      <c r="AD26" t="s">
        <v>4066</v>
      </c>
      <c r="AE26" t="s">
        <v>643</v>
      </c>
      <c r="AF26" t="s">
        <v>120</v>
      </c>
      <c r="AG26" s="8">
        <v>96951</v>
      </c>
      <c r="AH26" t="s">
        <v>121</v>
      </c>
      <c r="AJ26" s="10">
        <v>16705323131</v>
      </c>
      <c r="AL26" t="s">
        <v>4063</v>
      </c>
      <c r="BD26" t="str">
        <f>"41-2011.00"</f>
        <v>41-2011.00</v>
      </c>
      <c r="BE26" t="s">
        <v>1819</v>
      </c>
      <c r="BF26" t="s">
        <v>5247</v>
      </c>
      <c r="BG26" t="s">
        <v>2200</v>
      </c>
      <c r="BH26">
        <v>1</v>
      </c>
      <c r="BJ26" s="1">
        <v>45566</v>
      </c>
      <c r="BK26" s="1">
        <v>45930</v>
      </c>
      <c r="BN26">
        <v>40</v>
      </c>
      <c r="BO26">
        <v>0</v>
      </c>
      <c r="BP26">
        <v>8</v>
      </c>
      <c r="BQ26">
        <v>8</v>
      </c>
      <c r="BR26">
        <v>8</v>
      </c>
      <c r="BS26">
        <v>8</v>
      </c>
      <c r="BT26">
        <v>8</v>
      </c>
      <c r="BU26">
        <v>0</v>
      </c>
      <c r="BV26" t="str">
        <f>"8:00 AM"</f>
        <v>8:00 AM</v>
      </c>
      <c r="BW26" t="str">
        <f>"5:00 PM"</f>
        <v>5:00 PM</v>
      </c>
      <c r="BX26" t="s">
        <v>158</v>
      </c>
      <c r="BY26">
        <v>0</v>
      </c>
      <c r="BZ26">
        <v>3</v>
      </c>
      <c r="CA26" t="s">
        <v>115</v>
      </c>
      <c r="CC26" t="s">
        <v>5248</v>
      </c>
      <c r="CD26" t="s">
        <v>4066</v>
      </c>
      <c r="CF26" t="s">
        <v>643</v>
      </c>
      <c r="CG26" t="s">
        <v>120</v>
      </c>
      <c r="CH26" s="8">
        <v>96951</v>
      </c>
      <c r="CI26" s="3">
        <v>7.89</v>
      </c>
      <c r="CJ26" s="3">
        <v>7.89</v>
      </c>
      <c r="CK26" s="3">
        <v>0</v>
      </c>
      <c r="CL26" s="3">
        <v>0</v>
      </c>
      <c r="CM26" t="s">
        <v>136</v>
      </c>
      <c r="CN26" t="s">
        <v>368</v>
      </c>
      <c r="CO26" t="s">
        <v>138</v>
      </c>
      <c r="CQ26" t="s">
        <v>115</v>
      </c>
      <c r="CR26" t="s">
        <v>133</v>
      </c>
      <c r="CS26" t="s">
        <v>139</v>
      </c>
      <c r="CT26" t="s">
        <v>139</v>
      </c>
      <c r="CU26" t="s">
        <v>139</v>
      </c>
      <c r="CV26" t="s">
        <v>133</v>
      </c>
      <c r="CW26" t="s">
        <v>139</v>
      </c>
      <c r="CX26" t="s">
        <v>5249</v>
      </c>
      <c r="CY26" s="10">
        <v>16705323131</v>
      </c>
      <c r="CZ26" t="s">
        <v>4063</v>
      </c>
      <c r="DA26" t="s">
        <v>139</v>
      </c>
      <c r="DB26" t="s">
        <v>133</v>
      </c>
      <c r="DC26" t="s">
        <v>115</v>
      </c>
      <c r="DD26" t="s">
        <v>4061</v>
      </c>
      <c r="DE26" t="s">
        <v>4062</v>
      </c>
      <c r="DG26" t="s">
        <v>5245</v>
      </c>
      <c r="DH26" t="s">
        <v>4063</v>
      </c>
    </row>
    <row r="27" spans="1:112" ht="14.45" customHeight="1" x14ac:dyDescent="0.25">
      <c r="A27" t="s">
        <v>5294</v>
      </c>
      <c r="B27" t="s">
        <v>212</v>
      </c>
      <c r="C27" s="1">
        <v>45547</v>
      </c>
      <c r="D27" s="1">
        <v>45567</v>
      </c>
      <c r="E27" t="s">
        <v>144</v>
      </c>
      <c r="F27" s="1">
        <v>45595</v>
      </c>
      <c r="G27" t="s">
        <v>115</v>
      </c>
      <c r="H27" t="s">
        <v>115</v>
      </c>
      <c r="I27" t="s">
        <v>115</v>
      </c>
      <c r="J27" t="s">
        <v>950</v>
      </c>
      <c r="K27" t="s">
        <v>951</v>
      </c>
      <c r="L27" t="s">
        <v>3071</v>
      </c>
      <c r="M27" t="s">
        <v>952</v>
      </c>
      <c r="N27" t="s">
        <v>119</v>
      </c>
      <c r="O27" t="s">
        <v>120</v>
      </c>
      <c r="P27" s="8">
        <v>96950</v>
      </c>
      <c r="Q27" t="s">
        <v>121</v>
      </c>
      <c r="S27" s="10">
        <v>16702352883</v>
      </c>
      <c r="U27" t="s">
        <v>953</v>
      </c>
      <c r="V27">
        <v>56132</v>
      </c>
      <c r="W27" t="s">
        <v>123</v>
      </c>
      <c r="Y27" t="s">
        <v>954</v>
      </c>
      <c r="Z27" t="s">
        <v>955</v>
      </c>
      <c r="AA27" t="s">
        <v>686</v>
      </c>
      <c r="AB27" t="s">
        <v>663</v>
      </c>
      <c r="AC27" t="s">
        <v>3071</v>
      </c>
      <c r="AD27" t="s">
        <v>952</v>
      </c>
      <c r="AE27" t="s">
        <v>119</v>
      </c>
      <c r="AF27" t="s">
        <v>120</v>
      </c>
      <c r="AG27" s="8">
        <v>96950</v>
      </c>
      <c r="AH27" t="s">
        <v>121</v>
      </c>
      <c r="AJ27" s="10">
        <v>16702352883</v>
      </c>
      <c r="AL27" t="s">
        <v>956</v>
      </c>
      <c r="BD27" t="str">
        <f>"35-3023.00"</f>
        <v>35-3023.00</v>
      </c>
      <c r="BE27" t="s">
        <v>290</v>
      </c>
      <c r="BF27" t="s">
        <v>3072</v>
      </c>
      <c r="BG27" t="s">
        <v>690</v>
      </c>
      <c r="BH27">
        <v>6</v>
      </c>
      <c r="BJ27" s="1">
        <v>45597</v>
      </c>
      <c r="BK27" s="1">
        <v>45961</v>
      </c>
      <c r="BN27">
        <v>35</v>
      </c>
      <c r="BO27">
        <v>0</v>
      </c>
      <c r="BP27">
        <v>7</v>
      </c>
      <c r="BQ27">
        <v>7</v>
      </c>
      <c r="BR27">
        <v>7</v>
      </c>
      <c r="BS27">
        <v>7</v>
      </c>
      <c r="BT27">
        <v>7</v>
      </c>
      <c r="BU27">
        <v>0</v>
      </c>
      <c r="BV27" t="str">
        <f>"8:00 AM"</f>
        <v>8:00 AM</v>
      </c>
      <c r="BW27" t="str">
        <f>"4:00 PM"</f>
        <v>4:00 PM</v>
      </c>
      <c r="BX27" t="s">
        <v>158</v>
      </c>
      <c r="BY27">
        <v>0</v>
      </c>
      <c r="BZ27">
        <v>6</v>
      </c>
      <c r="CA27" t="s">
        <v>115</v>
      </c>
      <c r="CC27" s="2" t="s">
        <v>3073</v>
      </c>
      <c r="CD27" t="s">
        <v>3071</v>
      </c>
      <c r="CE27" t="s">
        <v>684</v>
      </c>
      <c r="CF27" t="s">
        <v>119</v>
      </c>
      <c r="CG27" t="s">
        <v>120</v>
      </c>
      <c r="CH27" s="8">
        <v>96950</v>
      </c>
      <c r="CI27" s="3">
        <v>8.35</v>
      </c>
      <c r="CJ27" s="3">
        <v>8.35</v>
      </c>
      <c r="CK27" s="3">
        <v>12.53</v>
      </c>
      <c r="CL27" s="3">
        <v>12.53</v>
      </c>
      <c r="CM27" t="s">
        <v>136</v>
      </c>
      <c r="CN27" t="s">
        <v>368</v>
      </c>
      <c r="CO27" t="s">
        <v>138</v>
      </c>
      <c r="CQ27" t="s">
        <v>115</v>
      </c>
      <c r="CR27" t="s">
        <v>133</v>
      </c>
      <c r="CS27" t="s">
        <v>139</v>
      </c>
      <c r="CT27" t="s">
        <v>133</v>
      </c>
      <c r="CU27" t="s">
        <v>133</v>
      </c>
      <c r="CV27" t="s">
        <v>133</v>
      </c>
      <c r="CW27" t="s">
        <v>139</v>
      </c>
      <c r="CX27" t="s">
        <v>692</v>
      </c>
      <c r="CY27" s="10">
        <v>16702352883</v>
      </c>
      <c r="CZ27" t="s">
        <v>956</v>
      </c>
      <c r="DA27" t="s">
        <v>209</v>
      </c>
      <c r="DB27" t="s">
        <v>133</v>
      </c>
      <c r="DC27" t="s">
        <v>115</v>
      </c>
    </row>
    <row r="28" spans="1:112" ht="14.45" customHeight="1" x14ac:dyDescent="0.25">
      <c r="A28" t="s">
        <v>5794</v>
      </c>
      <c r="B28" t="s">
        <v>143</v>
      </c>
      <c r="C28" s="1">
        <v>45470</v>
      </c>
      <c r="D28" s="1">
        <v>45567</v>
      </c>
      <c r="E28" t="s">
        <v>114</v>
      </c>
      <c r="G28" t="s">
        <v>115</v>
      </c>
      <c r="H28" t="s">
        <v>115</v>
      </c>
      <c r="I28" t="s">
        <v>115</v>
      </c>
      <c r="J28" t="s">
        <v>5795</v>
      </c>
      <c r="K28" t="s">
        <v>5796</v>
      </c>
      <c r="L28" t="s">
        <v>5797</v>
      </c>
      <c r="M28" t="s">
        <v>5798</v>
      </c>
      <c r="N28" t="s">
        <v>119</v>
      </c>
      <c r="O28" t="s">
        <v>120</v>
      </c>
      <c r="P28" s="8">
        <v>96950</v>
      </c>
      <c r="Q28" t="s">
        <v>121</v>
      </c>
      <c r="S28" s="10">
        <v>16702333966</v>
      </c>
      <c r="U28" t="s">
        <v>5799</v>
      </c>
      <c r="V28">
        <v>722511</v>
      </c>
      <c r="W28" t="s">
        <v>123</v>
      </c>
      <c r="Y28" t="s">
        <v>5800</v>
      </c>
      <c r="Z28" t="s">
        <v>5801</v>
      </c>
      <c r="AB28" t="s">
        <v>5802</v>
      </c>
      <c r="AC28" t="s">
        <v>5797</v>
      </c>
      <c r="AD28" t="s">
        <v>5798</v>
      </c>
      <c r="AE28" t="s">
        <v>119</v>
      </c>
      <c r="AF28" t="s">
        <v>120</v>
      </c>
      <c r="AG28" s="8">
        <v>96950</v>
      </c>
      <c r="AH28" t="s">
        <v>121</v>
      </c>
      <c r="AJ28" s="10">
        <v>16702333966</v>
      </c>
      <c r="AL28" t="s">
        <v>5803</v>
      </c>
      <c r="BD28" t="str">
        <f>"35-2014.00"</f>
        <v>35-2014.00</v>
      </c>
      <c r="BE28" t="s">
        <v>273</v>
      </c>
      <c r="BF28" t="s">
        <v>5804</v>
      </c>
      <c r="BG28" t="s">
        <v>5805</v>
      </c>
      <c r="BH28">
        <v>1</v>
      </c>
      <c r="BI28">
        <v>1</v>
      </c>
      <c r="BJ28" s="1">
        <v>45566</v>
      </c>
      <c r="BK28" s="1">
        <v>45930</v>
      </c>
      <c r="BL28" s="1">
        <v>45567</v>
      </c>
      <c r="BM28" s="1">
        <v>45930</v>
      </c>
      <c r="BN28">
        <v>35</v>
      </c>
      <c r="BO28">
        <v>0</v>
      </c>
      <c r="BP28">
        <v>7</v>
      </c>
      <c r="BQ28">
        <v>7</v>
      </c>
      <c r="BR28">
        <v>7</v>
      </c>
      <c r="BS28">
        <v>7</v>
      </c>
      <c r="BT28">
        <v>7</v>
      </c>
      <c r="BU28">
        <v>0</v>
      </c>
      <c r="BV28" t="str">
        <f>"10:00 AM"</f>
        <v>10:00 AM</v>
      </c>
      <c r="BW28" t="str">
        <f>"9:00 PM"</f>
        <v>9:00 PM</v>
      </c>
      <c r="BX28" t="s">
        <v>158</v>
      </c>
      <c r="BY28">
        <v>0</v>
      </c>
      <c r="BZ28">
        <v>12</v>
      </c>
      <c r="CA28" t="s">
        <v>115</v>
      </c>
      <c r="CC28" t="s">
        <v>5806</v>
      </c>
      <c r="CD28" t="s">
        <v>5797</v>
      </c>
      <c r="CE28" t="s">
        <v>139</v>
      </c>
      <c r="CF28" t="s">
        <v>119</v>
      </c>
      <c r="CG28" t="s">
        <v>120</v>
      </c>
      <c r="CH28" s="8">
        <v>96950</v>
      </c>
      <c r="CI28" s="3">
        <v>8.69</v>
      </c>
      <c r="CJ28" s="3">
        <v>9</v>
      </c>
      <c r="CK28" s="3">
        <v>13.04</v>
      </c>
      <c r="CL28" s="3">
        <v>13.5</v>
      </c>
      <c r="CM28" t="s">
        <v>136</v>
      </c>
      <c r="CN28" t="s">
        <v>139</v>
      </c>
      <c r="CO28" t="s">
        <v>138</v>
      </c>
      <c r="CQ28" t="s">
        <v>115</v>
      </c>
      <c r="CR28" t="s">
        <v>133</v>
      </c>
      <c r="CS28" t="s">
        <v>139</v>
      </c>
      <c r="CT28" t="s">
        <v>133</v>
      </c>
      <c r="CU28" t="s">
        <v>139</v>
      </c>
      <c r="CV28" t="s">
        <v>133</v>
      </c>
      <c r="CW28" t="s">
        <v>139</v>
      </c>
      <c r="CX28" t="s">
        <v>516</v>
      </c>
      <c r="CY28" s="10">
        <v>16702333966</v>
      </c>
      <c r="CZ28" t="s">
        <v>5803</v>
      </c>
      <c r="DA28" t="s">
        <v>356</v>
      </c>
      <c r="DB28" t="s">
        <v>133</v>
      </c>
      <c r="DC28" t="s">
        <v>115</v>
      </c>
      <c r="DD28" t="s">
        <v>517</v>
      </c>
      <c r="DE28" t="s">
        <v>518</v>
      </c>
      <c r="DF28" t="s">
        <v>519</v>
      </c>
      <c r="DG28" t="s">
        <v>520</v>
      </c>
      <c r="DH28" t="s">
        <v>521</v>
      </c>
    </row>
    <row r="29" spans="1:112" ht="14.45" customHeight="1" x14ac:dyDescent="0.25">
      <c r="A29" t="s">
        <v>6172</v>
      </c>
      <c r="B29" t="s">
        <v>143</v>
      </c>
      <c r="C29" s="1">
        <v>45471</v>
      </c>
      <c r="D29" s="1">
        <v>45567</v>
      </c>
      <c r="E29" t="s">
        <v>144</v>
      </c>
      <c r="F29" s="1">
        <v>45564</v>
      </c>
      <c r="G29" t="s">
        <v>115</v>
      </c>
      <c r="H29" t="s">
        <v>115</v>
      </c>
      <c r="I29" t="s">
        <v>115</v>
      </c>
      <c r="J29" t="s">
        <v>6173</v>
      </c>
      <c r="K29" t="s">
        <v>139</v>
      </c>
      <c r="L29" t="s">
        <v>6174</v>
      </c>
      <c r="M29" t="s">
        <v>6175</v>
      </c>
      <c r="N29" t="s">
        <v>119</v>
      </c>
      <c r="O29" t="s">
        <v>120</v>
      </c>
      <c r="P29" s="8">
        <v>96950</v>
      </c>
      <c r="Q29" t="s">
        <v>121</v>
      </c>
      <c r="S29" s="10">
        <v>16702356335</v>
      </c>
      <c r="U29" t="s">
        <v>6176</v>
      </c>
      <c r="V29">
        <v>42345</v>
      </c>
      <c r="W29" t="s">
        <v>123</v>
      </c>
      <c r="Y29" t="s">
        <v>6177</v>
      </c>
      <c r="Z29" t="s">
        <v>6178</v>
      </c>
      <c r="AA29" t="s">
        <v>6179</v>
      </c>
      <c r="AB29" t="s">
        <v>6180</v>
      </c>
      <c r="AC29" t="s">
        <v>6181</v>
      </c>
      <c r="AD29" t="s">
        <v>6175</v>
      </c>
      <c r="AE29" t="s">
        <v>119</v>
      </c>
      <c r="AF29" t="s">
        <v>120</v>
      </c>
      <c r="AG29" s="8">
        <v>96950</v>
      </c>
      <c r="AH29" t="s">
        <v>121</v>
      </c>
      <c r="AJ29" s="10">
        <v>16702356335</v>
      </c>
      <c r="AL29" t="s">
        <v>6182</v>
      </c>
      <c r="BD29" t="str">
        <f>"53-3031.00"</f>
        <v>53-3031.00</v>
      </c>
      <c r="BE29" t="s">
        <v>1421</v>
      </c>
      <c r="BF29" t="s">
        <v>6183</v>
      </c>
      <c r="BG29" t="s">
        <v>2196</v>
      </c>
      <c r="BH29">
        <v>1</v>
      </c>
      <c r="BI29">
        <v>1</v>
      </c>
      <c r="BJ29" s="1">
        <v>45566</v>
      </c>
      <c r="BK29" s="1">
        <v>45930</v>
      </c>
      <c r="BL29" s="1">
        <v>45567</v>
      </c>
      <c r="BM29" s="1">
        <v>45930</v>
      </c>
      <c r="BN29">
        <v>40</v>
      </c>
      <c r="BO29">
        <v>0</v>
      </c>
      <c r="BP29">
        <v>8</v>
      </c>
      <c r="BQ29">
        <v>8</v>
      </c>
      <c r="BR29">
        <v>8</v>
      </c>
      <c r="BS29">
        <v>8</v>
      </c>
      <c r="BT29">
        <v>8</v>
      </c>
      <c r="BU29">
        <v>0</v>
      </c>
      <c r="BV29" t="str">
        <f>"8:00 AM"</f>
        <v>8:00 AM</v>
      </c>
      <c r="BW29" t="str">
        <f>"5:00 PM"</f>
        <v>5:00 PM</v>
      </c>
      <c r="BX29" t="s">
        <v>226</v>
      </c>
      <c r="BY29">
        <v>0</v>
      </c>
      <c r="BZ29">
        <v>12</v>
      </c>
      <c r="CA29" t="s">
        <v>115</v>
      </c>
      <c r="CC29" t="s">
        <v>6184</v>
      </c>
      <c r="CD29" t="s">
        <v>6185</v>
      </c>
      <c r="CE29" t="s">
        <v>139</v>
      </c>
      <c r="CF29" t="s">
        <v>119</v>
      </c>
      <c r="CG29" t="s">
        <v>120</v>
      </c>
      <c r="CH29" s="8">
        <v>96950</v>
      </c>
      <c r="CI29" s="3">
        <v>8.1999999999999993</v>
      </c>
      <c r="CJ29" s="3">
        <v>8.1999999999999993</v>
      </c>
      <c r="CK29" s="3">
        <v>12.3</v>
      </c>
      <c r="CL29" s="3">
        <v>12.3</v>
      </c>
      <c r="CM29" t="s">
        <v>136</v>
      </c>
      <c r="CN29" t="s">
        <v>139</v>
      </c>
      <c r="CO29" t="s">
        <v>138</v>
      </c>
      <c r="CQ29" t="s">
        <v>115</v>
      </c>
      <c r="CR29" t="s">
        <v>133</v>
      </c>
      <c r="CS29" t="s">
        <v>139</v>
      </c>
      <c r="CT29" t="s">
        <v>133</v>
      </c>
      <c r="CU29" t="s">
        <v>139</v>
      </c>
      <c r="CV29" t="s">
        <v>133</v>
      </c>
      <c r="CW29" t="s">
        <v>139</v>
      </c>
      <c r="CX29" t="s">
        <v>516</v>
      </c>
      <c r="CY29" s="10">
        <v>16702356335</v>
      </c>
      <c r="CZ29" t="s">
        <v>6182</v>
      </c>
      <c r="DA29" t="s">
        <v>356</v>
      </c>
      <c r="DB29" t="s">
        <v>133</v>
      </c>
      <c r="DC29" t="s">
        <v>115</v>
      </c>
      <c r="DD29" t="s">
        <v>517</v>
      </c>
      <c r="DE29" t="s">
        <v>518</v>
      </c>
      <c r="DF29" t="s">
        <v>519</v>
      </c>
      <c r="DG29" t="s">
        <v>520</v>
      </c>
      <c r="DH29" t="s">
        <v>521</v>
      </c>
    </row>
    <row r="30" spans="1:112" ht="14.45" customHeight="1" x14ac:dyDescent="0.25">
      <c r="A30" t="s">
        <v>7013</v>
      </c>
      <c r="B30" t="s">
        <v>143</v>
      </c>
      <c r="C30" s="1">
        <v>45478</v>
      </c>
      <c r="D30" s="1">
        <v>45567</v>
      </c>
      <c r="E30" t="s">
        <v>144</v>
      </c>
      <c r="F30" s="1">
        <v>45639</v>
      </c>
      <c r="G30" t="s">
        <v>115</v>
      </c>
      <c r="H30" t="s">
        <v>115</v>
      </c>
      <c r="I30" t="s">
        <v>115</v>
      </c>
      <c r="J30" t="s">
        <v>7014</v>
      </c>
      <c r="L30" t="s">
        <v>4394</v>
      </c>
      <c r="N30" t="s">
        <v>148</v>
      </c>
      <c r="O30" t="s">
        <v>120</v>
      </c>
      <c r="P30" s="8">
        <v>96950</v>
      </c>
      <c r="Q30" t="s">
        <v>121</v>
      </c>
      <c r="S30" s="10">
        <v>16702353637</v>
      </c>
      <c r="U30" t="s">
        <v>4389</v>
      </c>
      <c r="V30">
        <v>236220</v>
      </c>
      <c r="W30" t="s">
        <v>123</v>
      </c>
      <c r="Y30" t="s">
        <v>4390</v>
      </c>
      <c r="Z30" t="s">
        <v>4391</v>
      </c>
      <c r="AA30" t="s">
        <v>4392</v>
      </c>
      <c r="AB30" t="s">
        <v>4393</v>
      </c>
      <c r="AC30" t="s">
        <v>7015</v>
      </c>
      <c r="AE30" t="s">
        <v>148</v>
      </c>
      <c r="AF30" t="s">
        <v>120</v>
      </c>
      <c r="AG30" s="8">
        <v>96950</v>
      </c>
      <c r="AH30" t="s">
        <v>121</v>
      </c>
      <c r="AJ30" s="10">
        <v>16702353637</v>
      </c>
      <c r="AL30" t="s">
        <v>4395</v>
      </c>
      <c r="BD30" t="str">
        <f>"17-3022.00"</f>
        <v>17-3022.00</v>
      </c>
      <c r="BE30" t="s">
        <v>1567</v>
      </c>
      <c r="BF30" t="s">
        <v>7016</v>
      </c>
      <c r="BG30" t="s">
        <v>7017</v>
      </c>
      <c r="BH30">
        <v>1</v>
      </c>
      <c r="BI30">
        <v>1</v>
      </c>
      <c r="BJ30" s="1">
        <v>45641</v>
      </c>
      <c r="BK30" s="1">
        <v>46005</v>
      </c>
      <c r="BL30" s="1">
        <v>45641</v>
      </c>
      <c r="BM30" s="1">
        <v>46005</v>
      </c>
      <c r="BN30">
        <v>40</v>
      </c>
      <c r="BO30">
        <v>0</v>
      </c>
      <c r="BP30">
        <v>8</v>
      </c>
      <c r="BQ30">
        <v>8</v>
      </c>
      <c r="BR30">
        <v>8</v>
      </c>
      <c r="BS30">
        <v>8</v>
      </c>
      <c r="BT30">
        <v>8</v>
      </c>
      <c r="BU30">
        <v>0</v>
      </c>
      <c r="BV30" t="str">
        <f>"8:00 AM"</f>
        <v>8:00 AM</v>
      </c>
      <c r="BW30" t="str">
        <f>"5:00 PM"</f>
        <v>5:00 PM</v>
      </c>
      <c r="BX30" t="s">
        <v>726</v>
      </c>
      <c r="BY30">
        <v>0</v>
      </c>
      <c r="BZ30">
        <v>12</v>
      </c>
      <c r="CA30" t="s">
        <v>115</v>
      </c>
      <c r="CC30" t="s">
        <v>7018</v>
      </c>
      <c r="CD30" t="s">
        <v>7019</v>
      </c>
      <c r="CF30" t="s">
        <v>119</v>
      </c>
      <c r="CG30" t="s">
        <v>120</v>
      </c>
      <c r="CH30" s="8">
        <v>96950</v>
      </c>
      <c r="CI30" s="3">
        <v>17.760000000000002</v>
      </c>
      <c r="CJ30" s="3">
        <v>17.760000000000002</v>
      </c>
      <c r="CK30" s="3">
        <v>26.64</v>
      </c>
      <c r="CL30" s="3">
        <v>26.64</v>
      </c>
      <c r="CM30" t="s">
        <v>136</v>
      </c>
      <c r="CO30" t="s">
        <v>138</v>
      </c>
      <c r="CQ30" t="s">
        <v>133</v>
      </c>
      <c r="CR30" t="s">
        <v>133</v>
      </c>
      <c r="CS30" t="s">
        <v>133</v>
      </c>
      <c r="CT30" t="s">
        <v>133</v>
      </c>
      <c r="CU30" t="s">
        <v>139</v>
      </c>
      <c r="CV30" t="s">
        <v>133</v>
      </c>
      <c r="CW30" t="s">
        <v>139</v>
      </c>
      <c r="CX30" t="s">
        <v>4399</v>
      </c>
      <c r="CY30" s="10">
        <v>16702353637</v>
      </c>
      <c r="CZ30" t="s">
        <v>4395</v>
      </c>
      <c r="DA30" t="s">
        <v>710</v>
      </c>
      <c r="DB30" t="s">
        <v>133</v>
      </c>
      <c r="DC30" t="s">
        <v>115</v>
      </c>
    </row>
    <row r="31" spans="1:112" ht="14.45" customHeight="1" x14ac:dyDescent="0.25">
      <c r="A31" t="s">
        <v>7077</v>
      </c>
      <c r="B31" t="s">
        <v>212</v>
      </c>
      <c r="C31" s="1">
        <v>45530</v>
      </c>
      <c r="D31" s="1">
        <v>45567</v>
      </c>
      <c r="E31" t="s">
        <v>144</v>
      </c>
      <c r="F31" s="1">
        <v>45579</v>
      </c>
      <c r="G31" t="s">
        <v>115</v>
      </c>
      <c r="H31" t="s">
        <v>115</v>
      </c>
      <c r="I31" t="s">
        <v>115</v>
      </c>
      <c r="J31" t="s">
        <v>578</v>
      </c>
      <c r="L31" t="s">
        <v>579</v>
      </c>
      <c r="N31" t="s">
        <v>148</v>
      </c>
      <c r="O31" t="s">
        <v>120</v>
      </c>
      <c r="P31" s="8">
        <v>96950</v>
      </c>
      <c r="Q31" t="s">
        <v>121</v>
      </c>
      <c r="S31" s="10">
        <v>16702368202</v>
      </c>
      <c r="T31">
        <v>3554</v>
      </c>
      <c r="U31" t="s">
        <v>581</v>
      </c>
      <c r="V31">
        <v>62211</v>
      </c>
      <c r="W31" t="s">
        <v>123</v>
      </c>
      <c r="Y31" t="s">
        <v>582</v>
      </c>
      <c r="Z31" t="s">
        <v>583</v>
      </c>
      <c r="AA31" t="s">
        <v>568</v>
      </c>
      <c r="AB31" t="s">
        <v>584</v>
      </c>
      <c r="AC31" t="s">
        <v>579</v>
      </c>
      <c r="AE31" t="s">
        <v>148</v>
      </c>
      <c r="AF31" t="s">
        <v>120</v>
      </c>
      <c r="AG31" s="8">
        <v>96950</v>
      </c>
      <c r="AH31" t="s">
        <v>121</v>
      </c>
      <c r="AJ31" s="10">
        <v>16702368202</v>
      </c>
      <c r="AK31">
        <v>3554</v>
      </c>
      <c r="AL31" t="s">
        <v>585</v>
      </c>
      <c r="BD31" t="str">
        <f>"29-1141.00"</f>
        <v>29-1141.00</v>
      </c>
      <c r="BE31" t="s">
        <v>772</v>
      </c>
      <c r="BF31" t="s">
        <v>3043</v>
      </c>
      <c r="BG31" t="s">
        <v>1037</v>
      </c>
      <c r="BH31">
        <v>2</v>
      </c>
      <c r="BJ31" s="1">
        <v>45581</v>
      </c>
      <c r="BK31" s="1">
        <v>45945</v>
      </c>
      <c r="BN31">
        <v>40</v>
      </c>
      <c r="BO31">
        <v>12</v>
      </c>
      <c r="BP31">
        <v>12</v>
      </c>
      <c r="BQ31">
        <v>12</v>
      </c>
      <c r="BR31">
        <v>4</v>
      </c>
      <c r="BS31">
        <v>0</v>
      </c>
      <c r="BT31">
        <v>0</v>
      </c>
      <c r="BU31">
        <v>0</v>
      </c>
      <c r="BV31" t="str">
        <f>"7:30 AM"</f>
        <v>7:30 AM</v>
      </c>
      <c r="BW31" t="str">
        <f>"7:30 PM"</f>
        <v>7:30 PM</v>
      </c>
      <c r="BX31" t="s">
        <v>726</v>
      </c>
      <c r="BY31">
        <v>0</v>
      </c>
      <c r="BZ31">
        <v>0</v>
      </c>
      <c r="CA31" t="s">
        <v>115</v>
      </c>
      <c r="CC31" s="2" t="s">
        <v>7078</v>
      </c>
      <c r="CD31" t="s">
        <v>579</v>
      </c>
      <c r="CE31" t="s">
        <v>3045</v>
      </c>
      <c r="CF31" t="s">
        <v>148</v>
      </c>
      <c r="CG31" t="s">
        <v>120</v>
      </c>
      <c r="CH31" s="8">
        <v>96950</v>
      </c>
      <c r="CI31" s="3">
        <v>17.05</v>
      </c>
      <c r="CJ31" s="3">
        <v>32.9</v>
      </c>
      <c r="CM31" t="s">
        <v>136</v>
      </c>
      <c r="CN31" t="s">
        <v>7079</v>
      </c>
      <c r="CO31" t="s">
        <v>138</v>
      </c>
      <c r="CQ31" t="s">
        <v>133</v>
      </c>
      <c r="CR31" t="s">
        <v>133</v>
      </c>
      <c r="CS31" t="s">
        <v>139</v>
      </c>
      <c r="CT31" t="s">
        <v>139</v>
      </c>
      <c r="CU31" t="s">
        <v>139</v>
      </c>
      <c r="CV31" t="s">
        <v>133</v>
      </c>
      <c r="CW31" t="s">
        <v>139</v>
      </c>
      <c r="CX31" t="s">
        <v>7080</v>
      </c>
      <c r="CY31" s="10">
        <v>16702368202</v>
      </c>
      <c r="CZ31" t="s">
        <v>592</v>
      </c>
      <c r="DA31" t="s">
        <v>593</v>
      </c>
      <c r="DB31" t="s">
        <v>133</v>
      </c>
      <c r="DC31" t="s">
        <v>115</v>
      </c>
      <c r="DD31" t="s">
        <v>3048</v>
      </c>
      <c r="DE31" t="s">
        <v>3049</v>
      </c>
      <c r="DF31" t="s">
        <v>2748</v>
      </c>
      <c r="DG31" t="s">
        <v>5692</v>
      </c>
      <c r="DH31" t="s">
        <v>1579</v>
      </c>
    </row>
    <row r="32" spans="1:112" ht="14.45" customHeight="1" x14ac:dyDescent="0.25">
      <c r="A32" t="s">
        <v>7427</v>
      </c>
      <c r="B32" t="s">
        <v>212</v>
      </c>
      <c r="C32" s="1">
        <v>45529</v>
      </c>
      <c r="D32" s="1">
        <v>45567</v>
      </c>
      <c r="E32" t="s">
        <v>114</v>
      </c>
      <c r="G32" t="s">
        <v>133</v>
      </c>
      <c r="H32" t="s">
        <v>115</v>
      </c>
      <c r="I32" t="s">
        <v>115</v>
      </c>
      <c r="J32" t="s">
        <v>578</v>
      </c>
      <c r="L32" t="s">
        <v>579</v>
      </c>
      <c r="N32" t="s">
        <v>148</v>
      </c>
      <c r="O32" t="s">
        <v>120</v>
      </c>
      <c r="P32" s="8">
        <v>96950</v>
      </c>
      <c r="Q32" t="s">
        <v>121</v>
      </c>
      <c r="S32" s="10">
        <v>16702368202</v>
      </c>
      <c r="T32">
        <v>3554</v>
      </c>
      <c r="U32" t="s">
        <v>581</v>
      </c>
      <c r="V32">
        <v>62211</v>
      </c>
      <c r="W32" t="s">
        <v>123</v>
      </c>
      <c r="Y32" t="s">
        <v>582</v>
      </c>
      <c r="Z32" t="s">
        <v>583</v>
      </c>
      <c r="AA32" t="s">
        <v>568</v>
      </c>
      <c r="AB32" t="s">
        <v>584</v>
      </c>
      <c r="AC32" t="s">
        <v>7428</v>
      </c>
      <c r="AE32" t="s">
        <v>148</v>
      </c>
      <c r="AF32" t="s">
        <v>120</v>
      </c>
      <c r="AG32" s="8">
        <v>96950</v>
      </c>
      <c r="AH32" t="s">
        <v>121</v>
      </c>
      <c r="AJ32" s="10">
        <v>16702368202</v>
      </c>
      <c r="AK32">
        <v>3554</v>
      </c>
      <c r="AL32" t="s">
        <v>585</v>
      </c>
      <c r="BD32" t="str">
        <f>"29-2052.00"</f>
        <v>29-2052.00</v>
      </c>
      <c r="BE32" t="s">
        <v>5786</v>
      </c>
      <c r="BF32" t="s">
        <v>7429</v>
      </c>
      <c r="BG32" t="s">
        <v>7430</v>
      </c>
      <c r="BH32">
        <v>2</v>
      </c>
      <c r="BJ32" s="1">
        <v>45611</v>
      </c>
      <c r="BK32" s="1">
        <v>46705</v>
      </c>
      <c r="BN32">
        <v>40</v>
      </c>
      <c r="BO32">
        <v>0</v>
      </c>
      <c r="BP32">
        <v>8</v>
      </c>
      <c r="BQ32">
        <v>8</v>
      </c>
      <c r="BR32">
        <v>8</v>
      </c>
      <c r="BS32">
        <v>8</v>
      </c>
      <c r="BT32">
        <v>8</v>
      </c>
      <c r="BU32">
        <v>0</v>
      </c>
      <c r="BV32" t="str">
        <f>"7:00 AM"</f>
        <v>7:00 AM</v>
      </c>
      <c r="BW32" t="str">
        <f>"4:00 PM"</f>
        <v>4:00 PM</v>
      </c>
      <c r="BX32" t="s">
        <v>226</v>
      </c>
      <c r="BY32">
        <v>0</v>
      </c>
      <c r="BZ32">
        <v>24</v>
      </c>
      <c r="CA32" t="s">
        <v>115</v>
      </c>
      <c r="CC32" s="2" t="s">
        <v>7431</v>
      </c>
      <c r="CD32" t="s">
        <v>579</v>
      </c>
      <c r="CE32" t="s">
        <v>3045</v>
      </c>
      <c r="CF32" t="s">
        <v>148</v>
      </c>
      <c r="CG32" t="s">
        <v>120</v>
      </c>
      <c r="CH32" s="8">
        <v>96950</v>
      </c>
      <c r="CI32" s="3">
        <v>15.39</v>
      </c>
      <c r="CJ32" s="3">
        <v>23.38</v>
      </c>
      <c r="CK32" s="3">
        <v>23.09</v>
      </c>
      <c r="CL32" s="3">
        <v>35.07</v>
      </c>
      <c r="CM32" t="s">
        <v>136</v>
      </c>
      <c r="CO32" t="s">
        <v>138</v>
      </c>
      <c r="CQ32" t="s">
        <v>133</v>
      </c>
      <c r="CR32" t="s">
        <v>133</v>
      </c>
      <c r="CS32" t="s">
        <v>139</v>
      </c>
      <c r="CT32" t="s">
        <v>133</v>
      </c>
      <c r="CU32" t="s">
        <v>139</v>
      </c>
      <c r="CV32" t="s">
        <v>133</v>
      </c>
      <c r="CW32" t="s">
        <v>139</v>
      </c>
      <c r="CX32" t="s">
        <v>7432</v>
      </c>
      <c r="CY32" s="10">
        <v>16702368202</v>
      </c>
      <c r="CZ32" t="s">
        <v>592</v>
      </c>
      <c r="DA32" t="s">
        <v>593</v>
      </c>
      <c r="DB32" t="s">
        <v>133</v>
      </c>
      <c r="DC32" t="s">
        <v>115</v>
      </c>
      <c r="DD32" t="s">
        <v>3048</v>
      </c>
      <c r="DE32" t="s">
        <v>3049</v>
      </c>
      <c r="DF32" t="s">
        <v>2748</v>
      </c>
      <c r="DG32" t="s">
        <v>5692</v>
      </c>
      <c r="DH32" t="s">
        <v>1579</v>
      </c>
    </row>
    <row r="33" spans="1:112" ht="14.45" customHeight="1" x14ac:dyDescent="0.25">
      <c r="A33" t="s">
        <v>7767</v>
      </c>
      <c r="B33" t="s">
        <v>192</v>
      </c>
      <c r="C33" s="1">
        <v>45471</v>
      </c>
      <c r="D33" s="1">
        <v>45567</v>
      </c>
      <c r="E33" t="s">
        <v>114</v>
      </c>
      <c r="G33" t="s">
        <v>115</v>
      </c>
      <c r="H33" t="s">
        <v>115</v>
      </c>
      <c r="I33" t="s">
        <v>115</v>
      </c>
      <c r="J33" t="s">
        <v>1724</v>
      </c>
      <c r="K33" t="s">
        <v>7768</v>
      </c>
      <c r="L33" t="s">
        <v>7769</v>
      </c>
      <c r="M33" t="s">
        <v>7770</v>
      </c>
      <c r="N33" t="s">
        <v>148</v>
      </c>
      <c r="O33" t="s">
        <v>120</v>
      </c>
      <c r="P33" s="8">
        <v>96950</v>
      </c>
      <c r="Q33" t="s">
        <v>121</v>
      </c>
      <c r="S33" s="10">
        <v>16704833734</v>
      </c>
      <c r="U33" t="s">
        <v>1728</v>
      </c>
      <c r="V33">
        <v>811198</v>
      </c>
      <c r="W33" t="s">
        <v>123</v>
      </c>
      <c r="Y33" t="s">
        <v>7771</v>
      </c>
      <c r="Z33" t="s">
        <v>7772</v>
      </c>
      <c r="AA33" t="s">
        <v>7773</v>
      </c>
      <c r="AB33" t="s">
        <v>7774</v>
      </c>
      <c r="AC33" t="s">
        <v>7769</v>
      </c>
      <c r="AD33" t="s">
        <v>7770</v>
      </c>
      <c r="AE33" t="s">
        <v>148</v>
      </c>
      <c r="AF33" t="s">
        <v>120</v>
      </c>
      <c r="AG33" s="8">
        <v>96950</v>
      </c>
      <c r="AH33" t="s">
        <v>121</v>
      </c>
      <c r="AJ33" s="10">
        <v>16704833734</v>
      </c>
      <c r="AL33" t="s">
        <v>1735</v>
      </c>
      <c r="BD33" t="str">
        <f>"43-3031.00"</f>
        <v>43-3031.00</v>
      </c>
      <c r="BE33" t="s">
        <v>430</v>
      </c>
      <c r="BF33" t="s">
        <v>7775</v>
      </c>
      <c r="BG33" t="s">
        <v>4029</v>
      </c>
      <c r="BH33">
        <v>1</v>
      </c>
      <c r="BJ33" s="1">
        <v>45566</v>
      </c>
      <c r="BK33" s="1">
        <v>45930</v>
      </c>
      <c r="BN33">
        <v>35</v>
      </c>
      <c r="BO33">
        <v>0</v>
      </c>
      <c r="BP33">
        <v>7</v>
      </c>
      <c r="BQ33">
        <v>7</v>
      </c>
      <c r="BR33">
        <v>7</v>
      </c>
      <c r="BS33">
        <v>7</v>
      </c>
      <c r="BT33">
        <v>7</v>
      </c>
      <c r="BU33">
        <v>0</v>
      </c>
      <c r="BV33" t="str">
        <f>"9:00 AM"</f>
        <v>9:00 AM</v>
      </c>
      <c r="BW33" t="str">
        <f>"5:00 PM"</f>
        <v>5:00 PM</v>
      </c>
      <c r="BX33" t="s">
        <v>226</v>
      </c>
      <c r="BY33">
        <v>0</v>
      </c>
      <c r="BZ33">
        <v>12</v>
      </c>
      <c r="CA33" t="s">
        <v>115</v>
      </c>
      <c r="CC33" t="s">
        <v>7776</v>
      </c>
      <c r="CD33" t="s">
        <v>7777</v>
      </c>
      <c r="CE33" t="s">
        <v>139</v>
      </c>
      <c r="CF33" t="s">
        <v>148</v>
      </c>
      <c r="CG33" t="s">
        <v>120</v>
      </c>
      <c r="CH33" s="8">
        <v>96950</v>
      </c>
      <c r="CI33" s="3">
        <v>11.43</v>
      </c>
      <c r="CJ33" s="3">
        <v>11.43</v>
      </c>
      <c r="CK33" s="3">
        <v>17.149999999999999</v>
      </c>
      <c r="CL33" s="3">
        <v>17.149999999999999</v>
      </c>
      <c r="CM33" t="s">
        <v>136</v>
      </c>
      <c r="CN33" t="s">
        <v>139</v>
      </c>
      <c r="CO33" t="s">
        <v>138</v>
      </c>
      <c r="CQ33" t="s">
        <v>115</v>
      </c>
      <c r="CR33" t="s">
        <v>133</v>
      </c>
      <c r="CS33" t="s">
        <v>139</v>
      </c>
      <c r="CT33" t="s">
        <v>133</v>
      </c>
      <c r="CU33" t="s">
        <v>139</v>
      </c>
      <c r="CV33" t="s">
        <v>133</v>
      </c>
      <c r="CW33" t="s">
        <v>139</v>
      </c>
      <c r="CX33" t="s">
        <v>516</v>
      </c>
      <c r="CY33" s="10">
        <v>16702355328</v>
      </c>
      <c r="CZ33" t="s">
        <v>7778</v>
      </c>
      <c r="DA33" t="s">
        <v>356</v>
      </c>
      <c r="DB33" t="s">
        <v>133</v>
      </c>
      <c r="DC33" t="s">
        <v>115</v>
      </c>
      <c r="DD33" t="s">
        <v>517</v>
      </c>
      <c r="DE33" t="s">
        <v>518</v>
      </c>
      <c r="DF33" t="s">
        <v>7779</v>
      </c>
      <c r="DG33" t="s">
        <v>520</v>
      </c>
      <c r="DH33" t="s">
        <v>521</v>
      </c>
    </row>
    <row r="34" spans="1:112" ht="14.45" customHeight="1" x14ac:dyDescent="0.25">
      <c r="A34" t="s">
        <v>7983</v>
      </c>
      <c r="B34" t="s">
        <v>113</v>
      </c>
      <c r="C34" s="1">
        <v>45552</v>
      </c>
      <c r="D34" s="1">
        <v>45567</v>
      </c>
      <c r="E34" t="s">
        <v>114</v>
      </c>
      <c r="G34" t="s">
        <v>115</v>
      </c>
      <c r="H34" t="s">
        <v>115</v>
      </c>
      <c r="I34" t="s">
        <v>115</v>
      </c>
      <c r="J34" t="s">
        <v>2685</v>
      </c>
      <c r="K34" t="s">
        <v>2686</v>
      </c>
      <c r="L34" t="s">
        <v>2687</v>
      </c>
      <c r="M34" t="s">
        <v>2688</v>
      </c>
      <c r="N34" t="s">
        <v>119</v>
      </c>
      <c r="O34" t="s">
        <v>120</v>
      </c>
      <c r="P34" s="8">
        <v>96950</v>
      </c>
      <c r="Q34" t="s">
        <v>121</v>
      </c>
      <c r="S34" s="10">
        <v>16703223311</v>
      </c>
      <c r="T34">
        <v>4504</v>
      </c>
      <c r="U34" t="s">
        <v>2689</v>
      </c>
      <c r="V34">
        <v>72111</v>
      </c>
      <c r="W34" t="s">
        <v>123</v>
      </c>
      <c r="Y34" t="s">
        <v>317</v>
      </c>
      <c r="Z34" t="s">
        <v>2690</v>
      </c>
      <c r="AB34" t="s">
        <v>271</v>
      </c>
      <c r="AC34" t="s">
        <v>2687</v>
      </c>
      <c r="AD34" t="s">
        <v>2688</v>
      </c>
      <c r="AE34" t="s">
        <v>119</v>
      </c>
      <c r="AF34" t="s">
        <v>120</v>
      </c>
      <c r="AG34" s="8">
        <v>96950</v>
      </c>
      <c r="AH34" t="s">
        <v>121</v>
      </c>
      <c r="AJ34" s="10">
        <v>16703223311</v>
      </c>
      <c r="AK34">
        <v>4506</v>
      </c>
      <c r="AL34" t="s">
        <v>2691</v>
      </c>
      <c r="BD34" t="str">
        <f>"37-1012.00"</f>
        <v>37-1012.00</v>
      </c>
      <c r="BE34" t="s">
        <v>7984</v>
      </c>
      <c r="BF34" t="s">
        <v>7985</v>
      </c>
      <c r="BG34" t="s">
        <v>7986</v>
      </c>
      <c r="BH34">
        <v>1</v>
      </c>
      <c r="BJ34" s="1">
        <v>45689</v>
      </c>
      <c r="BK34" s="1">
        <v>46053</v>
      </c>
      <c r="BN34">
        <v>35</v>
      </c>
      <c r="BO34">
        <v>0</v>
      </c>
      <c r="BP34">
        <v>7</v>
      </c>
      <c r="BQ34">
        <v>7</v>
      </c>
      <c r="BR34">
        <v>7</v>
      </c>
      <c r="BS34">
        <v>7</v>
      </c>
      <c r="BT34">
        <v>7</v>
      </c>
      <c r="BU34">
        <v>0</v>
      </c>
      <c r="BV34" t="str">
        <f>"8:00 PM"</f>
        <v>8:00 PM</v>
      </c>
      <c r="BW34" t="str">
        <f>"4:00 PM"</f>
        <v>4:00 PM</v>
      </c>
      <c r="BX34" t="s">
        <v>726</v>
      </c>
      <c r="BY34">
        <v>0</v>
      </c>
      <c r="BZ34">
        <v>24</v>
      </c>
      <c r="CA34" t="s">
        <v>133</v>
      </c>
      <c r="CB34">
        <v>10</v>
      </c>
      <c r="CC34" s="2" t="s">
        <v>7987</v>
      </c>
      <c r="CD34" t="s">
        <v>2687</v>
      </c>
      <c r="CE34" t="s">
        <v>2688</v>
      </c>
      <c r="CF34" t="s">
        <v>119</v>
      </c>
      <c r="CG34" t="s">
        <v>120</v>
      </c>
      <c r="CH34" s="8">
        <v>96950</v>
      </c>
      <c r="CI34" s="3">
        <v>10.81</v>
      </c>
      <c r="CJ34" s="3">
        <v>17.649999999999999</v>
      </c>
      <c r="CK34" s="3">
        <v>0</v>
      </c>
      <c r="CL34" s="3">
        <v>0</v>
      </c>
      <c r="CM34" t="s">
        <v>136</v>
      </c>
      <c r="CN34" t="s">
        <v>2696</v>
      </c>
      <c r="CO34" t="s">
        <v>466</v>
      </c>
      <c r="CQ34" t="s">
        <v>115</v>
      </c>
      <c r="CR34" t="s">
        <v>133</v>
      </c>
      <c r="CS34" t="s">
        <v>139</v>
      </c>
      <c r="CT34" t="s">
        <v>139</v>
      </c>
      <c r="CU34" t="s">
        <v>139</v>
      </c>
      <c r="CV34" t="s">
        <v>133</v>
      </c>
      <c r="CW34" t="s">
        <v>133</v>
      </c>
      <c r="CX34" s="2" t="s">
        <v>2697</v>
      </c>
      <c r="CY34" s="10">
        <v>16703223311</v>
      </c>
      <c r="CZ34" t="s">
        <v>2698</v>
      </c>
      <c r="DA34" t="s">
        <v>2699</v>
      </c>
      <c r="DB34" t="s">
        <v>133</v>
      </c>
      <c r="DC34" t="s">
        <v>115</v>
      </c>
      <c r="DD34" t="s">
        <v>2701</v>
      </c>
      <c r="DE34" t="s">
        <v>2700</v>
      </c>
      <c r="DF34" t="s">
        <v>878</v>
      </c>
      <c r="DG34" t="s">
        <v>2702</v>
      </c>
      <c r="DH34" t="s">
        <v>2703</v>
      </c>
    </row>
    <row r="35" spans="1:112" ht="14.45" customHeight="1" x14ac:dyDescent="0.25">
      <c r="A35" t="s">
        <v>8384</v>
      </c>
      <c r="B35" t="s">
        <v>192</v>
      </c>
      <c r="C35" s="1">
        <v>45472</v>
      </c>
      <c r="D35" s="1">
        <v>45567</v>
      </c>
      <c r="E35" t="s">
        <v>114</v>
      </c>
      <c r="G35" t="s">
        <v>115</v>
      </c>
      <c r="H35" t="s">
        <v>115</v>
      </c>
      <c r="I35" t="s">
        <v>115</v>
      </c>
      <c r="J35" t="s">
        <v>8385</v>
      </c>
      <c r="L35" t="s">
        <v>8386</v>
      </c>
      <c r="M35" t="s">
        <v>8387</v>
      </c>
      <c r="N35" t="s">
        <v>119</v>
      </c>
      <c r="O35" t="s">
        <v>120</v>
      </c>
      <c r="P35" s="8">
        <v>96950</v>
      </c>
      <c r="Q35" t="s">
        <v>121</v>
      </c>
      <c r="R35" t="s">
        <v>139</v>
      </c>
      <c r="S35" s="10">
        <v>16702353027</v>
      </c>
      <c r="U35" t="s">
        <v>8388</v>
      </c>
      <c r="V35">
        <v>23622</v>
      </c>
      <c r="W35" t="s">
        <v>123</v>
      </c>
      <c r="Y35" t="s">
        <v>8389</v>
      </c>
      <c r="Z35" t="s">
        <v>8390</v>
      </c>
      <c r="AA35" t="s">
        <v>8391</v>
      </c>
      <c r="AB35" t="s">
        <v>200</v>
      </c>
      <c r="AC35" t="s">
        <v>8386</v>
      </c>
      <c r="AD35" t="s">
        <v>8387</v>
      </c>
      <c r="AE35" t="s">
        <v>119</v>
      </c>
      <c r="AF35" t="s">
        <v>120</v>
      </c>
      <c r="AG35" s="8">
        <v>96950</v>
      </c>
      <c r="AH35" t="s">
        <v>121</v>
      </c>
      <c r="AJ35" s="10">
        <v>16702353027</v>
      </c>
      <c r="AL35" t="s">
        <v>8392</v>
      </c>
      <c r="BD35" t="str">
        <f>"37-3011.00"</f>
        <v>37-3011.00</v>
      </c>
      <c r="BE35" t="s">
        <v>155</v>
      </c>
      <c r="BF35" t="s">
        <v>8393</v>
      </c>
      <c r="BG35" t="s">
        <v>8394</v>
      </c>
      <c r="BH35">
        <v>10</v>
      </c>
      <c r="BJ35" s="1">
        <v>45566</v>
      </c>
      <c r="BK35" s="1">
        <v>45930</v>
      </c>
      <c r="BN35">
        <v>35</v>
      </c>
      <c r="BO35">
        <v>0</v>
      </c>
      <c r="BP35">
        <v>7</v>
      </c>
      <c r="BQ35">
        <v>7</v>
      </c>
      <c r="BR35">
        <v>7</v>
      </c>
      <c r="BS35">
        <v>7</v>
      </c>
      <c r="BT35">
        <v>7</v>
      </c>
      <c r="BU35">
        <v>0</v>
      </c>
      <c r="BV35" t="str">
        <f>"7:00 AM"</f>
        <v>7:00 AM</v>
      </c>
      <c r="BW35" t="str">
        <f>"2:00 PM"</f>
        <v>2:00 PM</v>
      </c>
      <c r="BX35" t="s">
        <v>158</v>
      </c>
      <c r="BY35">
        <v>0</v>
      </c>
      <c r="BZ35">
        <v>3</v>
      </c>
      <c r="CA35" t="s">
        <v>115</v>
      </c>
      <c r="CC35" s="2" t="s">
        <v>8395</v>
      </c>
      <c r="CD35" t="s">
        <v>8386</v>
      </c>
      <c r="CE35" t="s">
        <v>8387</v>
      </c>
      <c r="CF35" t="s">
        <v>119</v>
      </c>
      <c r="CG35" t="s">
        <v>120</v>
      </c>
      <c r="CH35" s="8">
        <v>96950</v>
      </c>
      <c r="CI35" s="3">
        <v>8.26</v>
      </c>
      <c r="CJ35" s="3">
        <v>8.26</v>
      </c>
      <c r="CK35" s="3">
        <v>12.39</v>
      </c>
      <c r="CL35" s="3">
        <v>12.39</v>
      </c>
      <c r="CM35" t="s">
        <v>136</v>
      </c>
      <c r="CN35" t="s">
        <v>158</v>
      </c>
      <c r="CO35" t="s">
        <v>138</v>
      </c>
      <c r="CQ35" t="s">
        <v>115</v>
      </c>
      <c r="CR35" t="s">
        <v>133</v>
      </c>
      <c r="CS35" t="s">
        <v>139</v>
      </c>
      <c r="CT35" t="s">
        <v>133</v>
      </c>
      <c r="CU35" t="s">
        <v>139</v>
      </c>
      <c r="CV35" t="s">
        <v>133</v>
      </c>
      <c r="CW35" t="s">
        <v>139</v>
      </c>
      <c r="CX35" t="s">
        <v>8396</v>
      </c>
      <c r="CY35" s="10">
        <v>16702353027</v>
      </c>
      <c r="CZ35" t="s">
        <v>8392</v>
      </c>
      <c r="DA35" t="s">
        <v>139</v>
      </c>
      <c r="DB35" t="s">
        <v>133</v>
      </c>
      <c r="DC35" t="s">
        <v>115</v>
      </c>
    </row>
    <row r="36" spans="1:112" ht="14.45" customHeight="1" x14ac:dyDescent="0.25">
      <c r="A36" t="s">
        <v>8600</v>
      </c>
      <c r="B36" t="s">
        <v>143</v>
      </c>
      <c r="C36" s="1">
        <v>45470</v>
      </c>
      <c r="D36" s="1">
        <v>45567</v>
      </c>
      <c r="E36" t="s">
        <v>144</v>
      </c>
      <c r="F36" s="1">
        <v>45564</v>
      </c>
      <c r="G36" t="s">
        <v>115</v>
      </c>
      <c r="H36" t="s">
        <v>115</v>
      </c>
      <c r="I36" t="s">
        <v>115</v>
      </c>
      <c r="J36" t="s">
        <v>8601</v>
      </c>
      <c r="K36" t="s">
        <v>209</v>
      </c>
      <c r="L36" t="s">
        <v>8602</v>
      </c>
      <c r="M36" t="s">
        <v>8603</v>
      </c>
      <c r="N36" t="s">
        <v>119</v>
      </c>
      <c r="O36" t="s">
        <v>120</v>
      </c>
      <c r="P36" s="8">
        <v>96950</v>
      </c>
      <c r="Q36" t="s">
        <v>121</v>
      </c>
      <c r="S36" s="10">
        <v>16702349380</v>
      </c>
      <c r="U36" t="s">
        <v>8604</v>
      </c>
      <c r="V36">
        <v>238220</v>
      </c>
      <c r="W36" t="s">
        <v>123</v>
      </c>
      <c r="Y36" t="s">
        <v>8605</v>
      </c>
      <c r="Z36" t="s">
        <v>8606</v>
      </c>
      <c r="AA36" t="s">
        <v>8607</v>
      </c>
      <c r="AB36" t="s">
        <v>288</v>
      </c>
      <c r="AC36" t="s">
        <v>8602</v>
      </c>
      <c r="AD36" t="s">
        <v>8603</v>
      </c>
      <c r="AE36" t="s">
        <v>119</v>
      </c>
      <c r="AF36" t="s">
        <v>120</v>
      </c>
      <c r="AG36" s="8">
        <v>96950</v>
      </c>
      <c r="AH36" t="s">
        <v>121</v>
      </c>
      <c r="AJ36" s="10">
        <v>16702349380</v>
      </c>
      <c r="AL36" t="s">
        <v>8608</v>
      </c>
      <c r="BD36" t="str">
        <f>"49-9071.00"</f>
        <v>49-9071.00</v>
      </c>
      <c r="BE36" t="s">
        <v>241</v>
      </c>
      <c r="BF36" t="s">
        <v>8609</v>
      </c>
      <c r="BG36" t="s">
        <v>321</v>
      </c>
      <c r="BH36">
        <v>1</v>
      </c>
      <c r="BI36">
        <v>1</v>
      </c>
      <c r="BJ36" s="1">
        <v>45566</v>
      </c>
      <c r="BK36" s="1">
        <v>45930</v>
      </c>
      <c r="BL36" s="1">
        <v>45567</v>
      </c>
      <c r="BM36" s="1">
        <v>45930</v>
      </c>
      <c r="BN36">
        <v>40</v>
      </c>
      <c r="BO36">
        <v>0</v>
      </c>
      <c r="BP36">
        <v>8</v>
      </c>
      <c r="BQ36">
        <v>8</v>
      </c>
      <c r="BR36">
        <v>8</v>
      </c>
      <c r="BS36">
        <v>8</v>
      </c>
      <c r="BT36">
        <v>8</v>
      </c>
      <c r="BU36">
        <v>0</v>
      </c>
      <c r="BV36" t="str">
        <f>"8:00 AM"</f>
        <v>8:00 AM</v>
      </c>
      <c r="BW36" t="str">
        <f>"5:00 PM"</f>
        <v>5:00 PM</v>
      </c>
      <c r="BX36" t="s">
        <v>226</v>
      </c>
      <c r="BY36">
        <v>0</v>
      </c>
      <c r="BZ36">
        <v>24</v>
      </c>
      <c r="CA36" t="s">
        <v>115</v>
      </c>
      <c r="CC36" t="s">
        <v>8610</v>
      </c>
      <c r="CD36" t="s">
        <v>8602</v>
      </c>
      <c r="CE36" t="s">
        <v>139</v>
      </c>
      <c r="CF36" t="s">
        <v>119</v>
      </c>
      <c r="CG36" t="s">
        <v>120</v>
      </c>
      <c r="CH36" s="8">
        <v>96950</v>
      </c>
      <c r="CI36" s="3">
        <v>9.5399999999999991</v>
      </c>
      <c r="CJ36" s="3">
        <v>9.5399999999999991</v>
      </c>
      <c r="CK36" s="3">
        <v>14.31</v>
      </c>
      <c r="CL36" s="3">
        <v>14.31</v>
      </c>
      <c r="CM36" t="s">
        <v>136</v>
      </c>
      <c r="CN36" t="s">
        <v>209</v>
      </c>
      <c r="CO36" t="s">
        <v>138</v>
      </c>
      <c r="CQ36" t="s">
        <v>115</v>
      </c>
      <c r="CR36" t="s">
        <v>133</v>
      </c>
      <c r="CS36" t="s">
        <v>139</v>
      </c>
      <c r="CT36" t="s">
        <v>133</v>
      </c>
      <c r="CU36" t="s">
        <v>139</v>
      </c>
      <c r="CV36" t="s">
        <v>133</v>
      </c>
      <c r="CW36" t="s">
        <v>139</v>
      </c>
      <c r="CX36" t="s">
        <v>516</v>
      </c>
      <c r="CY36" s="10">
        <v>16702349380</v>
      </c>
      <c r="CZ36" t="s">
        <v>8608</v>
      </c>
      <c r="DA36" t="s">
        <v>356</v>
      </c>
      <c r="DB36" t="s">
        <v>133</v>
      </c>
      <c r="DC36" t="s">
        <v>115</v>
      </c>
      <c r="DD36" t="s">
        <v>517</v>
      </c>
      <c r="DE36" t="s">
        <v>518</v>
      </c>
      <c r="DF36" t="s">
        <v>519</v>
      </c>
      <c r="DG36" t="s">
        <v>520</v>
      </c>
      <c r="DH36" t="s">
        <v>521</v>
      </c>
    </row>
    <row r="37" spans="1:112" ht="14.45" customHeight="1" x14ac:dyDescent="0.25">
      <c r="A37" t="s">
        <v>8661</v>
      </c>
      <c r="B37" t="s">
        <v>212</v>
      </c>
      <c r="C37" s="1">
        <v>45530</v>
      </c>
      <c r="D37" s="1">
        <v>45567</v>
      </c>
      <c r="E37" t="s">
        <v>144</v>
      </c>
      <c r="F37" s="1">
        <v>45640</v>
      </c>
      <c r="G37" t="s">
        <v>115</v>
      </c>
      <c r="H37" t="s">
        <v>115</v>
      </c>
      <c r="I37" t="s">
        <v>115</v>
      </c>
      <c r="J37" t="s">
        <v>578</v>
      </c>
      <c r="L37" t="s">
        <v>579</v>
      </c>
      <c r="N37" t="s">
        <v>148</v>
      </c>
      <c r="O37" t="s">
        <v>120</v>
      </c>
      <c r="P37" s="8">
        <v>96950</v>
      </c>
      <c r="Q37" t="s">
        <v>121</v>
      </c>
      <c r="S37" s="10">
        <v>16702368202</v>
      </c>
      <c r="T37">
        <v>3554</v>
      </c>
      <c r="U37" t="s">
        <v>581</v>
      </c>
      <c r="V37">
        <v>62211</v>
      </c>
      <c r="W37" t="s">
        <v>123</v>
      </c>
      <c r="Y37" t="s">
        <v>582</v>
      </c>
      <c r="Z37" t="s">
        <v>583</v>
      </c>
      <c r="AA37" t="s">
        <v>568</v>
      </c>
      <c r="AB37" t="s">
        <v>584</v>
      </c>
      <c r="AC37" t="s">
        <v>579</v>
      </c>
      <c r="AE37" t="s">
        <v>148</v>
      </c>
      <c r="AF37" t="s">
        <v>120</v>
      </c>
      <c r="AG37" s="8">
        <v>96950</v>
      </c>
      <c r="AH37" t="s">
        <v>121</v>
      </c>
      <c r="AJ37" s="10">
        <v>16702368202</v>
      </c>
      <c r="AK37">
        <v>3554</v>
      </c>
      <c r="AL37" t="s">
        <v>585</v>
      </c>
      <c r="BD37" t="str">
        <f>"29-1141.00"</f>
        <v>29-1141.00</v>
      </c>
      <c r="BE37" t="s">
        <v>772</v>
      </c>
      <c r="BF37" t="s">
        <v>3043</v>
      </c>
      <c r="BG37" t="s">
        <v>1037</v>
      </c>
      <c r="BH37">
        <v>24</v>
      </c>
      <c r="BJ37" s="1">
        <v>45642</v>
      </c>
      <c r="BK37" s="1">
        <v>46006</v>
      </c>
      <c r="BN37">
        <v>40</v>
      </c>
      <c r="BO37">
        <v>12</v>
      </c>
      <c r="BP37">
        <v>12</v>
      </c>
      <c r="BQ37">
        <v>12</v>
      </c>
      <c r="BR37">
        <v>4</v>
      </c>
      <c r="BS37">
        <v>0</v>
      </c>
      <c r="BT37">
        <v>0</v>
      </c>
      <c r="BU37">
        <v>0</v>
      </c>
      <c r="BV37" t="str">
        <f>"7:30 AM"</f>
        <v>7:30 AM</v>
      </c>
      <c r="BW37" t="str">
        <f>"7:30 PM"</f>
        <v>7:30 PM</v>
      </c>
      <c r="BX37" t="s">
        <v>726</v>
      </c>
      <c r="BY37">
        <v>0</v>
      </c>
      <c r="BZ37">
        <v>0</v>
      </c>
      <c r="CA37" t="s">
        <v>115</v>
      </c>
      <c r="CC37" s="2" t="s">
        <v>8502</v>
      </c>
      <c r="CD37" t="s">
        <v>579</v>
      </c>
      <c r="CE37" t="s">
        <v>3045</v>
      </c>
      <c r="CF37" t="s">
        <v>148</v>
      </c>
      <c r="CG37" t="s">
        <v>120</v>
      </c>
      <c r="CH37" s="8">
        <v>96950</v>
      </c>
      <c r="CI37" s="3">
        <v>17.05</v>
      </c>
      <c r="CJ37" s="3">
        <v>32.9</v>
      </c>
      <c r="CM37" t="s">
        <v>136</v>
      </c>
      <c r="CO37" t="s">
        <v>138</v>
      </c>
      <c r="CQ37" t="s">
        <v>133</v>
      </c>
      <c r="CR37" t="s">
        <v>133</v>
      </c>
      <c r="CS37" t="s">
        <v>139</v>
      </c>
      <c r="CT37" t="s">
        <v>139</v>
      </c>
      <c r="CU37" t="s">
        <v>139</v>
      </c>
      <c r="CV37" t="s">
        <v>133</v>
      </c>
      <c r="CW37" t="s">
        <v>139</v>
      </c>
      <c r="CX37" t="s">
        <v>8662</v>
      </c>
      <c r="CY37" s="10">
        <v>16702368202</v>
      </c>
      <c r="CZ37" t="s">
        <v>592</v>
      </c>
      <c r="DA37" t="s">
        <v>593</v>
      </c>
      <c r="DB37" t="s">
        <v>133</v>
      </c>
      <c r="DC37" t="s">
        <v>115</v>
      </c>
      <c r="DD37" t="s">
        <v>3048</v>
      </c>
      <c r="DE37" t="s">
        <v>3049</v>
      </c>
      <c r="DF37" t="s">
        <v>2748</v>
      </c>
      <c r="DG37" t="s">
        <v>5692</v>
      </c>
      <c r="DH37" t="s">
        <v>1579</v>
      </c>
    </row>
    <row r="38" spans="1:112" ht="14.45" customHeight="1" x14ac:dyDescent="0.25">
      <c r="A38" t="s">
        <v>8698</v>
      </c>
      <c r="B38" t="s">
        <v>143</v>
      </c>
      <c r="C38" s="1">
        <v>45478</v>
      </c>
      <c r="D38" s="1">
        <v>45567</v>
      </c>
      <c r="E38" t="s">
        <v>144</v>
      </c>
      <c r="F38" s="1">
        <v>45656</v>
      </c>
      <c r="G38" t="s">
        <v>115</v>
      </c>
      <c r="H38" t="s">
        <v>115</v>
      </c>
      <c r="I38" t="s">
        <v>115</v>
      </c>
      <c r="J38" t="s">
        <v>4387</v>
      </c>
      <c r="L38" t="s">
        <v>4388</v>
      </c>
      <c r="N38" t="s">
        <v>148</v>
      </c>
      <c r="O38" t="s">
        <v>120</v>
      </c>
      <c r="P38" s="8">
        <v>96950</v>
      </c>
      <c r="Q38" t="s">
        <v>121</v>
      </c>
      <c r="S38" s="10">
        <v>16702353637</v>
      </c>
      <c r="U38" t="s">
        <v>4389</v>
      </c>
      <c r="V38">
        <v>236220</v>
      </c>
      <c r="W38" t="s">
        <v>123</v>
      </c>
      <c r="Y38" t="s">
        <v>4390</v>
      </c>
      <c r="Z38" t="s">
        <v>4391</v>
      </c>
      <c r="AA38" t="s">
        <v>4392</v>
      </c>
      <c r="AB38" t="s">
        <v>4393</v>
      </c>
      <c r="AC38" t="s">
        <v>4394</v>
      </c>
      <c r="AE38" t="s">
        <v>148</v>
      </c>
      <c r="AF38" t="s">
        <v>120</v>
      </c>
      <c r="AG38" s="8">
        <v>96950</v>
      </c>
      <c r="AH38" t="s">
        <v>121</v>
      </c>
      <c r="AJ38" s="10">
        <v>16702353637</v>
      </c>
      <c r="AL38" t="s">
        <v>4395</v>
      </c>
      <c r="BD38" t="str">
        <f>"49-9071.00"</f>
        <v>49-9071.00</v>
      </c>
      <c r="BE38" t="s">
        <v>241</v>
      </c>
      <c r="BF38" t="s">
        <v>4396</v>
      </c>
      <c r="BG38" t="s">
        <v>4397</v>
      </c>
      <c r="BH38">
        <v>35</v>
      </c>
      <c r="BI38">
        <v>35</v>
      </c>
      <c r="BJ38" s="1">
        <v>45658</v>
      </c>
      <c r="BK38" s="1">
        <v>46022</v>
      </c>
      <c r="BL38" s="1">
        <v>45658</v>
      </c>
      <c r="BM38" s="1">
        <v>46022</v>
      </c>
      <c r="BN38">
        <v>40</v>
      </c>
      <c r="BO38">
        <v>0</v>
      </c>
      <c r="BP38">
        <v>8</v>
      </c>
      <c r="BQ38">
        <v>8</v>
      </c>
      <c r="BR38">
        <v>8</v>
      </c>
      <c r="BS38">
        <v>8</v>
      </c>
      <c r="BT38">
        <v>8</v>
      </c>
      <c r="BU38">
        <v>0</v>
      </c>
      <c r="BV38" t="str">
        <f>"8:00 AM"</f>
        <v>8:00 AM</v>
      </c>
      <c r="BW38" t="str">
        <f>"5:00 PM"</f>
        <v>5:00 PM</v>
      </c>
      <c r="BX38" t="s">
        <v>158</v>
      </c>
      <c r="BY38">
        <v>0</v>
      </c>
      <c r="BZ38">
        <v>12</v>
      </c>
      <c r="CA38" t="s">
        <v>115</v>
      </c>
      <c r="CC38" t="s">
        <v>4398</v>
      </c>
      <c r="CD38" t="s">
        <v>4394</v>
      </c>
      <c r="CF38" t="s">
        <v>148</v>
      </c>
      <c r="CG38" t="s">
        <v>120</v>
      </c>
      <c r="CH38" s="8">
        <v>96950</v>
      </c>
      <c r="CI38" s="3">
        <v>9.5399999999999991</v>
      </c>
      <c r="CJ38" s="3">
        <v>9.5399999999999991</v>
      </c>
      <c r="CK38" s="3">
        <v>14.31</v>
      </c>
      <c r="CL38" s="3">
        <v>14.31</v>
      </c>
      <c r="CM38" t="s">
        <v>136</v>
      </c>
      <c r="CO38" t="s">
        <v>138</v>
      </c>
      <c r="CQ38" t="s">
        <v>133</v>
      </c>
      <c r="CR38" t="s">
        <v>133</v>
      </c>
      <c r="CS38" t="s">
        <v>133</v>
      </c>
      <c r="CT38" t="s">
        <v>133</v>
      </c>
      <c r="CU38" t="s">
        <v>139</v>
      </c>
      <c r="CV38" t="s">
        <v>133</v>
      </c>
      <c r="CW38" t="s">
        <v>139</v>
      </c>
      <c r="CX38" t="s">
        <v>4399</v>
      </c>
      <c r="CY38" s="10">
        <v>16702353637</v>
      </c>
      <c r="CZ38" t="s">
        <v>4395</v>
      </c>
      <c r="DA38" t="s">
        <v>417</v>
      </c>
      <c r="DB38" t="s">
        <v>133</v>
      </c>
      <c r="DC38" t="s">
        <v>115</v>
      </c>
    </row>
    <row r="39" spans="1:112" ht="14.45" customHeight="1" x14ac:dyDescent="0.25">
      <c r="A39" t="s">
        <v>8810</v>
      </c>
      <c r="B39" t="s">
        <v>212</v>
      </c>
      <c r="C39" s="1">
        <v>45547</v>
      </c>
      <c r="D39" s="1">
        <v>45567</v>
      </c>
      <c r="E39" t="s">
        <v>144</v>
      </c>
      <c r="F39" s="1">
        <v>45595</v>
      </c>
      <c r="G39" t="s">
        <v>115</v>
      </c>
      <c r="H39" t="s">
        <v>115</v>
      </c>
      <c r="I39" t="s">
        <v>115</v>
      </c>
      <c r="J39" t="s">
        <v>950</v>
      </c>
      <c r="K39" t="s">
        <v>951</v>
      </c>
      <c r="L39" t="s">
        <v>683</v>
      </c>
      <c r="M39" t="s">
        <v>952</v>
      </c>
      <c r="N39" t="s">
        <v>119</v>
      </c>
      <c r="O39" t="s">
        <v>120</v>
      </c>
      <c r="P39" s="8">
        <v>96950</v>
      </c>
      <c r="Q39" t="s">
        <v>121</v>
      </c>
      <c r="S39" s="10">
        <v>16702352883</v>
      </c>
      <c r="U39" t="s">
        <v>953</v>
      </c>
      <c r="V39">
        <v>56132</v>
      </c>
      <c r="W39" t="s">
        <v>123</v>
      </c>
      <c r="Y39" t="s">
        <v>954</v>
      </c>
      <c r="Z39" t="s">
        <v>955</v>
      </c>
      <c r="AA39" t="s">
        <v>686</v>
      </c>
      <c r="AB39" t="s">
        <v>663</v>
      </c>
      <c r="AC39" t="s">
        <v>683</v>
      </c>
      <c r="AD39" t="s">
        <v>7811</v>
      </c>
      <c r="AE39" t="s">
        <v>119</v>
      </c>
      <c r="AF39" t="s">
        <v>120</v>
      </c>
      <c r="AG39" s="8">
        <v>96950</v>
      </c>
      <c r="AH39" t="s">
        <v>121</v>
      </c>
      <c r="AJ39" s="10">
        <v>16702352883</v>
      </c>
      <c r="AL39" t="s">
        <v>956</v>
      </c>
      <c r="BD39" t="str">
        <f>"35-2014.00"</f>
        <v>35-2014.00</v>
      </c>
      <c r="BE39" t="s">
        <v>273</v>
      </c>
      <c r="BF39" t="s">
        <v>7812</v>
      </c>
      <c r="BG39" t="s">
        <v>4500</v>
      </c>
      <c r="BH39">
        <v>6</v>
      </c>
      <c r="BJ39" s="1">
        <v>45597</v>
      </c>
      <c r="BK39" s="1">
        <v>45961</v>
      </c>
      <c r="BN39">
        <v>35</v>
      </c>
      <c r="BO39">
        <v>0</v>
      </c>
      <c r="BP39">
        <v>7</v>
      </c>
      <c r="BQ39">
        <v>7</v>
      </c>
      <c r="BR39">
        <v>7</v>
      </c>
      <c r="BS39">
        <v>7</v>
      </c>
      <c r="BT39">
        <v>7</v>
      </c>
      <c r="BU39">
        <v>0</v>
      </c>
      <c r="BV39" t="str">
        <f>"8:00 AM"</f>
        <v>8:00 AM</v>
      </c>
      <c r="BW39" t="str">
        <f>"4:00 PM"</f>
        <v>4:00 PM</v>
      </c>
      <c r="BX39" t="s">
        <v>158</v>
      </c>
      <c r="BY39">
        <v>0</v>
      </c>
      <c r="BZ39">
        <v>12</v>
      </c>
      <c r="CA39" t="s">
        <v>115</v>
      </c>
      <c r="CC39" t="s">
        <v>7813</v>
      </c>
      <c r="CD39" t="s">
        <v>683</v>
      </c>
      <c r="CE39" t="s">
        <v>684</v>
      </c>
      <c r="CF39" t="s">
        <v>119</v>
      </c>
      <c r="CG39" t="s">
        <v>120</v>
      </c>
      <c r="CH39" s="8">
        <v>96950</v>
      </c>
      <c r="CI39" s="3">
        <v>8.83</v>
      </c>
      <c r="CJ39" s="3">
        <v>8.83</v>
      </c>
      <c r="CK39" s="3">
        <v>13.25</v>
      </c>
      <c r="CL39" s="3">
        <v>13.25</v>
      </c>
      <c r="CM39" t="s">
        <v>136</v>
      </c>
      <c r="CN39" t="s">
        <v>137</v>
      </c>
      <c r="CO39" t="s">
        <v>138</v>
      </c>
      <c r="CQ39" t="s">
        <v>115</v>
      </c>
      <c r="CR39" t="s">
        <v>133</v>
      </c>
      <c r="CS39" t="s">
        <v>139</v>
      </c>
      <c r="CT39" t="s">
        <v>133</v>
      </c>
      <c r="CU39" t="s">
        <v>133</v>
      </c>
      <c r="CV39" t="s">
        <v>133</v>
      </c>
      <c r="CW39" t="s">
        <v>139</v>
      </c>
      <c r="CX39" t="s">
        <v>692</v>
      </c>
      <c r="CY39" s="10">
        <v>16702352883</v>
      </c>
      <c r="CZ39" t="s">
        <v>956</v>
      </c>
      <c r="DA39" t="s">
        <v>139</v>
      </c>
      <c r="DB39" t="s">
        <v>133</v>
      </c>
      <c r="DC39" t="s">
        <v>115</v>
      </c>
    </row>
    <row r="40" spans="1:112" ht="14.45" customHeight="1" x14ac:dyDescent="0.25">
      <c r="A40" t="s">
        <v>8856</v>
      </c>
      <c r="B40" t="s">
        <v>212</v>
      </c>
      <c r="C40" s="1">
        <v>45530</v>
      </c>
      <c r="D40" s="1">
        <v>45567</v>
      </c>
      <c r="E40" t="s">
        <v>144</v>
      </c>
      <c r="F40" s="1">
        <v>45635</v>
      </c>
      <c r="G40" t="s">
        <v>115</v>
      </c>
      <c r="H40" t="s">
        <v>115</v>
      </c>
      <c r="I40" t="s">
        <v>115</v>
      </c>
      <c r="J40" t="s">
        <v>578</v>
      </c>
      <c r="L40" t="s">
        <v>579</v>
      </c>
      <c r="N40" t="s">
        <v>148</v>
      </c>
      <c r="O40" t="s">
        <v>120</v>
      </c>
      <c r="P40" s="8">
        <v>96950</v>
      </c>
      <c r="Q40" t="s">
        <v>121</v>
      </c>
      <c r="S40" s="10">
        <v>16702368202</v>
      </c>
      <c r="T40">
        <v>3554</v>
      </c>
      <c r="U40" t="s">
        <v>581</v>
      </c>
      <c r="V40">
        <v>62211</v>
      </c>
      <c r="W40" t="s">
        <v>123</v>
      </c>
      <c r="Y40" t="s">
        <v>582</v>
      </c>
      <c r="Z40" t="s">
        <v>583</v>
      </c>
      <c r="AA40" t="s">
        <v>568</v>
      </c>
      <c r="AB40" t="s">
        <v>584</v>
      </c>
      <c r="AC40" t="s">
        <v>579</v>
      </c>
      <c r="AE40" t="s">
        <v>148</v>
      </c>
      <c r="AF40" t="s">
        <v>120</v>
      </c>
      <c r="AG40" s="8">
        <v>96950</v>
      </c>
      <c r="AH40" t="s">
        <v>121</v>
      </c>
      <c r="AJ40" s="10">
        <v>16702368202</v>
      </c>
      <c r="AK40">
        <v>3554</v>
      </c>
      <c r="AL40" t="s">
        <v>585</v>
      </c>
      <c r="BD40" t="str">
        <f>"29-1141.00"</f>
        <v>29-1141.00</v>
      </c>
      <c r="BE40" t="s">
        <v>772</v>
      </c>
      <c r="BF40" t="s">
        <v>3043</v>
      </c>
      <c r="BG40" t="s">
        <v>1037</v>
      </c>
      <c r="BH40">
        <v>16</v>
      </c>
      <c r="BJ40" s="1">
        <v>45637</v>
      </c>
      <c r="BK40" s="1">
        <v>46001</v>
      </c>
      <c r="BN40">
        <v>40</v>
      </c>
      <c r="BO40">
        <v>12</v>
      </c>
      <c r="BP40">
        <v>12</v>
      </c>
      <c r="BQ40">
        <v>12</v>
      </c>
      <c r="BR40">
        <v>4</v>
      </c>
      <c r="BS40">
        <v>0</v>
      </c>
      <c r="BT40">
        <v>0</v>
      </c>
      <c r="BU40">
        <v>0</v>
      </c>
      <c r="BV40" t="str">
        <f>"7:30 AM"</f>
        <v>7:30 AM</v>
      </c>
      <c r="BW40" t="str">
        <f>"7:30 PM"</f>
        <v>7:30 PM</v>
      </c>
      <c r="BX40" t="s">
        <v>726</v>
      </c>
      <c r="BY40">
        <v>0</v>
      </c>
      <c r="BZ40">
        <v>0</v>
      </c>
      <c r="CA40" t="s">
        <v>115</v>
      </c>
      <c r="CC40" s="2" t="s">
        <v>8502</v>
      </c>
      <c r="CD40" t="s">
        <v>579</v>
      </c>
      <c r="CE40" t="s">
        <v>3045</v>
      </c>
      <c r="CF40" t="s">
        <v>148</v>
      </c>
      <c r="CG40" t="s">
        <v>120</v>
      </c>
      <c r="CH40" s="8">
        <v>96950</v>
      </c>
      <c r="CI40" s="3">
        <v>17.05</v>
      </c>
      <c r="CJ40" s="3">
        <v>32.9</v>
      </c>
      <c r="CM40" t="s">
        <v>136</v>
      </c>
      <c r="CN40" t="s">
        <v>8857</v>
      </c>
      <c r="CO40" t="s">
        <v>138</v>
      </c>
      <c r="CQ40" t="s">
        <v>133</v>
      </c>
      <c r="CR40" t="s">
        <v>133</v>
      </c>
      <c r="CS40" t="s">
        <v>139</v>
      </c>
      <c r="CT40" t="s">
        <v>139</v>
      </c>
      <c r="CU40" t="s">
        <v>139</v>
      </c>
      <c r="CV40" t="s">
        <v>133</v>
      </c>
      <c r="CW40" t="s">
        <v>139</v>
      </c>
      <c r="CX40" t="s">
        <v>5691</v>
      </c>
      <c r="CY40" s="10">
        <v>16702368202</v>
      </c>
      <c r="CZ40" t="s">
        <v>592</v>
      </c>
      <c r="DA40" t="s">
        <v>593</v>
      </c>
      <c r="DB40" t="s">
        <v>133</v>
      </c>
      <c r="DC40" t="s">
        <v>115</v>
      </c>
      <c r="DD40" t="s">
        <v>3048</v>
      </c>
      <c r="DE40" t="s">
        <v>3049</v>
      </c>
      <c r="DF40" t="s">
        <v>2748</v>
      </c>
      <c r="DG40" t="s">
        <v>5692</v>
      </c>
      <c r="DH40" t="s">
        <v>1579</v>
      </c>
    </row>
    <row r="41" spans="1:112" ht="14.45" customHeight="1" x14ac:dyDescent="0.25">
      <c r="A41" t="s">
        <v>9372</v>
      </c>
      <c r="B41" t="s">
        <v>212</v>
      </c>
      <c r="C41" s="1">
        <v>45488</v>
      </c>
      <c r="D41" s="1">
        <v>45567</v>
      </c>
      <c r="E41" t="s">
        <v>114</v>
      </c>
      <c r="G41" t="s">
        <v>133</v>
      </c>
      <c r="H41" t="s">
        <v>115</v>
      </c>
      <c r="I41" t="s">
        <v>115</v>
      </c>
      <c r="J41" t="s">
        <v>9373</v>
      </c>
      <c r="L41" t="s">
        <v>9374</v>
      </c>
      <c r="M41" t="s">
        <v>9375</v>
      </c>
      <c r="N41" t="s">
        <v>119</v>
      </c>
      <c r="O41" t="s">
        <v>120</v>
      </c>
      <c r="P41" s="8">
        <v>96950</v>
      </c>
      <c r="Q41" t="s">
        <v>121</v>
      </c>
      <c r="S41" s="10">
        <v>16702851190</v>
      </c>
      <c r="U41" t="s">
        <v>9376</v>
      </c>
      <c r="V41">
        <v>721110</v>
      </c>
      <c r="W41" t="s">
        <v>123</v>
      </c>
      <c r="Y41" t="s">
        <v>9377</v>
      </c>
      <c r="Z41" t="s">
        <v>9378</v>
      </c>
      <c r="AB41" t="s">
        <v>200</v>
      </c>
      <c r="AC41" t="s">
        <v>9379</v>
      </c>
      <c r="AD41" t="s">
        <v>9375</v>
      </c>
      <c r="AE41" t="s">
        <v>119</v>
      </c>
      <c r="AF41" t="s">
        <v>120</v>
      </c>
      <c r="AG41" s="8">
        <v>96950</v>
      </c>
      <c r="AH41" t="s">
        <v>121</v>
      </c>
      <c r="AJ41" s="10">
        <v>16702851190</v>
      </c>
      <c r="AL41" t="s">
        <v>9380</v>
      </c>
      <c r="BD41" t="str">
        <f>"47-2111.00"</f>
        <v>47-2111.00</v>
      </c>
      <c r="BE41" t="s">
        <v>6109</v>
      </c>
      <c r="BF41" t="s">
        <v>9381</v>
      </c>
      <c r="BG41" t="s">
        <v>9382</v>
      </c>
      <c r="BH41">
        <v>2</v>
      </c>
      <c r="BJ41" s="1">
        <v>45519</v>
      </c>
      <c r="BK41" s="1">
        <v>46613</v>
      </c>
      <c r="BN41">
        <v>35</v>
      </c>
      <c r="BO41">
        <v>0</v>
      </c>
      <c r="BP41">
        <v>7</v>
      </c>
      <c r="BQ41">
        <v>7</v>
      </c>
      <c r="BR41">
        <v>7</v>
      </c>
      <c r="BS41">
        <v>7</v>
      </c>
      <c r="BT41">
        <v>7</v>
      </c>
      <c r="BU41">
        <v>0</v>
      </c>
      <c r="BV41" t="str">
        <f>"7:00 AM"</f>
        <v>7:00 AM</v>
      </c>
      <c r="BW41" t="str">
        <f>"7:00 PM"</f>
        <v>7:00 PM</v>
      </c>
      <c r="BX41" t="s">
        <v>158</v>
      </c>
      <c r="BY41">
        <v>0</v>
      </c>
      <c r="BZ41">
        <v>24</v>
      </c>
      <c r="CA41" t="s">
        <v>115</v>
      </c>
      <c r="CC41" s="2" t="s">
        <v>9383</v>
      </c>
      <c r="CD41" t="s">
        <v>9384</v>
      </c>
      <c r="CE41" t="s">
        <v>221</v>
      </c>
      <c r="CF41" t="s">
        <v>119</v>
      </c>
      <c r="CG41" t="s">
        <v>120</v>
      </c>
      <c r="CH41" s="8">
        <v>96950</v>
      </c>
      <c r="CI41" s="3">
        <v>12.58</v>
      </c>
      <c r="CJ41" s="3">
        <v>12.58</v>
      </c>
      <c r="CK41" s="3">
        <v>0</v>
      </c>
      <c r="CL41" s="3">
        <v>0</v>
      </c>
      <c r="CM41" t="s">
        <v>136</v>
      </c>
      <c r="CN41" t="s">
        <v>139</v>
      </c>
      <c r="CO41" t="s">
        <v>138</v>
      </c>
      <c r="CQ41" t="s">
        <v>115</v>
      </c>
      <c r="CR41" t="s">
        <v>133</v>
      </c>
      <c r="CS41" t="s">
        <v>139</v>
      </c>
      <c r="CT41" t="s">
        <v>139</v>
      </c>
      <c r="CU41" t="s">
        <v>139</v>
      </c>
      <c r="CV41" t="s">
        <v>133</v>
      </c>
      <c r="CW41" t="s">
        <v>139</v>
      </c>
      <c r="CX41" t="s">
        <v>139</v>
      </c>
      <c r="CY41" s="10">
        <v>16702851190</v>
      </c>
      <c r="CZ41" t="s">
        <v>9380</v>
      </c>
      <c r="DA41" t="s">
        <v>139</v>
      </c>
      <c r="DB41" t="s">
        <v>133</v>
      </c>
      <c r="DC41" t="s">
        <v>115</v>
      </c>
    </row>
    <row r="42" spans="1:112" ht="14.45" customHeight="1" x14ac:dyDescent="0.25">
      <c r="A42" t="s">
        <v>248</v>
      </c>
      <c r="B42" t="s">
        <v>212</v>
      </c>
      <c r="C42" s="1">
        <v>45469</v>
      </c>
      <c r="D42" s="1">
        <v>45568</v>
      </c>
      <c r="E42" t="s">
        <v>144</v>
      </c>
      <c r="F42" s="1">
        <v>45564</v>
      </c>
      <c r="G42" t="s">
        <v>133</v>
      </c>
      <c r="H42" t="s">
        <v>115</v>
      </c>
      <c r="I42" t="s">
        <v>115</v>
      </c>
      <c r="J42" t="s">
        <v>249</v>
      </c>
      <c r="L42" t="s">
        <v>250</v>
      </c>
      <c r="N42" t="s">
        <v>119</v>
      </c>
      <c r="O42" t="s">
        <v>120</v>
      </c>
      <c r="P42" s="8">
        <v>96950</v>
      </c>
      <c r="Q42" t="s">
        <v>121</v>
      </c>
      <c r="S42" s="10">
        <v>16702343423</v>
      </c>
      <c r="U42" t="s">
        <v>251</v>
      </c>
      <c r="V42">
        <v>332321</v>
      </c>
      <c r="W42" t="s">
        <v>123</v>
      </c>
      <c r="Y42" t="s">
        <v>252</v>
      </c>
      <c r="Z42" t="s">
        <v>253</v>
      </c>
      <c r="AA42" t="s">
        <v>209</v>
      </c>
      <c r="AB42" t="s">
        <v>254</v>
      </c>
      <c r="AC42" t="s">
        <v>255</v>
      </c>
      <c r="AD42" t="s">
        <v>256</v>
      </c>
      <c r="AE42" t="s">
        <v>119</v>
      </c>
      <c r="AF42" t="s">
        <v>120</v>
      </c>
      <c r="AG42" s="8">
        <v>96950</v>
      </c>
      <c r="AH42" t="s">
        <v>121</v>
      </c>
      <c r="AJ42" s="10">
        <v>16702343423</v>
      </c>
      <c r="AL42" t="s">
        <v>257</v>
      </c>
      <c r="BD42" t="str">
        <f>"41-2022.00"</f>
        <v>41-2022.00</v>
      </c>
      <c r="BE42" t="s">
        <v>258</v>
      </c>
      <c r="BF42" t="s">
        <v>259</v>
      </c>
      <c r="BG42" t="s">
        <v>260</v>
      </c>
      <c r="BH42">
        <v>2</v>
      </c>
      <c r="BJ42" s="1">
        <v>45566</v>
      </c>
      <c r="BK42" s="1">
        <v>46660</v>
      </c>
      <c r="BN42">
        <v>40</v>
      </c>
      <c r="BO42">
        <v>0</v>
      </c>
      <c r="BP42">
        <v>8</v>
      </c>
      <c r="BQ42">
        <v>8</v>
      </c>
      <c r="BR42">
        <v>8</v>
      </c>
      <c r="BS42">
        <v>8</v>
      </c>
      <c r="BT42">
        <v>8</v>
      </c>
      <c r="BU42">
        <v>0</v>
      </c>
      <c r="BV42" t="str">
        <f>"8:00 AM"</f>
        <v>8:00 AM</v>
      </c>
      <c r="BW42" t="str">
        <f>"5:00 PM"</f>
        <v>5:00 PM</v>
      </c>
      <c r="BX42" t="s">
        <v>158</v>
      </c>
      <c r="BY42">
        <v>12</v>
      </c>
      <c r="BZ42">
        <v>12</v>
      </c>
      <c r="CA42" t="s">
        <v>115</v>
      </c>
      <c r="CC42" t="s">
        <v>261</v>
      </c>
      <c r="CD42" t="s">
        <v>262</v>
      </c>
      <c r="CE42" t="s">
        <v>256</v>
      </c>
      <c r="CF42" t="s">
        <v>148</v>
      </c>
      <c r="CG42" t="s">
        <v>120</v>
      </c>
      <c r="CH42" s="8">
        <v>96950</v>
      </c>
      <c r="CI42" s="3">
        <v>8.23</v>
      </c>
      <c r="CJ42" s="3">
        <v>11.23</v>
      </c>
      <c r="CK42" s="3">
        <v>12.35</v>
      </c>
      <c r="CL42" s="3">
        <v>16.850000000000001</v>
      </c>
      <c r="CM42" t="s">
        <v>136</v>
      </c>
      <c r="CO42" t="s">
        <v>138</v>
      </c>
      <c r="CQ42" t="s">
        <v>115</v>
      </c>
      <c r="CR42" t="s">
        <v>133</v>
      </c>
      <c r="CS42" t="s">
        <v>133</v>
      </c>
      <c r="CT42" t="s">
        <v>133</v>
      </c>
      <c r="CU42" t="s">
        <v>133</v>
      </c>
      <c r="CV42" t="s">
        <v>133</v>
      </c>
      <c r="CW42" t="s">
        <v>139</v>
      </c>
      <c r="CX42" t="s">
        <v>263</v>
      </c>
      <c r="CY42" s="10">
        <v>16702343423</v>
      </c>
      <c r="CZ42" t="s">
        <v>257</v>
      </c>
      <c r="DA42" t="s">
        <v>139</v>
      </c>
      <c r="DB42" t="s">
        <v>133</v>
      </c>
      <c r="DC42" t="s">
        <v>115</v>
      </c>
    </row>
    <row r="43" spans="1:112" ht="14.45" customHeight="1" x14ac:dyDescent="0.25">
      <c r="A43" t="s">
        <v>2365</v>
      </c>
      <c r="B43" t="s">
        <v>192</v>
      </c>
      <c r="C43" s="1">
        <v>45472</v>
      </c>
      <c r="D43" s="1">
        <v>45568</v>
      </c>
      <c r="E43" t="s">
        <v>144</v>
      </c>
      <c r="F43" s="1">
        <v>45564</v>
      </c>
      <c r="G43" t="s">
        <v>115</v>
      </c>
      <c r="H43" t="s">
        <v>115</v>
      </c>
      <c r="I43" t="s">
        <v>115</v>
      </c>
      <c r="J43" t="s">
        <v>2366</v>
      </c>
      <c r="L43" t="s">
        <v>2367</v>
      </c>
      <c r="M43" t="s">
        <v>2368</v>
      </c>
      <c r="N43" t="s">
        <v>119</v>
      </c>
      <c r="O43" t="s">
        <v>120</v>
      </c>
      <c r="P43" s="8">
        <v>96950</v>
      </c>
      <c r="Q43" t="s">
        <v>121</v>
      </c>
      <c r="S43" s="10">
        <v>16702337732</v>
      </c>
      <c r="U43" t="s">
        <v>2369</v>
      </c>
      <c r="V43">
        <v>541330</v>
      </c>
      <c r="W43" t="s">
        <v>123</v>
      </c>
      <c r="Y43" t="s">
        <v>2370</v>
      </c>
      <c r="Z43" t="s">
        <v>2371</v>
      </c>
      <c r="AA43" t="s">
        <v>2372</v>
      </c>
      <c r="AB43" t="s">
        <v>200</v>
      </c>
      <c r="AC43" t="s">
        <v>2367</v>
      </c>
      <c r="AD43" t="s">
        <v>2368</v>
      </c>
      <c r="AE43" t="s">
        <v>119</v>
      </c>
      <c r="AF43" t="s">
        <v>120</v>
      </c>
      <c r="AG43" s="8">
        <v>96950</v>
      </c>
      <c r="AH43" t="s">
        <v>121</v>
      </c>
      <c r="AJ43" s="10">
        <v>16702337732</v>
      </c>
      <c r="AL43" t="s">
        <v>2373</v>
      </c>
      <c r="BD43" t="str">
        <f>"17-3011.00"</f>
        <v>17-3011.00</v>
      </c>
      <c r="BE43" t="s">
        <v>960</v>
      </c>
      <c r="BF43" t="s">
        <v>2374</v>
      </c>
      <c r="BG43" t="s">
        <v>2375</v>
      </c>
      <c r="BH43">
        <v>4</v>
      </c>
      <c r="BJ43" s="1">
        <v>45566</v>
      </c>
      <c r="BK43" s="1">
        <v>45930</v>
      </c>
      <c r="BN43">
        <v>35</v>
      </c>
      <c r="BO43">
        <v>0</v>
      </c>
      <c r="BP43">
        <v>7</v>
      </c>
      <c r="BQ43">
        <v>7</v>
      </c>
      <c r="BR43">
        <v>7</v>
      </c>
      <c r="BS43">
        <v>7</v>
      </c>
      <c r="BT43">
        <v>7</v>
      </c>
      <c r="BU43">
        <v>0</v>
      </c>
      <c r="BV43" t="str">
        <f>"9:00 AM"</f>
        <v>9:00 AM</v>
      </c>
      <c r="BW43" t="str">
        <f>"5:00 PM"</f>
        <v>5:00 PM</v>
      </c>
      <c r="BX43" t="s">
        <v>726</v>
      </c>
      <c r="BY43">
        <v>0</v>
      </c>
      <c r="BZ43">
        <v>6</v>
      </c>
      <c r="CA43" t="s">
        <v>115</v>
      </c>
      <c r="CC43" s="2" t="s">
        <v>2376</v>
      </c>
      <c r="CD43" t="s">
        <v>2377</v>
      </c>
      <c r="CE43" t="s">
        <v>2368</v>
      </c>
      <c r="CF43" t="s">
        <v>119</v>
      </c>
      <c r="CG43" t="s">
        <v>120</v>
      </c>
      <c r="CH43" s="8">
        <v>96950</v>
      </c>
      <c r="CI43" s="3">
        <v>16.93</v>
      </c>
      <c r="CJ43" s="3">
        <v>16.93</v>
      </c>
      <c r="CK43" s="3">
        <v>25.4</v>
      </c>
      <c r="CL43" s="3">
        <v>25.4</v>
      </c>
      <c r="CM43" t="s">
        <v>136</v>
      </c>
      <c r="CN43" t="s">
        <v>368</v>
      </c>
      <c r="CO43" t="s">
        <v>138</v>
      </c>
      <c r="CQ43" t="s">
        <v>115</v>
      </c>
      <c r="CR43" t="s">
        <v>133</v>
      </c>
      <c r="CS43" t="s">
        <v>139</v>
      </c>
      <c r="CT43" t="s">
        <v>133</v>
      </c>
      <c r="CU43" t="s">
        <v>139</v>
      </c>
      <c r="CV43" t="s">
        <v>133</v>
      </c>
      <c r="CW43" t="s">
        <v>139</v>
      </c>
      <c r="CX43" s="2" t="s">
        <v>2378</v>
      </c>
      <c r="CY43" s="10">
        <v>16702858730</v>
      </c>
      <c r="CZ43" t="s">
        <v>2373</v>
      </c>
      <c r="DA43" t="s">
        <v>209</v>
      </c>
      <c r="DB43" t="s">
        <v>133</v>
      </c>
      <c r="DC43" t="s">
        <v>115</v>
      </c>
    </row>
    <row r="44" spans="1:112" ht="14.45" customHeight="1" x14ac:dyDescent="0.25">
      <c r="A44" t="s">
        <v>3132</v>
      </c>
      <c r="B44" t="s">
        <v>192</v>
      </c>
      <c r="C44" s="1">
        <v>45480</v>
      </c>
      <c r="D44" s="1">
        <v>45568</v>
      </c>
      <c r="E44" t="s">
        <v>114</v>
      </c>
      <c r="G44" t="s">
        <v>115</v>
      </c>
      <c r="H44" t="s">
        <v>115</v>
      </c>
      <c r="I44" t="s">
        <v>115</v>
      </c>
      <c r="J44" t="s">
        <v>2333</v>
      </c>
      <c r="K44" t="s">
        <v>2333</v>
      </c>
      <c r="L44" t="s">
        <v>2335</v>
      </c>
      <c r="M44" t="s">
        <v>2336</v>
      </c>
      <c r="N44" t="s">
        <v>119</v>
      </c>
      <c r="O44" t="s">
        <v>120</v>
      </c>
      <c r="P44" s="8">
        <v>96950</v>
      </c>
      <c r="Q44" t="s">
        <v>121</v>
      </c>
      <c r="S44" s="10">
        <v>16702355912</v>
      </c>
      <c r="U44" t="s">
        <v>2337</v>
      </c>
      <c r="V44">
        <v>56132</v>
      </c>
      <c r="W44" t="s">
        <v>123</v>
      </c>
      <c r="Y44" t="s">
        <v>3059</v>
      </c>
      <c r="Z44" t="s">
        <v>3060</v>
      </c>
      <c r="AA44" t="s">
        <v>3061</v>
      </c>
      <c r="AB44" t="s">
        <v>1732</v>
      </c>
      <c r="AC44" t="s">
        <v>3062</v>
      </c>
      <c r="AE44" t="s">
        <v>119</v>
      </c>
      <c r="AF44" t="s">
        <v>120</v>
      </c>
      <c r="AG44" s="8">
        <v>96950</v>
      </c>
      <c r="AH44" t="s">
        <v>121</v>
      </c>
      <c r="AJ44" s="10">
        <v>16702355912</v>
      </c>
      <c r="AL44" t="s">
        <v>2343</v>
      </c>
      <c r="BD44" t="str">
        <f>"37-2012.00"</f>
        <v>37-2012.00</v>
      </c>
      <c r="BE44" t="s">
        <v>512</v>
      </c>
      <c r="BF44" t="s">
        <v>3063</v>
      </c>
      <c r="BG44" t="s">
        <v>805</v>
      </c>
      <c r="BH44">
        <v>15</v>
      </c>
      <c r="BJ44" s="1">
        <v>45566</v>
      </c>
      <c r="BK44" s="1">
        <v>45930</v>
      </c>
      <c r="BN44">
        <v>35</v>
      </c>
      <c r="BO44">
        <v>0</v>
      </c>
      <c r="BP44">
        <v>7</v>
      </c>
      <c r="BQ44">
        <v>7</v>
      </c>
      <c r="BR44">
        <v>7</v>
      </c>
      <c r="BS44">
        <v>7</v>
      </c>
      <c r="BT44">
        <v>7</v>
      </c>
      <c r="BU44">
        <v>0</v>
      </c>
      <c r="BV44" t="str">
        <f>"9:00 AM"</f>
        <v>9:00 AM</v>
      </c>
      <c r="BW44" t="str">
        <f>"5:00 PM"</f>
        <v>5:00 PM</v>
      </c>
      <c r="BX44" t="s">
        <v>226</v>
      </c>
      <c r="BY44">
        <v>0</v>
      </c>
      <c r="BZ44">
        <v>6</v>
      </c>
      <c r="CA44" t="s">
        <v>115</v>
      </c>
      <c r="CC44" t="s">
        <v>3064</v>
      </c>
      <c r="CD44" t="s">
        <v>2335</v>
      </c>
      <c r="CE44" t="s">
        <v>2336</v>
      </c>
      <c r="CF44" t="s">
        <v>119</v>
      </c>
      <c r="CG44" t="s">
        <v>120</v>
      </c>
      <c r="CH44" s="8">
        <v>96950</v>
      </c>
      <c r="CI44" s="3">
        <v>7.77</v>
      </c>
      <c r="CJ44" s="3">
        <v>7.77</v>
      </c>
      <c r="CK44" s="3">
        <v>11.66</v>
      </c>
      <c r="CL44" s="3">
        <v>11.66</v>
      </c>
      <c r="CM44" t="s">
        <v>136</v>
      </c>
      <c r="CN44" t="s">
        <v>368</v>
      </c>
      <c r="CO44" t="s">
        <v>138</v>
      </c>
      <c r="CQ44" t="s">
        <v>115</v>
      </c>
      <c r="CR44" t="s">
        <v>133</v>
      </c>
      <c r="CS44" t="s">
        <v>139</v>
      </c>
      <c r="CT44" t="s">
        <v>133</v>
      </c>
      <c r="CU44" t="s">
        <v>139</v>
      </c>
      <c r="CV44" t="s">
        <v>133</v>
      </c>
      <c r="CW44" t="s">
        <v>139</v>
      </c>
      <c r="CX44" t="s">
        <v>3133</v>
      </c>
      <c r="CY44" s="10">
        <v>16702355912</v>
      </c>
      <c r="CZ44" t="s">
        <v>2343</v>
      </c>
      <c r="DA44" t="s">
        <v>139</v>
      </c>
      <c r="DB44" t="s">
        <v>133</v>
      </c>
      <c r="DC44" t="s">
        <v>115</v>
      </c>
    </row>
    <row r="45" spans="1:112" ht="14.45" customHeight="1" x14ac:dyDescent="0.25">
      <c r="A45" t="s">
        <v>3871</v>
      </c>
      <c r="B45" t="s">
        <v>192</v>
      </c>
      <c r="C45" s="1">
        <v>45475</v>
      </c>
      <c r="D45" s="1">
        <v>45568</v>
      </c>
      <c r="E45" t="s">
        <v>144</v>
      </c>
      <c r="F45" s="1">
        <v>45534</v>
      </c>
      <c r="G45" t="s">
        <v>133</v>
      </c>
      <c r="H45" t="s">
        <v>115</v>
      </c>
      <c r="I45" t="s">
        <v>115</v>
      </c>
      <c r="J45" t="s">
        <v>3872</v>
      </c>
      <c r="K45" t="s">
        <v>3873</v>
      </c>
      <c r="L45" t="s">
        <v>1527</v>
      </c>
      <c r="N45" t="s">
        <v>119</v>
      </c>
      <c r="O45" t="s">
        <v>120</v>
      </c>
      <c r="P45" s="8">
        <v>96950</v>
      </c>
      <c r="Q45" t="s">
        <v>121</v>
      </c>
      <c r="S45" s="10">
        <v>16702346485</v>
      </c>
      <c r="U45" t="s">
        <v>3874</v>
      </c>
      <c r="V45">
        <v>812112</v>
      </c>
      <c r="W45" t="s">
        <v>123</v>
      </c>
      <c r="Y45" t="s">
        <v>1530</v>
      </c>
      <c r="Z45" t="s">
        <v>1531</v>
      </c>
      <c r="AA45" t="s">
        <v>1532</v>
      </c>
      <c r="AB45" t="s">
        <v>663</v>
      </c>
      <c r="AC45" t="s">
        <v>1527</v>
      </c>
      <c r="AE45" t="s">
        <v>119</v>
      </c>
      <c r="AF45" t="s">
        <v>120</v>
      </c>
      <c r="AG45" s="8">
        <v>96950</v>
      </c>
      <c r="AH45" t="s">
        <v>121</v>
      </c>
      <c r="AJ45" s="10">
        <v>16702346485</v>
      </c>
      <c r="AL45" t="s">
        <v>3875</v>
      </c>
      <c r="BD45" t="str">
        <f>"13-2011.00"</f>
        <v>13-2011.00</v>
      </c>
      <c r="BE45" t="s">
        <v>129</v>
      </c>
      <c r="BF45" t="s">
        <v>3876</v>
      </c>
      <c r="BG45" t="s">
        <v>131</v>
      </c>
      <c r="BH45">
        <v>1</v>
      </c>
      <c r="BJ45" s="1">
        <v>45536</v>
      </c>
      <c r="BK45" s="1">
        <v>46630</v>
      </c>
      <c r="BN45">
        <v>35</v>
      </c>
      <c r="BO45">
        <v>0</v>
      </c>
      <c r="BP45">
        <v>7</v>
      </c>
      <c r="BQ45">
        <v>7</v>
      </c>
      <c r="BR45">
        <v>7</v>
      </c>
      <c r="BS45">
        <v>7</v>
      </c>
      <c r="BT45">
        <v>7</v>
      </c>
      <c r="BU45">
        <v>0</v>
      </c>
      <c r="BV45" t="str">
        <f>"9:00 AM"</f>
        <v>9:00 AM</v>
      </c>
      <c r="BW45" t="str">
        <f>"5:00 PM"</f>
        <v>5:00 PM</v>
      </c>
      <c r="BX45" t="s">
        <v>132</v>
      </c>
      <c r="BY45">
        <v>0</v>
      </c>
      <c r="BZ45">
        <v>12</v>
      </c>
      <c r="CA45" t="s">
        <v>115</v>
      </c>
      <c r="CC45" t="s">
        <v>3877</v>
      </c>
      <c r="CD45" t="s">
        <v>3878</v>
      </c>
      <c r="CE45" t="s">
        <v>1527</v>
      </c>
      <c r="CF45" t="s">
        <v>119</v>
      </c>
      <c r="CG45" t="s">
        <v>120</v>
      </c>
      <c r="CH45" s="8">
        <v>96950</v>
      </c>
      <c r="CI45" s="3">
        <v>16.98</v>
      </c>
      <c r="CJ45" s="3">
        <v>16.98</v>
      </c>
      <c r="CK45" s="3">
        <v>25.47</v>
      </c>
      <c r="CL45" s="3">
        <v>25.47</v>
      </c>
      <c r="CM45" t="s">
        <v>136</v>
      </c>
      <c r="CO45" t="s">
        <v>138</v>
      </c>
      <c r="CQ45" t="s">
        <v>115</v>
      </c>
      <c r="CR45" t="s">
        <v>133</v>
      </c>
      <c r="CS45" t="s">
        <v>139</v>
      </c>
      <c r="CT45" t="s">
        <v>133</v>
      </c>
      <c r="CU45" t="s">
        <v>139</v>
      </c>
      <c r="CV45" t="s">
        <v>133</v>
      </c>
      <c r="CW45" t="s">
        <v>139</v>
      </c>
      <c r="CX45" t="s">
        <v>3879</v>
      </c>
      <c r="CY45" s="10">
        <v>16702346485</v>
      </c>
      <c r="CZ45" t="s">
        <v>3875</v>
      </c>
      <c r="DA45" t="s">
        <v>1538</v>
      </c>
      <c r="DB45" t="s">
        <v>133</v>
      </c>
      <c r="DC45" t="s">
        <v>115</v>
      </c>
    </row>
    <row r="46" spans="1:112" ht="14.45" customHeight="1" x14ac:dyDescent="0.25">
      <c r="A46" t="s">
        <v>3983</v>
      </c>
      <c r="B46" t="s">
        <v>192</v>
      </c>
      <c r="C46" s="1">
        <v>45472</v>
      </c>
      <c r="D46" s="1">
        <v>45568</v>
      </c>
      <c r="E46" t="s">
        <v>144</v>
      </c>
      <c r="F46" s="1">
        <v>45595</v>
      </c>
      <c r="G46" t="s">
        <v>115</v>
      </c>
      <c r="H46" t="s">
        <v>115</v>
      </c>
      <c r="I46" t="s">
        <v>115</v>
      </c>
      <c r="J46" t="s">
        <v>3984</v>
      </c>
      <c r="L46" t="s">
        <v>3985</v>
      </c>
      <c r="M46" t="s">
        <v>3986</v>
      </c>
      <c r="N46" t="s">
        <v>119</v>
      </c>
      <c r="O46" t="s">
        <v>120</v>
      </c>
      <c r="P46" s="8">
        <v>96950</v>
      </c>
      <c r="Q46" t="s">
        <v>121</v>
      </c>
      <c r="S46" s="10">
        <v>16702347586</v>
      </c>
      <c r="U46" t="s">
        <v>3987</v>
      </c>
      <c r="V46">
        <v>81111</v>
      </c>
      <c r="W46" t="s">
        <v>123</v>
      </c>
      <c r="Y46" t="s">
        <v>3988</v>
      </c>
      <c r="Z46" t="s">
        <v>3989</v>
      </c>
      <c r="AB46" t="s">
        <v>288</v>
      </c>
      <c r="AC46" t="s">
        <v>3985</v>
      </c>
      <c r="AD46" t="s">
        <v>3986</v>
      </c>
      <c r="AE46" t="s">
        <v>119</v>
      </c>
      <c r="AF46" t="s">
        <v>120</v>
      </c>
      <c r="AG46" s="8">
        <v>96950</v>
      </c>
      <c r="AH46" t="s">
        <v>121</v>
      </c>
      <c r="AJ46" s="10">
        <v>16702347586</v>
      </c>
      <c r="AL46" t="s">
        <v>3990</v>
      </c>
      <c r="BD46" t="str">
        <f>"49-9071.00"</f>
        <v>49-9071.00</v>
      </c>
      <c r="BE46" t="s">
        <v>241</v>
      </c>
      <c r="BF46" t="s">
        <v>3991</v>
      </c>
      <c r="BG46" t="s">
        <v>626</v>
      </c>
      <c r="BH46">
        <v>3</v>
      </c>
      <c r="BJ46" s="1">
        <v>45597</v>
      </c>
      <c r="BK46" s="1">
        <v>45961</v>
      </c>
      <c r="BN46">
        <v>35</v>
      </c>
      <c r="BO46">
        <v>0</v>
      </c>
      <c r="BP46">
        <v>7</v>
      </c>
      <c r="BQ46">
        <v>7</v>
      </c>
      <c r="BR46">
        <v>7</v>
      </c>
      <c r="BS46">
        <v>7</v>
      </c>
      <c r="BT46">
        <v>7</v>
      </c>
      <c r="BU46">
        <v>0</v>
      </c>
      <c r="BV46" t="str">
        <f>"8:00 AM"</f>
        <v>8:00 AM</v>
      </c>
      <c r="BW46" t="str">
        <f>"5:00 PM"</f>
        <v>5:00 PM</v>
      </c>
      <c r="BX46" t="s">
        <v>158</v>
      </c>
      <c r="BY46">
        <v>0</v>
      </c>
      <c r="BZ46">
        <v>3</v>
      </c>
      <c r="CA46" t="s">
        <v>115</v>
      </c>
      <c r="CC46" s="2" t="s">
        <v>3992</v>
      </c>
      <c r="CD46" t="s">
        <v>3993</v>
      </c>
      <c r="CE46" t="s">
        <v>3994</v>
      </c>
      <c r="CF46" t="s">
        <v>119</v>
      </c>
      <c r="CG46" t="s">
        <v>120</v>
      </c>
      <c r="CH46" s="8">
        <v>96950</v>
      </c>
      <c r="CI46" s="3">
        <v>9.5399999999999991</v>
      </c>
      <c r="CJ46" s="3">
        <v>9.5399999999999991</v>
      </c>
      <c r="CK46" s="3">
        <v>14.31</v>
      </c>
      <c r="CL46" s="3">
        <v>14.31</v>
      </c>
      <c r="CM46" t="s">
        <v>136</v>
      </c>
      <c r="CN46" t="s">
        <v>368</v>
      </c>
      <c r="CO46" t="s">
        <v>138</v>
      </c>
      <c r="CQ46" t="s">
        <v>115</v>
      </c>
      <c r="CR46" t="s">
        <v>133</v>
      </c>
      <c r="CS46" t="s">
        <v>139</v>
      </c>
      <c r="CT46" t="s">
        <v>133</v>
      </c>
      <c r="CU46" t="s">
        <v>139</v>
      </c>
      <c r="CV46" t="s">
        <v>133</v>
      </c>
      <c r="CW46" t="s">
        <v>139</v>
      </c>
      <c r="CX46" s="2" t="s">
        <v>3995</v>
      </c>
      <c r="CY46" s="10">
        <v>16702347586</v>
      </c>
      <c r="CZ46" t="s">
        <v>3990</v>
      </c>
      <c r="DA46" t="s">
        <v>209</v>
      </c>
      <c r="DB46" t="s">
        <v>133</v>
      </c>
      <c r="DC46" t="s">
        <v>115</v>
      </c>
    </row>
    <row r="47" spans="1:112" ht="14.45" customHeight="1" x14ac:dyDescent="0.25">
      <c r="A47" t="s">
        <v>4164</v>
      </c>
      <c r="B47" t="s">
        <v>192</v>
      </c>
      <c r="C47" s="1">
        <v>45473</v>
      </c>
      <c r="D47" s="1">
        <v>45568</v>
      </c>
      <c r="E47" t="s">
        <v>114</v>
      </c>
      <c r="G47" t="s">
        <v>115</v>
      </c>
      <c r="H47" t="s">
        <v>115</v>
      </c>
      <c r="I47" t="s">
        <v>115</v>
      </c>
      <c r="J47" t="s">
        <v>3326</v>
      </c>
      <c r="K47" t="s">
        <v>3327</v>
      </c>
      <c r="L47" t="s">
        <v>3328</v>
      </c>
      <c r="N47" t="s">
        <v>148</v>
      </c>
      <c r="O47" t="s">
        <v>120</v>
      </c>
      <c r="P47" s="8">
        <v>96950</v>
      </c>
      <c r="Q47" t="s">
        <v>121</v>
      </c>
      <c r="S47" s="10">
        <v>16707831161</v>
      </c>
      <c r="U47" t="s">
        <v>3329</v>
      </c>
      <c r="V47">
        <v>624410</v>
      </c>
      <c r="W47" t="s">
        <v>123</v>
      </c>
      <c r="Y47" t="s">
        <v>3330</v>
      </c>
      <c r="Z47" t="s">
        <v>3331</v>
      </c>
      <c r="AA47" t="s">
        <v>3332</v>
      </c>
      <c r="AB47" t="s">
        <v>3333</v>
      </c>
      <c r="AC47" t="s">
        <v>3328</v>
      </c>
      <c r="AE47" t="s">
        <v>119</v>
      </c>
      <c r="AF47" t="s">
        <v>120</v>
      </c>
      <c r="AG47" s="8">
        <v>96950</v>
      </c>
      <c r="AH47" t="s">
        <v>121</v>
      </c>
      <c r="AJ47" s="10">
        <v>16707831161</v>
      </c>
      <c r="AL47" t="s">
        <v>3334</v>
      </c>
      <c r="BD47" t="str">
        <f>"39-9011.00"</f>
        <v>39-9011.00</v>
      </c>
      <c r="BE47" t="s">
        <v>650</v>
      </c>
      <c r="BF47" t="s">
        <v>4165</v>
      </c>
      <c r="BG47" t="s">
        <v>4166</v>
      </c>
      <c r="BH47">
        <v>5</v>
      </c>
      <c r="BJ47" s="1">
        <v>45505</v>
      </c>
      <c r="BK47" s="1">
        <v>45869</v>
      </c>
      <c r="BN47">
        <v>35</v>
      </c>
      <c r="BO47">
        <v>0</v>
      </c>
      <c r="BP47">
        <v>7</v>
      </c>
      <c r="BQ47">
        <v>7</v>
      </c>
      <c r="BR47">
        <v>7</v>
      </c>
      <c r="BS47">
        <v>7</v>
      </c>
      <c r="BT47">
        <v>7</v>
      </c>
      <c r="BU47">
        <v>0</v>
      </c>
      <c r="BV47" t="str">
        <f>"8:00 AM"</f>
        <v>8:00 AM</v>
      </c>
      <c r="BW47" t="str">
        <f>"4:00 PM"</f>
        <v>4:00 PM</v>
      </c>
      <c r="BX47" t="s">
        <v>158</v>
      </c>
      <c r="BY47">
        <v>0</v>
      </c>
      <c r="BZ47">
        <v>6</v>
      </c>
      <c r="CA47" t="s">
        <v>115</v>
      </c>
      <c r="CC47" t="s">
        <v>4167</v>
      </c>
      <c r="CD47" t="s">
        <v>3338</v>
      </c>
      <c r="CF47" t="s">
        <v>148</v>
      </c>
      <c r="CG47" t="s">
        <v>120</v>
      </c>
      <c r="CH47" s="8">
        <v>96950</v>
      </c>
      <c r="CI47" s="3">
        <v>7.79</v>
      </c>
      <c r="CJ47" s="3">
        <v>7.79</v>
      </c>
      <c r="CK47" s="3">
        <v>11.68</v>
      </c>
      <c r="CL47" s="3">
        <v>11.68</v>
      </c>
      <c r="CM47" t="s">
        <v>136</v>
      </c>
      <c r="CN47" t="s">
        <v>368</v>
      </c>
      <c r="CO47" t="s">
        <v>466</v>
      </c>
      <c r="CQ47" t="s">
        <v>115</v>
      </c>
      <c r="CR47" t="s">
        <v>133</v>
      </c>
      <c r="CS47" t="s">
        <v>139</v>
      </c>
      <c r="CT47" t="s">
        <v>133</v>
      </c>
      <c r="CU47" t="s">
        <v>139</v>
      </c>
      <c r="CV47" t="s">
        <v>133</v>
      </c>
      <c r="CW47" t="s">
        <v>139</v>
      </c>
      <c r="CX47" t="s">
        <v>1461</v>
      </c>
      <c r="CY47" s="10">
        <v>16707831161</v>
      </c>
      <c r="CZ47" t="s">
        <v>3334</v>
      </c>
      <c r="DA47" t="s">
        <v>139</v>
      </c>
      <c r="DB47" t="s">
        <v>133</v>
      </c>
      <c r="DC47" t="s">
        <v>115</v>
      </c>
    </row>
    <row r="48" spans="1:112" ht="14.45" customHeight="1" x14ac:dyDescent="0.25">
      <c r="A48" t="s">
        <v>4519</v>
      </c>
      <c r="B48" t="s">
        <v>212</v>
      </c>
      <c r="C48" s="1">
        <v>45468</v>
      </c>
      <c r="D48" s="1">
        <v>45568</v>
      </c>
      <c r="E48" t="s">
        <v>144</v>
      </c>
      <c r="F48" s="1">
        <v>45564</v>
      </c>
      <c r="G48" t="s">
        <v>115</v>
      </c>
      <c r="H48" t="s">
        <v>115</v>
      </c>
      <c r="I48" t="s">
        <v>115</v>
      </c>
      <c r="J48" t="s">
        <v>950</v>
      </c>
      <c r="K48" t="s">
        <v>951</v>
      </c>
      <c r="L48" t="s">
        <v>683</v>
      </c>
      <c r="M48" t="s">
        <v>952</v>
      </c>
      <c r="N48" t="s">
        <v>119</v>
      </c>
      <c r="O48" t="s">
        <v>120</v>
      </c>
      <c r="P48" s="8">
        <v>96950</v>
      </c>
      <c r="Q48" t="s">
        <v>121</v>
      </c>
      <c r="S48" s="10">
        <v>16702352883</v>
      </c>
      <c r="T48">
        <v>0</v>
      </c>
      <c r="U48" t="s">
        <v>953</v>
      </c>
      <c r="V48">
        <v>56132</v>
      </c>
      <c r="W48" t="s">
        <v>123</v>
      </c>
      <c r="Y48" t="s">
        <v>954</v>
      </c>
      <c r="Z48" t="s">
        <v>955</v>
      </c>
      <c r="AA48" t="s">
        <v>686</v>
      </c>
      <c r="AB48" t="s">
        <v>663</v>
      </c>
      <c r="AC48" t="s">
        <v>683</v>
      </c>
      <c r="AD48" t="s">
        <v>952</v>
      </c>
      <c r="AE48" t="s">
        <v>119</v>
      </c>
      <c r="AF48" t="s">
        <v>120</v>
      </c>
      <c r="AG48" s="8">
        <v>96950</v>
      </c>
      <c r="AH48" t="s">
        <v>121</v>
      </c>
      <c r="AJ48" s="10">
        <v>16702352883</v>
      </c>
      <c r="AK48">
        <v>0</v>
      </c>
      <c r="AL48" t="s">
        <v>956</v>
      </c>
      <c r="BD48" t="str">
        <f>"41-2021.00"</f>
        <v>41-2021.00</v>
      </c>
      <c r="BE48" t="s">
        <v>1636</v>
      </c>
      <c r="BF48" t="s">
        <v>4520</v>
      </c>
      <c r="BG48" t="s">
        <v>4521</v>
      </c>
      <c r="BH48">
        <v>3</v>
      </c>
      <c r="BJ48" s="1">
        <v>45566</v>
      </c>
      <c r="BK48" s="1">
        <v>45930</v>
      </c>
      <c r="BN48">
        <v>35</v>
      </c>
      <c r="BO48">
        <v>0</v>
      </c>
      <c r="BP48">
        <v>7</v>
      </c>
      <c r="BQ48">
        <v>7</v>
      </c>
      <c r="BR48">
        <v>7</v>
      </c>
      <c r="BS48">
        <v>7</v>
      </c>
      <c r="BT48">
        <v>7</v>
      </c>
      <c r="BU48">
        <v>0</v>
      </c>
      <c r="BV48" t="str">
        <f>"8:00 AM"</f>
        <v>8:00 AM</v>
      </c>
      <c r="BW48" t="str">
        <f>"4:00 PM"</f>
        <v>4:00 PM</v>
      </c>
      <c r="BX48" t="s">
        <v>226</v>
      </c>
      <c r="BY48">
        <v>0</v>
      </c>
      <c r="BZ48">
        <v>6</v>
      </c>
      <c r="CA48" t="s">
        <v>115</v>
      </c>
      <c r="CC48" t="s">
        <v>4522</v>
      </c>
      <c r="CD48" t="s">
        <v>683</v>
      </c>
      <c r="CE48" t="s">
        <v>684</v>
      </c>
      <c r="CF48" t="s">
        <v>119</v>
      </c>
      <c r="CG48" t="s">
        <v>120</v>
      </c>
      <c r="CH48" s="8">
        <v>96950</v>
      </c>
      <c r="CI48" s="3">
        <v>8.23</v>
      </c>
      <c r="CJ48" s="3">
        <v>8.23</v>
      </c>
      <c r="CK48" s="3">
        <v>12.35</v>
      </c>
      <c r="CL48" s="3">
        <v>12.35</v>
      </c>
      <c r="CM48" t="s">
        <v>136</v>
      </c>
      <c r="CN48" t="s">
        <v>368</v>
      </c>
      <c r="CO48" t="s">
        <v>138</v>
      </c>
      <c r="CQ48" t="s">
        <v>115</v>
      </c>
      <c r="CR48" t="s">
        <v>133</v>
      </c>
      <c r="CS48" t="s">
        <v>139</v>
      </c>
      <c r="CT48" t="s">
        <v>133</v>
      </c>
      <c r="CU48" t="s">
        <v>133</v>
      </c>
      <c r="CV48" t="s">
        <v>133</v>
      </c>
      <c r="CW48" t="s">
        <v>139</v>
      </c>
      <c r="CX48" t="s">
        <v>1425</v>
      </c>
      <c r="CY48" s="10">
        <v>16702352883</v>
      </c>
      <c r="CZ48" t="s">
        <v>956</v>
      </c>
      <c r="DA48" t="s">
        <v>139</v>
      </c>
      <c r="DB48" t="s">
        <v>133</v>
      </c>
      <c r="DC48" t="s">
        <v>115</v>
      </c>
    </row>
    <row r="49" spans="1:112" ht="14.45" customHeight="1" x14ac:dyDescent="0.25">
      <c r="A49" t="s">
        <v>4644</v>
      </c>
      <c r="B49" t="s">
        <v>143</v>
      </c>
      <c r="C49" s="1">
        <v>45477</v>
      </c>
      <c r="D49" s="1">
        <v>45568</v>
      </c>
      <c r="E49" t="s">
        <v>144</v>
      </c>
      <c r="F49" s="1">
        <v>45580</v>
      </c>
      <c r="G49" t="s">
        <v>115</v>
      </c>
      <c r="H49" t="s">
        <v>115</v>
      </c>
      <c r="I49" t="s">
        <v>115</v>
      </c>
      <c r="J49" t="s">
        <v>4387</v>
      </c>
      <c r="L49" t="s">
        <v>4388</v>
      </c>
      <c r="N49" t="s">
        <v>148</v>
      </c>
      <c r="O49" t="s">
        <v>120</v>
      </c>
      <c r="P49" s="8">
        <v>96950</v>
      </c>
      <c r="Q49" t="s">
        <v>121</v>
      </c>
      <c r="S49" s="10">
        <v>16702353637</v>
      </c>
      <c r="U49" t="s">
        <v>4389</v>
      </c>
      <c r="V49">
        <v>236220</v>
      </c>
      <c r="W49" t="s">
        <v>123</v>
      </c>
      <c r="Y49" t="s">
        <v>4390</v>
      </c>
      <c r="Z49" t="s">
        <v>4391</v>
      </c>
      <c r="AA49" t="s">
        <v>4392</v>
      </c>
      <c r="AB49" t="s">
        <v>4393</v>
      </c>
      <c r="AC49" t="s">
        <v>4394</v>
      </c>
      <c r="AE49" t="s">
        <v>148</v>
      </c>
      <c r="AF49" t="s">
        <v>120</v>
      </c>
      <c r="AG49" s="8">
        <v>96950</v>
      </c>
      <c r="AH49" t="s">
        <v>121</v>
      </c>
      <c r="AJ49" s="10">
        <v>16702353637</v>
      </c>
      <c r="AL49" t="s">
        <v>4395</v>
      </c>
      <c r="BD49" t="str">
        <f>"49-9071.00"</f>
        <v>49-9071.00</v>
      </c>
      <c r="BE49" t="s">
        <v>241</v>
      </c>
      <c r="BF49" t="s">
        <v>4396</v>
      </c>
      <c r="BG49" t="s">
        <v>4397</v>
      </c>
      <c r="BH49">
        <v>15</v>
      </c>
      <c r="BI49">
        <v>15</v>
      </c>
      <c r="BJ49" s="1">
        <v>45582</v>
      </c>
      <c r="BK49" s="1">
        <v>45946</v>
      </c>
      <c r="BL49" s="1">
        <v>45582</v>
      </c>
      <c r="BM49" s="1">
        <v>45946</v>
      </c>
      <c r="BN49">
        <v>40</v>
      </c>
      <c r="BO49">
        <v>0</v>
      </c>
      <c r="BP49">
        <v>8</v>
      </c>
      <c r="BQ49">
        <v>8</v>
      </c>
      <c r="BR49">
        <v>8</v>
      </c>
      <c r="BS49">
        <v>8</v>
      </c>
      <c r="BT49">
        <v>8</v>
      </c>
      <c r="BU49">
        <v>0</v>
      </c>
      <c r="BV49" t="str">
        <f>"8:00 AM"</f>
        <v>8:00 AM</v>
      </c>
      <c r="BW49" t="str">
        <f>"5:00 PM"</f>
        <v>5:00 PM</v>
      </c>
      <c r="BX49" t="s">
        <v>158</v>
      </c>
      <c r="BY49">
        <v>0</v>
      </c>
      <c r="BZ49">
        <v>12</v>
      </c>
      <c r="CA49" t="s">
        <v>115</v>
      </c>
      <c r="CC49" t="s">
        <v>4398</v>
      </c>
      <c r="CD49" t="s">
        <v>4394</v>
      </c>
      <c r="CF49" t="s">
        <v>148</v>
      </c>
      <c r="CG49" t="s">
        <v>120</v>
      </c>
      <c r="CH49" s="8">
        <v>96950</v>
      </c>
      <c r="CI49" s="3">
        <v>9.5399999999999991</v>
      </c>
      <c r="CJ49" s="3">
        <v>9.5399999999999991</v>
      </c>
      <c r="CK49" s="3">
        <v>14.31</v>
      </c>
      <c r="CL49" s="3">
        <v>14.31</v>
      </c>
      <c r="CM49" t="s">
        <v>136</v>
      </c>
      <c r="CO49" t="s">
        <v>138</v>
      </c>
      <c r="CQ49" t="s">
        <v>133</v>
      </c>
      <c r="CR49" t="s">
        <v>133</v>
      </c>
      <c r="CS49" t="s">
        <v>133</v>
      </c>
      <c r="CT49" t="s">
        <v>133</v>
      </c>
      <c r="CU49" t="s">
        <v>139</v>
      </c>
      <c r="CV49" t="s">
        <v>133</v>
      </c>
      <c r="CW49" t="s">
        <v>139</v>
      </c>
      <c r="CX49" t="s">
        <v>4399</v>
      </c>
      <c r="CY49" s="10">
        <v>16702353637</v>
      </c>
      <c r="CZ49" t="s">
        <v>4395</v>
      </c>
      <c r="DA49" t="s">
        <v>417</v>
      </c>
      <c r="DB49" t="s">
        <v>133</v>
      </c>
      <c r="DC49" t="s">
        <v>115</v>
      </c>
    </row>
    <row r="50" spans="1:112" ht="14.45" customHeight="1" x14ac:dyDescent="0.25">
      <c r="A50" t="s">
        <v>4899</v>
      </c>
      <c r="B50" t="s">
        <v>192</v>
      </c>
      <c r="C50" s="1">
        <v>45517</v>
      </c>
      <c r="D50" s="1">
        <v>45568</v>
      </c>
      <c r="E50" t="s">
        <v>144</v>
      </c>
      <c r="F50" s="1">
        <v>45656</v>
      </c>
      <c r="G50" t="s">
        <v>115</v>
      </c>
      <c r="H50" t="s">
        <v>115</v>
      </c>
      <c r="I50" t="s">
        <v>115</v>
      </c>
      <c r="J50" t="s">
        <v>4900</v>
      </c>
      <c r="L50" t="s">
        <v>4901</v>
      </c>
      <c r="N50" t="s">
        <v>148</v>
      </c>
      <c r="O50" t="s">
        <v>120</v>
      </c>
      <c r="P50" s="8">
        <v>96950</v>
      </c>
      <c r="Q50" t="s">
        <v>121</v>
      </c>
      <c r="S50" s="10">
        <v>16702881463</v>
      </c>
      <c r="U50" t="s">
        <v>1654</v>
      </c>
      <c r="V50">
        <v>561320</v>
      </c>
      <c r="W50" t="s">
        <v>123</v>
      </c>
      <c r="Y50" t="s">
        <v>700</v>
      </c>
      <c r="Z50" t="s">
        <v>1655</v>
      </c>
      <c r="AA50" t="s">
        <v>1656</v>
      </c>
      <c r="AB50" t="s">
        <v>565</v>
      </c>
      <c r="AC50" t="s">
        <v>4902</v>
      </c>
      <c r="AE50" t="s">
        <v>148</v>
      </c>
      <c r="AF50" t="s">
        <v>120</v>
      </c>
      <c r="AG50" s="8">
        <v>96950</v>
      </c>
      <c r="AH50" t="s">
        <v>121</v>
      </c>
      <c r="AJ50" s="10">
        <v>16702881463</v>
      </c>
      <c r="AL50" t="s">
        <v>1657</v>
      </c>
      <c r="BD50" t="str">
        <f>"35-3031.00"</f>
        <v>35-3031.00</v>
      </c>
      <c r="BE50" t="s">
        <v>1072</v>
      </c>
      <c r="BF50" t="s">
        <v>4903</v>
      </c>
      <c r="BG50" t="s">
        <v>4904</v>
      </c>
      <c r="BH50">
        <v>10</v>
      </c>
      <c r="BJ50" s="1">
        <v>45658</v>
      </c>
      <c r="BK50" s="1">
        <v>46022</v>
      </c>
      <c r="BN50">
        <v>35</v>
      </c>
      <c r="BO50">
        <v>0</v>
      </c>
      <c r="BP50">
        <v>7</v>
      </c>
      <c r="BQ50">
        <v>7</v>
      </c>
      <c r="BR50">
        <v>7</v>
      </c>
      <c r="BS50">
        <v>7</v>
      </c>
      <c r="BT50">
        <v>7</v>
      </c>
      <c r="BU50">
        <v>0</v>
      </c>
      <c r="BV50" t="str">
        <f>"8:30 AM"</f>
        <v>8:30 AM</v>
      </c>
      <c r="BW50" t="str">
        <f>"4:30 PM"</f>
        <v>4:30 PM</v>
      </c>
      <c r="BX50" t="s">
        <v>158</v>
      </c>
      <c r="BY50">
        <v>0</v>
      </c>
      <c r="BZ50">
        <v>3</v>
      </c>
      <c r="CA50" t="s">
        <v>115</v>
      </c>
      <c r="CC50" t="s">
        <v>1661</v>
      </c>
      <c r="CD50" t="s">
        <v>4901</v>
      </c>
      <c r="CF50" t="s">
        <v>148</v>
      </c>
      <c r="CG50" t="s">
        <v>120</v>
      </c>
      <c r="CH50" s="8">
        <v>96950</v>
      </c>
      <c r="CI50" s="3">
        <v>8.0399999999999991</v>
      </c>
      <c r="CK50" s="3">
        <v>12.06</v>
      </c>
      <c r="CM50" t="s">
        <v>136</v>
      </c>
      <c r="CN50" t="s">
        <v>137</v>
      </c>
      <c r="CO50" t="s">
        <v>138</v>
      </c>
      <c r="CQ50" t="s">
        <v>115</v>
      </c>
      <c r="CR50" t="s">
        <v>133</v>
      </c>
      <c r="CS50" t="s">
        <v>139</v>
      </c>
      <c r="CT50" t="s">
        <v>133</v>
      </c>
      <c r="CU50" t="s">
        <v>139</v>
      </c>
      <c r="CV50" t="s">
        <v>133</v>
      </c>
      <c r="CW50" t="s">
        <v>139</v>
      </c>
      <c r="CX50" s="2" t="s">
        <v>4905</v>
      </c>
      <c r="CY50" s="10">
        <v>16702881463</v>
      </c>
      <c r="CZ50" t="s">
        <v>1662</v>
      </c>
      <c r="DA50" t="s">
        <v>356</v>
      </c>
      <c r="DB50" t="s">
        <v>133</v>
      </c>
      <c r="DC50" t="s">
        <v>115</v>
      </c>
    </row>
    <row r="51" spans="1:112" ht="14.45" customHeight="1" x14ac:dyDescent="0.25">
      <c r="A51" t="s">
        <v>4976</v>
      </c>
      <c r="B51" t="s">
        <v>212</v>
      </c>
      <c r="C51" s="1">
        <v>45548</v>
      </c>
      <c r="D51" s="1">
        <v>45568</v>
      </c>
      <c r="E51" t="s">
        <v>144</v>
      </c>
      <c r="F51" s="1">
        <v>45579</v>
      </c>
      <c r="G51" t="s">
        <v>115</v>
      </c>
      <c r="H51" t="s">
        <v>115</v>
      </c>
      <c r="I51" t="s">
        <v>115</v>
      </c>
      <c r="J51" t="s">
        <v>578</v>
      </c>
      <c r="L51" t="s">
        <v>579</v>
      </c>
      <c r="M51" t="s">
        <v>580</v>
      </c>
      <c r="N51" t="s">
        <v>148</v>
      </c>
      <c r="O51" t="s">
        <v>120</v>
      </c>
      <c r="P51" s="8">
        <v>96950</v>
      </c>
      <c r="Q51" t="s">
        <v>121</v>
      </c>
      <c r="S51" s="10">
        <v>16702368202</v>
      </c>
      <c r="T51">
        <v>3554</v>
      </c>
      <c r="U51" t="s">
        <v>581</v>
      </c>
      <c r="V51">
        <v>62211</v>
      </c>
      <c r="W51" t="s">
        <v>123</v>
      </c>
      <c r="Y51" t="s">
        <v>582</v>
      </c>
      <c r="Z51" t="s">
        <v>583</v>
      </c>
      <c r="AA51" t="s">
        <v>568</v>
      </c>
      <c r="AB51" t="s">
        <v>584</v>
      </c>
      <c r="AC51" t="s">
        <v>579</v>
      </c>
      <c r="AD51" t="s">
        <v>580</v>
      </c>
      <c r="AE51" t="s">
        <v>148</v>
      </c>
      <c r="AF51" t="s">
        <v>120</v>
      </c>
      <c r="AG51" s="8">
        <v>96950</v>
      </c>
      <c r="AH51" t="s">
        <v>121</v>
      </c>
      <c r="AJ51" s="10">
        <v>16702368202</v>
      </c>
      <c r="AK51">
        <v>3554</v>
      </c>
      <c r="AL51" t="s">
        <v>585</v>
      </c>
      <c r="BD51" t="str">
        <f>"29-1141.00"</f>
        <v>29-1141.00</v>
      </c>
      <c r="BE51" t="s">
        <v>772</v>
      </c>
      <c r="BF51" t="s">
        <v>773</v>
      </c>
      <c r="BG51" t="s">
        <v>772</v>
      </c>
      <c r="BH51">
        <v>1</v>
      </c>
      <c r="BJ51" s="1">
        <v>45581</v>
      </c>
      <c r="BK51" s="1">
        <v>45945</v>
      </c>
      <c r="BN51">
        <v>40</v>
      </c>
      <c r="BO51">
        <v>12</v>
      </c>
      <c r="BP51">
        <v>12</v>
      </c>
      <c r="BQ51">
        <v>12</v>
      </c>
      <c r="BR51">
        <v>4</v>
      </c>
      <c r="BS51">
        <v>0</v>
      </c>
      <c r="BT51">
        <v>0</v>
      </c>
      <c r="BU51">
        <v>0</v>
      </c>
      <c r="BV51" t="str">
        <f>"7:30 AM"</f>
        <v>7:30 AM</v>
      </c>
      <c r="BW51" t="str">
        <f>"7:30 PM"</f>
        <v>7:30 PM</v>
      </c>
      <c r="BX51" t="s">
        <v>726</v>
      </c>
      <c r="BY51">
        <v>0</v>
      </c>
      <c r="BZ51">
        <v>0</v>
      </c>
      <c r="CA51" t="s">
        <v>115</v>
      </c>
      <c r="CC51" s="2" t="s">
        <v>774</v>
      </c>
      <c r="CD51" t="s">
        <v>579</v>
      </c>
      <c r="CE51" t="s">
        <v>580</v>
      </c>
      <c r="CF51" t="s">
        <v>148</v>
      </c>
      <c r="CG51" t="s">
        <v>120</v>
      </c>
      <c r="CH51" s="8">
        <v>96950</v>
      </c>
      <c r="CI51" s="3">
        <v>22.22</v>
      </c>
      <c r="CJ51" s="3">
        <v>32.9</v>
      </c>
      <c r="CM51" t="s">
        <v>136</v>
      </c>
      <c r="CN51" t="s">
        <v>590</v>
      </c>
      <c r="CO51" t="s">
        <v>138</v>
      </c>
      <c r="CQ51" t="s">
        <v>115</v>
      </c>
      <c r="CR51" t="s">
        <v>133</v>
      </c>
      <c r="CS51" t="s">
        <v>139</v>
      </c>
      <c r="CT51" t="s">
        <v>139</v>
      </c>
      <c r="CU51" t="s">
        <v>139</v>
      </c>
      <c r="CV51" t="s">
        <v>133</v>
      </c>
      <c r="CW51" t="s">
        <v>139</v>
      </c>
      <c r="CX51" s="2" t="s">
        <v>2350</v>
      </c>
      <c r="CY51" s="10">
        <v>16702368202</v>
      </c>
      <c r="CZ51" t="s">
        <v>592</v>
      </c>
      <c r="DA51" t="s">
        <v>593</v>
      </c>
      <c r="DB51" t="s">
        <v>133</v>
      </c>
      <c r="DC51" t="s">
        <v>115</v>
      </c>
      <c r="DD51" t="s">
        <v>594</v>
      </c>
      <c r="DE51" t="s">
        <v>595</v>
      </c>
      <c r="DF51" t="s">
        <v>596</v>
      </c>
      <c r="DG51" t="s">
        <v>578</v>
      </c>
      <c r="DH51" t="s">
        <v>597</v>
      </c>
    </row>
    <row r="52" spans="1:112" ht="14.45" customHeight="1" x14ac:dyDescent="0.25">
      <c r="A52" t="s">
        <v>5760</v>
      </c>
      <c r="B52" t="s">
        <v>143</v>
      </c>
      <c r="C52" s="1">
        <v>45469</v>
      </c>
      <c r="D52" s="1">
        <v>45568</v>
      </c>
      <c r="E52" t="s">
        <v>114</v>
      </c>
      <c r="G52" t="s">
        <v>115</v>
      </c>
      <c r="H52" t="s">
        <v>115</v>
      </c>
      <c r="I52" t="s">
        <v>115</v>
      </c>
      <c r="J52" t="s">
        <v>5761</v>
      </c>
      <c r="L52" t="s">
        <v>5762</v>
      </c>
      <c r="N52" t="s">
        <v>119</v>
      </c>
      <c r="O52" t="s">
        <v>120</v>
      </c>
      <c r="P52" s="8">
        <v>96950</v>
      </c>
      <c r="Q52" t="s">
        <v>121</v>
      </c>
      <c r="S52" s="10">
        <v>16702850138</v>
      </c>
      <c r="U52" t="s">
        <v>2251</v>
      </c>
      <c r="V52">
        <v>72251</v>
      </c>
      <c r="W52" t="s">
        <v>123</v>
      </c>
      <c r="Y52" t="s">
        <v>2252</v>
      </c>
      <c r="Z52" t="s">
        <v>2253</v>
      </c>
      <c r="AA52" t="s">
        <v>2254</v>
      </c>
      <c r="AB52" t="s">
        <v>200</v>
      </c>
      <c r="AC52" t="s">
        <v>5763</v>
      </c>
      <c r="AE52" t="s">
        <v>119</v>
      </c>
      <c r="AF52" t="s">
        <v>120</v>
      </c>
      <c r="AG52" s="8">
        <v>96950</v>
      </c>
      <c r="AH52" t="s">
        <v>121</v>
      </c>
      <c r="AJ52" s="10">
        <v>16702850138</v>
      </c>
      <c r="AL52" t="s">
        <v>2255</v>
      </c>
      <c r="BD52" t="str">
        <f>"49-9071.00"</f>
        <v>49-9071.00</v>
      </c>
      <c r="BE52" t="s">
        <v>241</v>
      </c>
      <c r="BF52" t="s">
        <v>5764</v>
      </c>
      <c r="BG52" t="s">
        <v>546</v>
      </c>
      <c r="BH52">
        <v>4</v>
      </c>
      <c r="BI52">
        <v>4</v>
      </c>
      <c r="BJ52" s="1">
        <v>45536</v>
      </c>
      <c r="BK52" s="1">
        <v>45900</v>
      </c>
      <c r="BL52" s="1">
        <v>45568</v>
      </c>
      <c r="BM52" s="1">
        <v>45900</v>
      </c>
      <c r="BN52">
        <v>35</v>
      </c>
      <c r="BO52">
        <v>0</v>
      </c>
      <c r="BP52">
        <v>7</v>
      </c>
      <c r="BQ52">
        <v>7</v>
      </c>
      <c r="BR52">
        <v>7</v>
      </c>
      <c r="BS52">
        <v>7</v>
      </c>
      <c r="BT52">
        <v>7</v>
      </c>
      <c r="BU52">
        <v>0</v>
      </c>
      <c r="BV52" t="str">
        <f>"8:00 AM"</f>
        <v>8:00 AM</v>
      </c>
      <c r="BW52" t="str">
        <f>"3:00 PM"</f>
        <v>3:00 PM</v>
      </c>
      <c r="BX52" t="s">
        <v>226</v>
      </c>
      <c r="BY52">
        <v>0</v>
      </c>
      <c r="BZ52">
        <v>24</v>
      </c>
      <c r="CA52" t="s">
        <v>115</v>
      </c>
      <c r="CC52" t="s">
        <v>322</v>
      </c>
      <c r="CD52" t="s">
        <v>5765</v>
      </c>
      <c r="CF52" t="s">
        <v>148</v>
      </c>
      <c r="CG52" t="s">
        <v>120</v>
      </c>
      <c r="CH52" s="8">
        <v>96950</v>
      </c>
      <c r="CI52" s="3">
        <v>9.5399999999999991</v>
      </c>
      <c r="CJ52" s="3">
        <v>9.5399999999999991</v>
      </c>
      <c r="CK52" s="3">
        <v>14.31</v>
      </c>
      <c r="CL52" s="3">
        <v>14.31</v>
      </c>
      <c r="CM52" t="s">
        <v>136</v>
      </c>
      <c r="CO52" t="s">
        <v>138</v>
      </c>
      <c r="CQ52" t="s">
        <v>115</v>
      </c>
      <c r="CR52" t="s">
        <v>133</v>
      </c>
      <c r="CS52" t="s">
        <v>139</v>
      </c>
      <c r="CT52" t="s">
        <v>133</v>
      </c>
      <c r="CU52" t="s">
        <v>139</v>
      </c>
      <c r="CV52" t="s">
        <v>133</v>
      </c>
      <c r="CW52" t="s">
        <v>139</v>
      </c>
      <c r="CX52" t="s">
        <v>5766</v>
      </c>
      <c r="CY52" s="10">
        <v>16702850138</v>
      </c>
      <c r="CZ52" t="s">
        <v>2255</v>
      </c>
      <c r="DA52" t="s">
        <v>139</v>
      </c>
      <c r="DB52" t="s">
        <v>133</v>
      </c>
      <c r="DC52" t="s">
        <v>115</v>
      </c>
    </row>
    <row r="53" spans="1:112" ht="14.45" customHeight="1" x14ac:dyDescent="0.25">
      <c r="A53" t="s">
        <v>6024</v>
      </c>
      <c r="B53" t="s">
        <v>212</v>
      </c>
      <c r="C53" s="1">
        <v>45461</v>
      </c>
      <c r="D53" s="1">
        <v>45568</v>
      </c>
      <c r="E53" t="s">
        <v>144</v>
      </c>
      <c r="F53" s="1">
        <v>45595</v>
      </c>
      <c r="G53" t="s">
        <v>115</v>
      </c>
      <c r="H53" t="s">
        <v>115</v>
      </c>
      <c r="I53" t="s">
        <v>115</v>
      </c>
      <c r="J53" t="s">
        <v>950</v>
      </c>
      <c r="K53" t="s">
        <v>951</v>
      </c>
      <c r="L53" t="s">
        <v>683</v>
      </c>
      <c r="M53" t="s">
        <v>952</v>
      </c>
      <c r="N53" t="s">
        <v>119</v>
      </c>
      <c r="O53" t="s">
        <v>120</v>
      </c>
      <c r="P53" s="8">
        <v>96950</v>
      </c>
      <c r="Q53" t="s">
        <v>121</v>
      </c>
      <c r="S53" s="10">
        <v>16702352883</v>
      </c>
      <c r="T53">
        <v>0</v>
      </c>
      <c r="U53" t="s">
        <v>953</v>
      </c>
      <c r="V53">
        <v>56132</v>
      </c>
      <c r="W53" t="s">
        <v>123</v>
      </c>
      <c r="Y53" t="s">
        <v>954</v>
      </c>
      <c r="Z53" t="s">
        <v>955</v>
      </c>
      <c r="AA53" t="s">
        <v>686</v>
      </c>
      <c r="AB53" t="s">
        <v>663</v>
      </c>
      <c r="AC53" t="s">
        <v>683</v>
      </c>
      <c r="AD53" t="s">
        <v>952</v>
      </c>
      <c r="AE53" t="s">
        <v>119</v>
      </c>
      <c r="AF53" t="s">
        <v>120</v>
      </c>
      <c r="AG53" s="8">
        <v>96950</v>
      </c>
      <c r="AH53" t="s">
        <v>121</v>
      </c>
      <c r="AJ53" s="10">
        <v>16702352883</v>
      </c>
      <c r="AK53">
        <v>0</v>
      </c>
      <c r="AL53" t="s">
        <v>956</v>
      </c>
      <c r="BD53" t="str">
        <f>"53-7065.00"</f>
        <v>53-7065.00</v>
      </c>
      <c r="BE53" t="s">
        <v>849</v>
      </c>
      <c r="BF53" t="s">
        <v>6025</v>
      </c>
      <c r="BG53" t="s">
        <v>6026</v>
      </c>
      <c r="BH53">
        <v>6</v>
      </c>
      <c r="BJ53" s="1">
        <v>45597</v>
      </c>
      <c r="BK53" s="1">
        <v>45961</v>
      </c>
      <c r="BN53">
        <v>35</v>
      </c>
      <c r="BO53">
        <v>0</v>
      </c>
      <c r="BP53">
        <v>7</v>
      </c>
      <c r="BQ53">
        <v>7</v>
      </c>
      <c r="BR53">
        <v>7</v>
      </c>
      <c r="BS53">
        <v>7</v>
      </c>
      <c r="BT53">
        <v>7</v>
      </c>
      <c r="BU53">
        <v>0</v>
      </c>
      <c r="BV53" t="str">
        <f>"8:00 AM"</f>
        <v>8:00 AM</v>
      </c>
      <c r="BW53" t="str">
        <f>"4:00 PM"</f>
        <v>4:00 PM</v>
      </c>
      <c r="BX53" t="s">
        <v>226</v>
      </c>
      <c r="BY53">
        <v>0</v>
      </c>
      <c r="BZ53">
        <v>3</v>
      </c>
      <c r="CA53" t="s">
        <v>115</v>
      </c>
      <c r="CC53" t="s">
        <v>6027</v>
      </c>
      <c r="CD53" t="s">
        <v>683</v>
      </c>
      <c r="CE53" t="s">
        <v>684</v>
      </c>
      <c r="CF53" t="s">
        <v>119</v>
      </c>
      <c r="CG53" t="s">
        <v>120</v>
      </c>
      <c r="CH53" s="8">
        <v>96950</v>
      </c>
      <c r="CI53" s="3">
        <v>8.56</v>
      </c>
      <c r="CJ53" s="3">
        <v>8.56</v>
      </c>
      <c r="CK53" s="3">
        <v>12.84</v>
      </c>
      <c r="CL53" s="3">
        <v>12.84</v>
      </c>
      <c r="CM53" t="s">
        <v>136</v>
      </c>
      <c r="CN53" t="s">
        <v>137</v>
      </c>
      <c r="CO53" t="s">
        <v>138</v>
      </c>
      <c r="CQ53" t="s">
        <v>115</v>
      </c>
      <c r="CR53" t="s">
        <v>133</v>
      </c>
      <c r="CS53" t="s">
        <v>139</v>
      </c>
      <c r="CT53" t="s">
        <v>133</v>
      </c>
      <c r="CU53" t="s">
        <v>133</v>
      </c>
      <c r="CV53" t="s">
        <v>133</v>
      </c>
      <c r="CW53" t="s">
        <v>139</v>
      </c>
      <c r="CX53" t="s">
        <v>1155</v>
      </c>
      <c r="CY53" s="10">
        <v>16702352883</v>
      </c>
      <c r="CZ53" t="s">
        <v>956</v>
      </c>
      <c r="DA53" t="s">
        <v>209</v>
      </c>
      <c r="DB53" t="s">
        <v>133</v>
      </c>
      <c r="DC53" t="s">
        <v>115</v>
      </c>
    </row>
    <row r="54" spans="1:112" ht="14.45" customHeight="1" x14ac:dyDescent="0.25">
      <c r="A54" t="s">
        <v>6085</v>
      </c>
      <c r="B54" t="s">
        <v>192</v>
      </c>
      <c r="C54" s="1">
        <v>45471</v>
      </c>
      <c r="D54" s="1">
        <v>45568</v>
      </c>
      <c r="E54" t="s">
        <v>114</v>
      </c>
      <c r="G54" t="s">
        <v>115</v>
      </c>
      <c r="H54" t="s">
        <v>115</v>
      </c>
      <c r="I54" t="s">
        <v>115</v>
      </c>
      <c r="J54" t="s">
        <v>6086</v>
      </c>
      <c r="K54" t="s">
        <v>6087</v>
      </c>
      <c r="L54" t="s">
        <v>6088</v>
      </c>
      <c r="N54" t="s">
        <v>5217</v>
      </c>
      <c r="O54" t="s">
        <v>120</v>
      </c>
      <c r="P54" s="8">
        <v>96950</v>
      </c>
      <c r="Q54" t="s">
        <v>121</v>
      </c>
      <c r="S54" s="10">
        <v>16702338883</v>
      </c>
      <c r="U54" t="s">
        <v>6089</v>
      </c>
      <c r="V54">
        <v>23622</v>
      </c>
      <c r="W54" t="s">
        <v>123</v>
      </c>
      <c r="Y54" t="s">
        <v>6090</v>
      </c>
      <c r="Z54" t="s">
        <v>6091</v>
      </c>
      <c r="AA54" t="s">
        <v>6092</v>
      </c>
      <c r="AB54" t="s">
        <v>6093</v>
      </c>
      <c r="AC54" t="s">
        <v>4843</v>
      </c>
      <c r="AE54" t="s">
        <v>5217</v>
      </c>
      <c r="AF54" t="s">
        <v>120</v>
      </c>
      <c r="AG54" s="8">
        <v>96950</v>
      </c>
      <c r="AH54" t="s">
        <v>121</v>
      </c>
      <c r="AJ54" s="10">
        <v>16702338883</v>
      </c>
      <c r="AL54" t="s">
        <v>6094</v>
      </c>
      <c r="BD54" t="str">
        <f>"17-3022.00"</f>
        <v>17-3022.00</v>
      </c>
      <c r="BE54" t="s">
        <v>1567</v>
      </c>
      <c r="BF54" t="s">
        <v>6095</v>
      </c>
      <c r="BG54" t="s">
        <v>6096</v>
      </c>
      <c r="BH54">
        <v>1</v>
      </c>
      <c r="BJ54" s="1">
        <v>45580</v>
      </c>
      <c r="BK54" s="1">
        <v>45944</v>
      </c>
      <c r="BN54">
        <v>40</v>
      </c>
      <c r="BO54">
        <v>0</v>
      </c>
      <c r="BP54">
        <v>8</v>
      </c>
      <c r="BQ54">
        <v>8</v>
      </c>
      <c r="BR54">
        <v>8</v>
      </c>
      <c r="BS54">
        <v>8</v>
      </c>
      <c r="BT54">
        <v>8</v>
      </c>
      <c r="BU54">
        <v>0</v>
      </c>
      <c r="BV54" t="str">
        <f>"8:00 AM"</f>
        <v>8:00 AM</v>
      </c>
      <c r="BW54" t="str">
        <f>"5:00 PM"</f>
        <v>5:00 PM</v>
      </c>
      <c r="BX54" t="s">
        <v>726</v>
      </c>
      <c r="BY54">
        <v>0</v>
      </c>
      <c r="BZ54">
        <v>24</v>
      </c>
      <c r="CA54" t="s">
        <v>115</v>
      </c>
      <c r="CC54" t="s">
        <v>6097</v>
      </c>
      <c r="CD54" t="s">
        <v>6088</v>
      </c>
      <c r="CF54" t="s">
        <v>5217</v>
      </c>
      <c r="CG54" t="s">
        <v>120</v>
      </c>
      <c r="CH54" s="8">
        <v>96950</v>
      </c>
      <c r="CI54" s="3">
        <v>17.760000000000002</v>
      </c>
      <c r="CJ54" s="3">
        <v>20</v>
      </c>
      <c r="CK54" s="3">
        <v>26.64</v>
      </c>
      <c r="CL54" s="3">
        <v>30</v>
      </c>
      <c r="CM54" t="s">
        <v>136</v>
      </c>
      <c r="CN54" t="s">
        <v>209</v>
      </c>
      <c r="CO54" t="s">
        <v>138</v>
      </c>
      <c r="CQ54" t="s">
        <v>115</v>
      </c>
      <c r="CR54" t="s">
        <v>133</v>
      </c>
      <c r="CS54" t="s">
        <v>133</v>
      </c>
      <c r="CT54" t="s">
        <v>133</v>
      </c>
      <c r="CU54" t="s">
        <v>139</v>
      </c>
      <c r="CV54" t="s">
        <v>133</v>
      </c>
      <c r="CW54" t="s">
        <v>133</v>
      </c>
      <c r="CX54" t="s">
        <v>467</v>
      </c>
      <c r="CY54" s="10">
        <v>16702338883</v>
      </c>
      <c r="CZ54" t="s">
        <v>6094</v>
      </c>
      <c r="DA54" t="s">
        <v>139</v>
      </c>
      <c r="DB54" t="s">
        <v>133</v>
      </c>
      <c r="DC54" t="s">
        <v>115</v>
      </c>
    </row>
    <row r="55" spans="1:112" ht="14.45" customHeight="1" x14ac:dyDescent="0.25">
      <c r="A55" t="s">
        <v>6113</v>
      </c>
      <c r="B55" t="s">
        <v>143</v>
      </c>
      <c r="C55" s="1">
        <v>45484</v>
      </c>
      <c r="D55" s="1">
        <v>45568</v>
      </c>
      <c r="E55" t="s">
        <v>114</v>
      </c>
      <c r="G55" t="s">
        <v>115</v>
      </c>
      <c r="H55" t="s">
        <v>115</v>
      </c>
      <c r="I55" t="s">
        <v>115</v>
      </c>
      <c r="J55" t="s">
        <v>6114</v>
      </c>
      <c r="L55" t="s">
        <v>6115</v>
      </c>
      <c r="M55" t="s">
        <v>6116</v>
      </c>
      <c r="N55" t="s">
        <v>119</v>
      </c>
      <c r="O55" t="s">
        <v>120</v>
      </c>
      <c r="P55" s="8">
        <v>96950</v>
      </c>
      <c r="Q55" t="s">
        <v>121</v>
      </c>
      <c r="S55" s="10">
        <v>16702353500</v>
      </c>
      <c r="U55" t="s">
        <v>6117</v>
      </c>
      <c r="V55">
        <v>444140</v>
      </c>
      <c r="W55" t="s">
        <v>123</v>
      </c>
      <c r="Y55" t="s">
        <v>6118</v>
      </c>
      <c r="Z55" t="s">
        <v>6119</v>
      </c>
      <c r="AB55" t="s">
        <v>200</v>
      </c>
      <c r="AC55" t="s">
        <v>6115</v>
      </c>
      <c r="AD55" t="s">
        <v>6116</v>
      </c>
      <c r="AE55" t="s">
        <v>119</v>
      </c>
      <c r="AF55" t="s">
        <v>120</v>
      </c>
      <c r="AG55" s="8">
        <v>96950</v>
      </c>
      <c r="AH55" t="s">
        <v>121</v>
      </c>
      <c r="AI55" t="s">
        <v>119</v>
      </c>
      <c r="AJ55" s="10">
        <v>16702353500</v>
      </c>
      <c r="AL55" t="s">
        <v>6120</v>
      </c>
      <c r="BD55" t="str">
        <f>"13-2011.00"</f>
        <v>13-2011.00</v>
      </c>
      <c r="BE55" t="s">
        <v>129</v>
      </c>
      <c r="BF55" t="s">
        <v>6121</v>
      </c>
      <c r="BG55" t="s">
        <v>131</v>
      </c>
      <c r="BH55">
        <v>1</v>
      </c>
      <c r="BI55">
        <v>1</v>
      </c>
      <c r="BJ55" s="1">
        <v>45566</v>
      </c>
      <c r="BK55" s="1">
        <v>45930</v>
      </c>
      <c r="BL55" s="1">
        <v>45568</v>
      </c>
      <c r="BM55" s="1">
        <v>45930</v>
      </c>
      <c r="BN55">
        <v>40</v>
      </c>
      <c r="BO55">
        <v>0</v>
      </c>
      <c r="BP55">
        <v>8</v>
      </c>
      <c r="BQ55">
        <v>8</v>
      </c>
      <c r="BR55">
        <v>8</v>
      </c>
      <c r="BS55">
        <v>8</v>
      </c>
      <c r="BT55">
        <v>8</v>
      </c>
      <c r="BU55">
        <v>0</v>
      </c>
      <c r="BV55" t="str">
        <f>"8:00 AM"</f>
        <v>8:00 AM</v>
      </c>
      <c r="BW55" t="str">
        <f>"5:00 PM"</f>
        <v>5:00 PM</v>
      </c>
      <c r="BX55" t="s">
        <v>132</v>
      </c>
      <c r="BY55">
        <v>0</v>
      </c>
      <c r="BZ55">
        <v>36</v>
      </c>
      <c r="CA55" t="s">
        <v>115</v>
      </c>
      <c r="CC55" s="2" t="s">
        <v>6122</v>
      </c>
      <c r="CD55" t="s">
        <v>6115</v>
      </c>
      <c r="CE55" t="s">
        <v>6116</v>
      </c>
      <c r="CF55" t="s">
        <v>119</v>
      </c>
      <c r="CG55" t="s">
        <v>120</v>
      </c>
      <c r="CH55" s="8">
        <v>96950</v>
      </c>
      <c r="CI55" s="3">
        <v>17.48</v>
      </c>
      <c r="CJ55" s="3">
        <v>17.48</v>
      </c>
      <c r="CK55" s="3">
        <v>26.22</v>
      </c>
      <c r="CL55" s="3">
        <v>26.22</v>
      </c>
      <c r="CM55" t="s">
        <v>136</v>
      </c>
      <c r="CO55" t="s">
        <v>138</v>
      </c>
      <c r="CQ55" t="s">
        <v>115</v>
      </c>
      <c r="CR55" t="s">
        <v>133</v>
      </c>
      <c r="CS55" t="s">
        <v>139</v>
      </c>
      <c r="CT55" t="s">
        <v>133</v>
      </c>
      <c r="CU55" t="s">
        <v>139</v>
      </c>
      <c r="CV55" t="s">
        <v>133</v>
      </c>
      <c r="CW55" t="s">
        <v>139</v>
      </c>
      <c r="CX55" t="s">
        <v>6123</v>
      </c>
      <c r="CY55" s="10">
        <v>16702353500</v>
      </c>
      <c r="CZ55" t="s">
        <v>6120</v>
      </c>
      <c r="DA55" t="s">
        <v>139</v>
      </c>
      <c r="DB55" t="s">
        <v>133</v>
      </c>
      <c r="DC55" t="s">
        <v>115</v>
      </c>
    </row>
    <row r="56" spans="1:112" ht="14.45" customHeight="1" x14ac:dyDescent="0.25">
      <c r="A56" t="s">
        <v>6366</v>
      </c>
      <c r="B56" t="s">
        <v>143</v>
      </c>
      <c r="C56" s="1">
        <v>45469</v>
      </c>
      <c r="D56" s="1">
        <v>45568</v>
      </c>
      <c r="E56" t="s">
        <v>144</v>
      </c>
      <c r="F56" s="1">
        <v>45564</v>
      </c>
      <c r="G56" t="s">
        <v>115</v>
      </c>
      <c r="H56" t="s">
        <v>115</v>
      </c>
      <c r="I56" t="s">
        <v>115</v>
      </c>
      <c r="J56" t="s">
        <v>5761</v>
      </c>
      <c r="K56" t="s">
        <v>6290</v>
      </c>
      <c r="L56" t="s">
        <v>6367</v>
      </c>
      <c r="N56" t="s">
        <v>119</v>
      </c>
      <c r="O56" t="s">
        <v>120</v>
      </c>
      <c r="P56" s="8">
        <v>96950</v>
      </c>
      <c r="Q56" t="s">
        <v>121</v>
      </c>
      <c r="S56" s="10">
        <v>16702850138</v>
      </c>
      <c r="U56" t="s">
        <v>2251</v>
      </c>
      <c r="V56">
        <v>72232</v>
      </c>
      <c r="W56" t="s">
        <v>123</v>
      </c>
      <c r="Y56" t="s">
        <v>2252</v>
      </c>
      <c r="Z56" t="s">
        <v>2253</v>
      </c>
      <c r="AA56" t="s">
        <v>2254</v>
      </c>
      <c r="AB56" t="s">
        <v>200</v>
      </c>
      <c r="AC56" t="s">
        <v>6368</v>
      </c>
      <c r="AE56" t="s">
        <v>119</v>
      </c>
      <c r="AF56" t="s">
        <v>120</v>
      </c>
      <c r="AG56" s="8">
        <v>96950</v>
      </c>
      <c r="AH56" t="s">
        <v>121</v>
      </c>
      <c r="AJ56" s="10">
        <v>16702850138</v>
      </c>
      <c r="AL56" t="s">
        <v>2255</v>
      </c>
      <c r="BD56" t="str">
        <f>"35-2021.00"</f>
        <v>35-2021.00</v>
      </c>
      <c r="BE56" t="s">
        <v>1658</v>
      </c>
      <c r="BF56" t="s">
        <v>6369</v>
      </c>
      <c r="BG56" t="s">
        <v>6296</v>
      </c>
      <c r="BH56">
        <v>7</v>
      </c>
      <c r="BI56">
        <v>7</v>
      </c>
      <c r="BJ56" s="1">
        <v>45566</v>
      </c>
      <c r="BK56" s="1">
        <v>45930</v>
      </c>
      <c r="BL56" s="1">
        <v>45568</v>
      </c>
      <c r="BM56" s="1">
        <v>45930</v>
      </c>
      <c r="BN56">
        <v>35</v>
      </c>
      <c r="BO56">
        <v>0</v>
      </c>
      <c r="BP56">
        <v>7</v>
      </c>
      <c r="BQ56">
        <v>7</v>
      </c>
      <c r="BR56">
        <v>7</v>
      </c>
      <c r="BS56">
        <v>7</v>
      </c>
      <c r="BT56">
        <v>7</v>
      </c>
      <c r="BU56">
        <v>0</v>
      </c>
      <c r="BV56" t="str">
        <f>"7:00 AM"</f>
        <v>7:00 AM</v>
      </c>
      <c r="BW56" t="str">
        <f>"5:00 PM"</f>
        <v>5:00 PM</v>
      </c>
      <c r="BX56" t="s">
        <v>158</v>
      </c>
      <c r="BY56">
        <v>0</v>
      </c>
      <c r="BZ56">
        <v>3</v>
      </c>
      <c r="CA56" t="s">
        <v>115</v>
      </c>
      <c r="CC56" t="s">
        <v>6370</v>
      </c>
      <c r="CD56" t="s">
        <v>6367</v>
      </c>
      <c r="CF56" t="s">
        <v>119</v>
      </c>
      <c r="CG56" t="s">
        <v>120</v>
      </c>
      <c r="CH56" s="8">
        <v>96950</v>
      </c>
      <c r="CI56" s="3">
        <v>7.95</v>
      </c>
      <c r="CJ56" s="3">
        <v>7.95</v>
      </c>
      <c r="CK56" s="3">
        <v>11.93</v>
      </c>
      <c r="CL56" s="3">
        <v>11.93</v>
      </c>
      <c r="CM56" t="s">
        <v>136</v>
      </c>
      <c r="CO56" t="s">
        <v>138</v>
      </c>
      <c r="CQ56" t="s">
        <v>115</v>
      </c>
      <c r="CR56" t="s">
        <v>133</v>
      </c>
      <c r="CS56" t="s">
        <v>139</v>
      </c>
      <c r="CT56" t="s">
        <v>133</v>
      </c>
      <c r="CU56" t="s">
        <v>139</v>
      </c>
      <c r="CV56" t="s">
        <v>133</v>
      </c>
      <c r="CW56" t="s">
        <v>139</v>
      </c>
      <c r="CX56" t="s">
        <v>6371</v>
      </c>
      <c r="CY56" s="10">
        <v>16702850138</v>
      </c>
      <c r="CZ56" t="s">
        <v>2255</v>
      </c>
      <c r="DA56" t="s">
        <v>139</v>
      </c>
      <c r="DB56" t="s">
        <v>133</v>
      </c>
      <c r="DC56" t="s">
        <v>115</v>
      </c>
    </row>
    <row r="57" spans="1:112" ht="14.45" customHeight="1" x14ac:dyDescent="0.25">
      <c r="A57" t="s">
        <v>6589</v>
      </c>
      <c r="B57" t="s">
        <v>143</v>
      </c>
      <c r="C57" s="1">
        <v>45471</v>
      </c>
      <c r="D57" s="1">
        <v>45568</v>
      </c>
      <c r="E57" t="s">
        <v>114</v>
      </c>
      <c r="G57" t="s">
        <v>115</v>
      </c>
      <c r="H57" t="s">
        <v>115</v>
      </c>
      <c r="I57" t="s">
        <v>115</v>
      </c>
      <c r="J57" t="s">
        <v>6590</v>
      </c>
      <c r="K57" t="s">
        <v>6591</v>
      </c>
      <c r="L57" t="s">
        <v>6592</v>
      </c>
      <c r="N57" t="s">
        <v>874</v>
      </c>
      <c r="O57" t="s">
        <v>120</v>
      </c>
      <c r="P57" s="8">
        <v>96950</v>
      </c>
      <c r="Q57" t="s">
        <v>121</v>
      </c>
      <c r="S57" s="10">
        <v>16702338883</v>
      </c>
      <c r="U57" t="s">
        <v>6089</v>
      </c>
      <c r="V57">
        <v>23622</v>
      </c>
      <c r="W57" t="s">
        <v>123</v>
      </c>
      <c r="Y57" t="s">
        <v>6593</v>
      </c>
      <c r="Z57" t="s">
        <v>6594</v>
      </c>
      <c r="AA57" t="s">
        <v>6595</v>
      </c>
      <c r="AB57" t="s">
        <v>200</v>
      </c>
      <c r="AC57" t="s">
        <v>6592</v>
      </c>
      <c r="AE57" t="s">
        <v>874</v>
      </c>
      <c r="AF57" t="s">
        <v>120</v>
      </c>
      <c r="AG57" s="8">
        <v>96950</v>
      </c>
      <c r="AH57" t="s">
        <v>121</v>
      </c>
      <c r="AJ57" s="10">
        <v>16702338883</v>
      </c>
      <c r="AL57" t="s">
        <v>6094</v>
      </c>
      <c r="BD57" t="str">
        <f>"49-9071.00"</f>
        <v>49-9071.00</v>
      </c>
      <c r="BE57" t="s">
        <v>241</v>
      </c>
      <c r="BF57" t="s">
        <v>6596</v>
      </c>
      <c r="BG57" t="s">
        <v>6597</v>
      </c>
      <c r="BH57">
        <v>12</v>
      </c>
      <c r="BI57">
        <v>12</v>
      </c>
      <c r="BJ57" s="1">
        <v>45566</v>
      </c>
      <c r="BK57" s="1">
        <v>45930</v>
      </c>
      <c r="BL57" s="1">
        <v>45568</v>
      </c>
      <c r="BM57" s="1">
        <v>45930</v>
      </c>
      <c r="BN57">
        <v>40</v>
      </c>
      <c r="BO57">
        <v>0</v>
      </c>
      <c r="BP57">
        <v>8</v>
      </c>
      <c r="BQ57">
        <v>8</v>
      </c>
      <c r="BR57">
        <v>8</v>
      </c>
      <c r="BS57">
        <v>8</v>
      </c>
      <c r="BT57">
        <v>8</v>
      </c>
      <c r="BU57">
        <v>0</v>
      </c>
      <c r="BV57" t="str">
        <f>"7:30 AM"</f>
        <v>7:30 AM</v>
      </c>
      <c r="BW57" t="str">
        <f>"4:30 PM"</f>
        <v>4:30 PM</v>
      </c>
      <c r="BX57" t="s">
        <v>226</v>
      </c>
      <c r="BY57">
        <v>0</v>
      </c>
      <c r="BZ57">
        <v>6</v>
      </c>
      <c r="CA57" t="s">
        <v>115</v>
      </c>
      <c r="CC57" t="s">
        <v>6598</v>
      </c>
      <c r="CD57" t="s">
        <v>6599</v>
      </c>
      <c r="CF57" t="s">
        <v>874</v>
      </c>
      <c r="CG57" t="s">
        <v>120</v>
      </c>
      <c r="CH57" s="8">
        <v>96950</v>
      </c>
      <c r="CI57" s="3">
        <v>9.5399999999999991</v>
      </c>
      <c r="CJ57" s="3">
        <v>10</v>
      </c>
      <c r="CK57" s="3">
        <v>14.31</v>
      </c>
      <c r="CL57" s="3">
        <v>15</v>
      </c>
      <c r="CM57" t="s">
        <v>136</v>
      </c>
      <c r="CN57" t="s">
        <v>209</v>
      </c>
      <c r="CO57" t="s">
        <v>466</v>
      </c>
      <c r="CQ57" t="s">
        <v>115</v>
      </c>
      <c r="CR57" t="s">
        <v>133</v>
      </c>
      <c r="CS57" t="s">
        <v>133</v>
      </c>
      <c r="CT57" t="s">
        <v>133</v>
      </c>
      <c r="CU57" t="s">
        <v>139</v>
      </c>
      <c r="CV57" t="s">
        <v>133</v>
      </c>
      <c r="CW57" t="s">
        <v>133</v>
      </c>
      <c r="CX57" t="s">
        <v>467</v>
      </c>
      <c r="CY57" s="10">
        <v>16702338883</v>
      </c>
      <c r="CZ57" t="s">
        <v>6094</v>
      </c>
      <c r="DA57" t="s">
        <v>139</v>
      </c>
      <c r="DB57" t="s">
        <v>133</v>
      </c>
      <c r="DC57" t="s">
        <v>115</v>
      </c>
    </row>
    <row r="58" spans="1:112" ht="14.45" customHeight="1" x14ac:dyDescent="0.25">
      <c r="A58" t="s">
        <v>7495</v>
      </c>
      <c r="B58" t="s">
        <v>143</v>
      </c>
      <c r="C58" s="1">
        <v>45485</v>
      </c>
      <c r="D58" s="1">
        <v>45568</v>
      </c>
      <c r="E58" t="s">
        <v>144</v>
      </c>
      <c r="F58" s="1">
        <v>45564</v>
      </c>
      <c r="G58" t="s">
        <v>115</v>
      </c>
      <c r="H58" t="s">
        <v>115</v>
      </c>
      <c r="I58" t="s">
        <v>115</v>
      </c>
      <c r="J58" t="s">
        <v>6273</v>
      </c>
      <c r="K58" t="s">
        <v>6274</v>
      </c>
      <c r="L58" t="s">
        <v>6275</v>
      </c>
      <c r="M58" t="s">
        <v>6276</v>
      </c>
      <c r="N58" t="s">
        <v>148</v>
      </c>
      <c r="O58" t="s">
        <v>120</v>
      </c>
      <c r="P58" s="8">
        <v>96950</v>
      </c>
      <c r="Q58" t="s">
        <v>121</v>
      </c>
      <c r="R58" t="s">
        <v>1354</v>
      </c>
      <c r="S58" s="10">
        <v>16702877041</v>
      </c>
      <c r="U58" t="s">
        <v>6277</v>
      </c>
      <c r="V58">
        <v>72241</v>
      </c>
      <c r="W58" t="s">
        <v>123</v>
      </c>
      <c r="Y58" t="s">
        <v>6278</v>
      </c>
      <c r="Z58" t="s">
        <v>6279</v>
      </c>
      <c r="AA58" t="s">
        <v>6280</v>
      </c>
      <c r="AB58" t="s">
        <v>565</v>
      </c>
      <c r="AC58" t="s">
        <v>6275</v>
      </c>
      <c r="AD58" t="s">
        <v>6276</v>
      </c>
      <c r="AE58" t="s">
        <v>148</v>
      </c>
      <c r="AF58" t="s">
        <v>120</v>
      </c>
      <c r="AG58" s="8">
        <v>96950</v>
      </c>
      <c r="AH58" t="s">
        <v>121</v>
      </c>
      <c r="AI58" t="s">
        <v>1881</v>
      </c>
      <c r="AJ58" s="10">
        <v>16702877041</v>
      </c>
      <c r="AL58" t="s">
        <v>6281</v>
      </c>
      <c r="BD58" t="str">
        <f>"35-2014.00"</f>
        <v>35-2014.00</v>
      </c>
      <c r="BE58" t="s">
        <v>273</v>
      </c>
      <c r="BF58" t="s">
        <v>6282</v>
      </c>
      <c r="BG58" t="s">
        <v>1658</v>
      </c>
      <c r="BH58">
        <v>5</v>
      </c>
      <c r="BI58">
        <v>5</v>
      </c>
      <c r="BJ58" s="1">
        <v>45566</v>
      </c>
      <c r="BK58" s="1">
        <v>45930</v>
      </c>
      <c r="BL58" s="1">
        <v>45568</v>
      </c>
      <c r="BM58" s="1">
        <v>45930</v>
      </c>
      <c r="BN58">
        <v>35</v>
      </c>
      <c r="BO58">
        <v>5</v>
      </c>
      <c r="BP58">
        <v>5</v>
      </c>
      <c r="BQ58">
        <v>5</v>
      </c>
      <c r="BR58">
        <v>5</v>
      </c>
      <c r="BS58">
        <v>5</v>
      </c>
      <c r="BT58">
        <v>5</v>
      </c>
      <c r="BU58">
        <v>5</v>
      </c>
      <c r="BV58" t="str">
        <f>"5:45 PM"</f>
        <v>5:45 PM</v>
      </c>
      <c r="BW58" t="str">
        <f>"10:45 PM"</f>
        <v>10:45 PM</v>
      </c>
      <c r="BX58" t="s">
        <v>158</v>
      </c>
      <c r="BY58">
        <v>0</v>
      </c>
      <c r="BZ58">
        <v>3</v>
      </c>
      <c r="CA58" t="s">
        <v>115</v>
      </c>
      <c r="CC58" s="2" t="s">
        <v>7496</v>
      </c>
      <c r="CD58" t="s">
        <v>6275</v>
      </c>
      <c r="CE58" t="s">
        <v>6276</v>
      </c>
      <c r="CF58" t="s">
        <v>148</v>
      </c>
      <c r="CG58" t="s">
        <v>120</v>
      </c>
      <c r="CH58" s="8">
        <v>96950</v>
      </c>
      <c r="CI58" s="3">
        <v>8.83</v>
      </c>
      <c r="CJ58" s="3">
        <v>8.83</v>
      </c>
      <c r="CK58" s="3">
        <v>13.25</v>
      </c>
      <c r="CL58" s="3">
        <v>13.25</v>
      </c>
      <c r="CM58" t="s">
        <v>136</v>
      </c>
      <c r="CO58" t="s">
        <v>138</v>
      </c>
      <c r="CQ58" t="s">
        <v>115</v>
      </c>
      <c r="CR58" t="s">
        <v>133</v>
      </c>
      <c r="CS58" t="s">
        <v>139</v>
      </c>
      <c r="CT58" t="s">
        <v>133</v>
      </c>
      <c r="CU58" t="s">
        <v>139</v>
      </c>
      <c r="CV58" t="s">
        <v>133</v>
      </c>
      <c r="CW58" t="s">
        <v>139</v>
      </c>
      <c r="CX58" t="s">
        <v>6284</v>
      </c>
      <c r="CY58" s="10">
        <v>16702877041</v>
      </c>
      <c r="CZ58" t="s">
        <v>6281</v>
      </c>
      <c r="DA58" t="s">
        <v>139</v>
      </c>
      <c r="DB58" t="s">
        <v>133</v>
      </c>
      <c r="DC58" t="s">
        <v>115</v>
      </c>
    </row>
    <row r="59" spans="1:112" ht="14.45" customHeight="1" x14ac:dyDescent="0.25">
      <c r="A59" t="s">
        <v>7902</v>
      </c>
      <c r="B59" t="s">
        <v>192</v>
      </c>
      <c r="C59" s="1">
        <v>45478</v>
      </c>
      <c r="D59" s="1">
        <v>45568</v>
      </c>
      <c r="E59" t="s">
        <v>144</v>
      </c>
      <c r="F59" s="1">
        <v>45564</v>
      </c>
      <c r="G59" t="s">
        <v>115</v>
      </c>
      <c r="H59" t="s">
        <v>115</v>
      </c>
      <c r="I59" t="s">
        <v>115</v>
      </c>
      <c r="J59" t="s">
        <v>1339</v>
      </c>
      <c r="L59" t="s">
        <v>1340</v>
      </c>
      <c r="M59" t="s">
        <v>1341</v>
      </c>
      <c r="N59" t="s">
        <v>119</v>
      </c>
      <c r="O59" t="s">
        <v>120</v>
      </c>
      <c r="P59" s="8">
        <v>96950</v>
      </c>
      <c r="Q59" t="s">
        <v>121</v>
      </c>
      <c r="S59" s="10">
        <v>16702348895</v>
      </c>
      <c r="U59" t="s">
        <v>1342</v>
      </c>
      <c r="V59">
        <v>81121</v>
      </c>
      <c r="W59" t="s">
        <v>123</v>
      </c>
      <c r="Y59" t="s">
        <v>1343</v>
      </c>
      <c r="Z59" t="s">
        <v>1344</v>
      </c>
      <c r="AA59" t="s">
        <v>1345</v>
      </c>
      <c r="AB59" t="s">
        <v>200</v>
      </c>
      <c r="AC59" t="s">
        <v>1340</v>
      </c>
      <c r="AD59" t="s">
        <v>1341</v>
      </c>
      <c r="AE59" t="s">
        <v>119</v>
      </c>
      <c r="AF59" t="s">
        <v>120</v>
      </c>
      <c r="AG59" s="8">
        <v>96950</v>
      </c>
      <c r="AH59" t="s">
        <v>121</v>
      </c>
      <c r="AJ59" s="10">
        <v>16702348895</v>
      </c>
      <c r="AL59" t="s">
        <v>1346</v>
      </c>
      <c r="BD59" t="str">
        <f>"51-9198.00"</f>
        <v>51-9198.00</v>
      </c>
      <c r="BE59" t="s">
        <v>1347</v>
      </c>
      <c r="BF59" t="s">
        <v>1348</v>
      </c>
      <c r="BG59" t="s">
        <v>1349</v>
      </c>
      <c r="BH59">
        <v>1</v>
      </c>
      <c r="BJ59" s="1">
        <v>45566</v>
      </c>
      <c r="BK59" s="1">
        <v>45930</v>
      </c>
      <c r="BN59">
        <v>40</v>
      </c>
      <c r="BO59">
        <v>0</v>
      </c>
      <c r="BP59">
        <v>8</v>
      </c>
      <c r="BQ59">
        <v>8</v>
      </c>
      <c r="BR59">
        <v>8</v>
      </c>
      <c r="BS59">
        <v>8</v>
      </c>
      <c r="BT59">
        <v>8</v>
      </c>
      <c r="BU59">
        <v>0</v>
      </c>
      <c r="BV59" t="str">
        <f>"8:00 AM"</f>
        <v>8:00 AM</v>
      </c>
      <c r="BW59" t="str">
        <f>"5:00 PM"</f>
        <v>5:00 PM</v>
      </c>
      <c r="BX59" t="s">
        <v>226</v>
      </c>
      <c r="BY59">
        <v>0</v>
      </c>
      <c r="BZ59">
        <v>12</v>
      </c>
      <c r="CA59" t="s">
        <v>115</v>
      </c>
      <c r="CC59" t="s">
        <v>137</v>
      </c>
      <c r="CD59" t="s">
        <v>1341</v>
      </c>
      <c r="CF59" t="s">
        <v>119</v>
      </c>
      <c r="CG59" t="s">
        <v>120</v>
      </c>
      <c r="CH59" s="8">
        <v>96950</v>
      </c>
      <c r="CI59" s="3">
        <v>7.95</v>
      </c>
      <c r="CJ59" s="3">
        <v>7.95</v>
      </c>
      <c r="CK59" s="3">
        <v>11.93</v>
      </c>
      <c r="CL59" s="3">
        <v>11.93</v>
      </c>
      <c r="CM59" t="s">
        <v>136</v>
      </c>
      <c r="CN59" t="s">
        <v>139</v>
      </c>
      <c r="CO59" t="s">
        <v>138</v>
      </c>
      <c r="CQ59" t="s">
        <v>115</v>
      </c>
      <c r="CR59" t="s">
        <v>133</v>
      </c>
      <c r="CS59" t="s">
        <v>139</v>
      </c>
      <c r="CT59" t="s">
        <v>133</v>
      </c>
      <c r="CU59" t="s">
        <v>139</v>
      </c>
      <c r="CV59" t="s">
        <v>133</v>
      </c>
      <c r="CW59" t="s">
        <v>139</v>
      </c>
      <c r="CX59" t="s">
        <v>139</v>
      </c>
      <c r="CY59" s="10">
        <v>16702348895</v>
      </c>
      <c r="CZ59" t="s">
        <v>1346</v>
      </c>
      <c r="DA59" t="s">
        <v>139</v>
      </c>
      <c r="DB59" t="s">
        <v>133</v>
      </c>
      <c r="DC59" t="s">
        <v>115</v>
      </c>
    </row>
    <row r="60" spans="1:112" ht="14.45" customHeight="1" x14ac:dyDescent="0.25">
      <c r="A60" t="s">
        <v>8106</v>
      </c>
      <c r="B60" t="s">
        <v>192</v>
      </c>
      <c r="C60" s="1">
        <v>45471</v>
      </c>
      <c r="D60" s="1">
        <v>45568</v>
      </c>
      <c r="E60" t="s">
        <v>114</v>
      </c>
      <c r="G60" t="s">
        <v>115</v>
      </c>
      <c r="H60" t="s">
        <v>115</v>
      </c>
      <c r="I60" t="s">
        <v>115</v>
      </c>
      <c r="J60" t="s">
        <v>8107</v>
      </c>
      <c r="K60" t="s">
        <v>8108</v>
      </c>
      <c r="L60" t="s">
        <v>1413</v>
      </c>
      <c r="M60" t="s">
        <v>2287</v>
      </c>
      <c r="N60" t="s">
        <v>148</v>
      </c>
      <c r="O60" t="s">
        <v>120</v>
      </c>
      <c r="P60" s="8">
        <v>96950</v>
      </c>
      <c r="Q60" t="s">
        <v>121</v>
      </c>
      <c r="S60" s="10">
        <v>16702353027</v>
      </c>
      <c r="U60" t="s">
        <v>8109</v>
      </c>
      <c r="V60">
        <v>722310</v>
      </c>
      <c r="W60" t="s">
        <v>123</v>
      </c>
      <c r="Y60" t="s">
        <v>8110</v>
      </c>
      <c r="Z60" t="s">
        <v>8111</v>
      </c>
      <c r="AA60" t="s">
        <v>8112</v>
      </c>
      <c r="AB60" t="s">
        <v>1633</v>
      </c>
      <c r="AC60" t="s">
        <v>1413</v>
      </c>
      <c r="AD60" t="s">
        <v>2287</v>
      </c>
      <c r="AE60" t="s">
        <v>148</v>
      </c>
      <c r="AF60" t="s">
        <v>120</v>
      </c>
      <c r="AG60" s="8">
        <v>96950</v>
      </c>
      <c r="AH60" t="s">
        <v>121</v>
      </c>
      <c r="AJ60" s="10">
        <v>16702353027</v>
      </c>
      <c r="AL60" t="s">
        <v>8113</v>
      </c>
      <c r="BD60" t="str">
        <f>"35-9021.00"</f>
        <v>35-9021.00</v>
      </c>
      <c r="BE60" t="s">
        <v>5175</v>
      </c>
      <c r="BF60" t="s">
        <v>8114</v>
      </c>
      <c r="BG60" t="s">
        <v>7956</v>
      </c>
      <c r="BH60">
        <v>5</v>
      </c>
      <c r="BJ60" s="1">
        <v>45566</v>
      </c>
      <c r="BK60" s="1">
        <v>45930</v>
      </c>
      <c r="BN60">
        <v>35</v>
      </c>
      <c r="BO60">
        <v>0</v>
      </c>
      <c r="BP60">
        <v>7</v>
      </c>
      <c r="BQ60">
        <v>7</v>
      </c>
      <c r="BR60">
        <v>7</v>
      </c>
      <c r="BS60">
        <v>7</v>
      </c>
      <c r="BT60">
        <v>7</v>
      </c>
      <c r="BU60">
        <v>0</v>
      </c>
      <c r="BV60" t="str">
        <f>"3:00 AM"</f>
        <v>3:00 AM</v>
      </c>
      <c r="BW60" t="str">
        <f>"10:00 PM"</f>
        <v>10:00 PM</v>
      </c>
      <c r="BX60" t="s">
        <v>158</v>
      </c>
      <c r="BY60">
        <v>0</v>
      </c>
      <c r="BZ60">
        <v>3</v>
      </c>
      <c r="CA60" t="s">
        <v>115</v>
      </c>
      <c r="CC60" t="s">
        <v>8115</v>
      </c>
      <c r="CD60" t="s">
        <v>2287</v>
      </c>
      <c r="CE60" t="s">
        <v>2287</v>
      </c>
      <c r="CF60" t="s">
        <v>148</v>
      </c>
      <c r="CG60" t="s">
        <v>120</v>
      </c>
      <c r="CH60" s="8">
        <v>96950</v>
      </c>
      <c r="CI60" s="3">
        <v>7.82</v>
      </c>
      <c r="CJ60" s="3">
        <v>7.82</v>
      </c>
      <c r="CK60" s="3">
        <v>11.73</v>
      </c>
      <c r="CL60" s="3">
        <v>11.73</v>
      </c>
      <c r="CM60" t="s">
        <v>136</v>
      </c>
      <c r="CN60" t="s">
        <v>158</v>
      </c>
      <c r="CO60" t="s">
        <v>138</v>
      </c>
      <c r="CQ60" t="s">
        <v>115</v>
      </c>
      <c r="CR60" t="s">
        <v>133</v>
      </c>
      <c r="CS60" t="s">
        <v>139</v>
      </c>
      <c r="CT60" t="s">
        <v>133</v>
      </c>
      <c r="CU60" t="s">
        <v>139</v>
      </c>
      <c r="CV60" t="s">
        <v>133</v>
      </c>
      <c r="CW60" t="s">
        <v>139</v>
      </c>
      <c r="CX60" t="s">
        <v>8116</v>
      </c>
      <c r="CY60" s="10">
        <v>16702353027</v>
      </c>
      <c r="CZ60" t="s">
        <v>8113</v>
      </c>
      <c r="DA60" t="s">
        <v>139</v>
      </c>
      <c r="DB60" t="s">
        <v>133</v>
      </c>
      <c r="DC60" t="s">
        <v>115</v>
      </c>
    </row>
    <row r="61" spans="1:112" ht="14.45" customHeight="1" x14ac:dyDescent="0.25">
      <c r="A61" t="s">
        <v>8501</v>
      </c>
      <c r="B61" t="s">
        <v>212</v>
      </c>
      <c r="C61" s="1">
        <v>45530</v>
      </c>
      <c r="D61" s="1">
        <v>45568</v>
      </c>
      <c r="E61" t="s">
        <v>144</v>
      </c>
      <c r="F61" s="1">
        <v>45657</v>
      </c>
      <c r="G61" t="s">
        <v>115</v>
      </c>
      <c r="H61" t="s">
        <v>115</v>
      </c>
      <c r="I61" t="s">
        <v>115</v>
      </c>
      <c r="J61" t="s">
        <v>578</v>
      </c>
      <c r="L61" t="s">
        <v>579</v>
      </c>
      <c r="N61" t="s">
        <v>148</v>
      </c>
      <c r="O61" t="s">
        <v>120</v>
      </c>
      <c r="P61" s="8">
        <v>96950</v>
      </c>
      <c r="Q61" t="s">
        <v>121</v>
      </c>
      <c r="S61" s="10">
        <v>16702368202</v>
      </c>
      <c r="T61">
        <v>3554</v>
      </c>
      <c r="U61" t="s">
        <v>581</v>
      </c>
      <c r="V61">
        <v>62211</v>
      </c>
      <c r="W61" t="s">
        <v>123</v>
      </c>
      <c r="Y61" t="s">
        <v>582</v>
      </c>
      <c r="Z61" t="s">
        <v>583</v>
      </c>
      <c r="AA61" t="s">
        <v>568</v>
      </c>
      <c r="AB61" t="s">
        <v>584</v>
      </c>
      <c r="AC61" t="s">
        <v>579</v>
      </c>
      <c r="AE61" t="s">
        <v>148</v>
      </c>
      <c r="AF61" t="s">
        <v>120</v>
      </c>
      <c r="AG61" s="8">
        <v>96950</v>
      </c>
      <c r="AH61" t="s">
        <v>121</v>
      </c>
      <c r="AJ61" s="10">
        <v>16702368202</v>
      </c>
      <c r="AK61">
        <v>3554</v>
      </c>
      <c r="AL61" t="s">
        <v>585</v>
      </c>
      <c r="BD61" t="str">
        <f>"29-1141.00"</f>
        <v>29-1141.00</v>
      </c>
      <c r="BE61" t="s">
        <v>772</v>
      </c>
      <c r="BF61" t="s">
        <v>3043</v>
      </c>
      <c r="BG61" t="s">
        <v>1037</v>
      </c>
      <c r="BH61">
        <v>3</v>
      </c>
      <c r="BJ61" s="1">
        <v>45658</v>
      </c>
      <c r="BK61" s="1">
        <v>46022</v>
      </c>
      <c r="BN61">
        <v>40</v>
      </c>
      <c r="BO61">
        <v>12</v>
      </c>
      <c r="BP61">
        <v>12</v>
      </c>
      <c r="BQ61">
        <v>12</v>
      </c>
      <c r="BR61">
        <v>4</v>
      </c>
      <c r="BS61">
        <v>0</v>
      </c>
      <c r="BT61">
        <v>0</v>
      </c>
      <c r="BU61">
        <v>0</v>
      </c>
      <c r="BV61" t="str">
        <f>"7:30 AM"</f>
        <v>7:30 AM</v>
      </c>
      <c r="BW61" t="str">
        <f>"7:30 PM"</f>
        <v>7:30 PM</v>
      </c>
      <c r="BX61" t="s">
        <v>726</v>
      </c>
      <c r="BY61">
        <v>0</v>
      </c>
      <c r="BZ61">
        <v>0</v>
      </c>
      <c r="CA61" t="s">
        <v>115</v>
      </c>
      <c r="CC61" s="2" t="s">
        <v>8502</v>
      </c>
      <c r="CD61" t="s">
        <v>579</v>
      </c>
      <c r="CE61" t="s">
        <v>3045</v>
      </c>
      <c r="CF61" t="s">
        <v>148</v>
      </c>
      <c r="CG61" t="s">
        <v>120</v>
      </c>
      <c r="CH61" s="8">
        <v>96950</v>
      </c>
      <c r="CI61" s="3">
        <v>17.05</v>
      </c>
      <c r="CJ61" s="3">
        <v>32.9</v>
      </c>
      <c r="CM61" t="s">
        <v>136</v>
      </c>
      <c r="CN61" t="s">
        <v>5690</v>
      </c>
      <c r="CO61" t="s">
        <v>138</v>
      </c>
      <c r="CQ61" t="s">
        <v>133</v>
      </c>
      <c r="CR61" t="s">
        <v>133</v>
      </c>
      <c r="CS61" t="s">
        <v>139</v>
      </c>
      <c r="CT61" t="s">
        <v>139</v>
      </c>
      <c r="CU61" t="s">
        <v>139</v>
      </c>
      <c r="CV61" t="s">
        <v>133</v>
      </c>
      <c r="CW61" t="s">
        <v>139</v>
      </c>
      <c r="CX61" t="s">
        <v>5691</v>
      </c>
      <c r="CY61" s="10">
        <v>16702368202</v>
      </c>
      <c r="CZ61" t="s">
        <v>592</v>
      </c>
      <c r="DA61" t="s">
        <v>593</v>
      </c>
      <c r="DB61" t="s">
        <v>133</v>
      </c>
      <c r="DC61" t="s">
        <v>115</v>
      </c>
      <c r="DD61" t="s">
        <v>3048</v>
      </c>
      <c r="DE61" t="s">
        <v>3049</v>
      </c>
      <c r="DF61" t="s">
        <v>2748</v>
      </c>
      <c r="DG61" t="s">
        <v>5692</v>
      </c>
      <c r="DH61" t="s">
        <v>1579</v>
      </c>
    </row>
    <row r="62" spans="1:112" ht="14.45" customHeight="1" x14ac:dyDescent="0.25">
      <c r="A62" t="s">
        <v>8852</v>
      </c>
      <c r="B62" t="s">
        <v>212</v>
      </c>
      <c r="C62" s="1">
        <v>45461</v>
      </c>
      <c r="D62" s="1">
        <v>45568</v>
      </c>
      <c r="E62" t="s">
        <v>144</v>
      </c>
      <c r="F62" s="1">
        <v>45595</v>
      </c>
      <c r="G62" t="s">
        <v>115</v>
      </c>
      <c r="H62" t="s">
        <v>115</v>
      </c>
      <c r="I62" t="s">
        <v>115</v>
      </c>
      <c r="J62" t="s">
        <v>950</v>
      </c>
      <c r="K62" t="s">
        <v>951</v>
      </c>
      <c r="L62" t="s">
        <v>683</v>
      </c>
      <c r="M62" t="s">
        <v>952</v>
      </c>
      <c r="N62" t="s">
        <v>119</v>
      </c>
      <c r="O62" t="s">
        <v>120</v>
      </c>
      <c r="P62" s="8">
        <v>96950</v>
      </c>
      <c r="Q62" t="s">
        <v>121</v>
      </c>
      <c r="S62" s="10">
        <v>16702352883</v>
      </c>
      <c r="T62">
        <v>0</v>
      </c>
      <c r="U62" t="s">
        <v>953</v>
      </c>
      <c r="V62">
        <v>56132</v>
      </c>
      <c r="W62" t="s">
        <v>123</v>
      </c>
      <c r="Y62" t="s">
        <v>954</v>
      </c>
      <c r="Z62" t="s">
        <v>955</v>
      </c>
      <c r="AA62" t="s">
        <v>686</v>
      </c>
      <c r="AB62" t="s">
        <v>663</v>
      </c>
      <c r="AC62" t="s">
        <v>683</v>
      </c>
      <c r="AD62" t="s">
        <v>952</v>
      </c>
      <c r="AE62" t="s">
        <v>119</v>
      </c>
      <c r="AF62" t="s">
        <v>120</v>
      </c>
      <c r="AG62" s="8">
        <v>96950</v>
      </c>
      <c r="AH62" t="s">
        <v>121</v>
      </c>
      <c r="AJ62" s="10">
        <v>16702352883</v>
      </c>
      <c r="AK62">
        <v>0</v>
      </c>
      <c r="AL62" t="s">
        <v>956</v>
      </c>
      <c r="BD62" t="str">
        <f>"49-9021.00"</f>
        <v>49-9021.00</v>
      </c>
      <c r="BE62" t="s">
        <v>935</v>
      </c>
      <c r="BF62" t="s">
        <v>8514</v>
      </c>
      <c r="BG62" t="s">
        <v>8515</v>
      </c>
      <c r="BH62">
        <v>2</v>
      </c>
      <c r="BJ62" s="1">
        <v>45597</v>
      </c>
      <c r="BK62" s="1">
        <v>45961</v>
      </c>
      <c r="BN62">
        <v>35</v>
      </c>
      <c r="BO62">
        <v>0</v>
      </c>
      <c r="BP62">
        <v>7</v>
      </c>
      <c r="BQ62">
        <v>7</v>
      </c>
      <c r="BR62">
        <v>7</v>
      </c>
      <c r="BS62">
        <v>7</v>
      </c>
      <c r="BT62">
        <v>7</v>
      </c>
      <c r="BU62">
        <v>0</v>
      </c>
      <c r="BV62" t="str">
        <f>"8:00 AM"</f>
        <v>8:00 AM</v>
      </c>
      <c r="BW62" t="str">
        <f>"4:00 PM"</f>
        <v>4:00 PM</v>
      </c>
      <c r="BX62" t="s">
        <v>226</v>
      </c>
      <c r="BY62">
        <v>0</v>
      </c>
      <c r="BZ62">
        <v>12</v>
      </c>
      <c r="CA62" t="s">
        <v>115</v>
      </c>
      <c r="CC62" s="2" t="s">
        <v>8516</v>
      </c>
      <c r="CD62" t="s">
        <v>683</v>
      </c>
      <c r="CE62" t="s">
        <v>684</v>
      </c>
      <c r="CF62" t="s">
        <v>119</v>
      </c>
      <c r="CG62" t="s">
        <v>120</v>
      </c>
      <c r="CH62" s="8">
        <v>96950</v>
      </c>
      <c r="CI62" s="3">
        <v>10.06</v>
      </c>
      <c r="CJ62" s="3">
        <v>10.06</v>
      </c>
      <c r="CK62" s="3">
        <v>15.09</v>
      </c>
      <c r="CL62" s="3">
        <v>15.09</v>
      </c>
      <c r="CM62" t="s">
        <v>136</v>
      </c>
      <c r="CN62" t="s">
        <v>368</v>
      </c>
      <c r="CO62" t="s">
        <v>138</v>
      </c>
      <c r="CQ62" t="s">
        <v>115</v>
      </c>
      <c r="CR62" t="s">
        <v>133</v>
      </c>
      <c r="CS62" t="s">
        <v>139</v>
      </c>
      <c r="CT62" t="s">
        <v>133</v>
      </c>
      <c r="CU62" t="s">
        <v>133</v>
      </c>
      <c r="CV62" t="s">
        <v>133</v>
      </c>
      <c r="CW62" t="s">
        <v>139</v>
      </c>
      <c r="CX62" t="s">
        <v>1425</v>
      </c>
      <c r="CY62" s="10">
        <v>16702352883</v>
      </c>
      <c r="CZ62" t="s">
        <v>956</v>
      </c>
      <c r="DA62" t="s">
        <v>139</v>
      </c>
      <c r="DB62" t="s">
        <v>133</v>
      </c>
      <c r="DC62" t="s">
        <v>115</v>
      </c>
    </row>
    <row r="63" spans="1:112" ht="14.45" customHeight="1" x14ac:dyDescent="0.25">
      <c r="A63" t="s">
        <v>8924</v>
      </c>
      <c r="B63" t="s">
        <v>212</v>
      </c>
      <c r="C63" s="1">
        <v>45405</v>
      </c>
      <c r="D63" s="1">
        <v>45568</v>
      </c>
      <c r="E63" t="s">
        <v>144</v>
      </c>
      <c r="F63" s="1">
        <v>45442</v>
      </c>
      <c r="G63" t="s">
        <v>115</v>
      </c>
      <c r="H63" t="s">
        <v>115</v>
      </c>
      <c r="I63" t="s">
        <v>115</v>
      </c>
      <c r="J63" t="s">
        <v>950</v>
      </c>
      <c r="K63" t="s">
        <v>951</v>
      </c>
      <c r="L63" t="s">
        <v>683</v>
      </c>
      <c r="M63" t="s">
        <v>952</v>
      </c>
      <c r="N63" t="s">
        <v>119</v>
      </c>
      <c r="O63" t="s">
        <v>120</v>
      </c>
      <c r="P63" s="8">
        <v>96950</v>
      </c>
      <c r="Q63" t="s">
        <v>121</v>
      </c>
      <c r="S63" s="10">
        <v>16702352883</v>
      </c>
      <c r="T63">
        <v>0</v>
      </c>
      <c r="U63" t="s">
        <v>953</v>
      </c>
      <c r="V63">
        <v>56132</v>
      </c>
      <c r="W63" t="s">
        <v>123</v>
      </c>
      <c r="Y63" t="s">
        <v>954</v>
      </c>
      <c r="Z63" t="s">
        <v>955</v>
      </c>
      <c r="AA63" t="s">
        <v>686</v>
      </c>
      <c r="AB63" t="s">
        <v>663</v>
      </c>
      <c r="AC63" t="s">
        <v>683</v>
      </c>
      <c r="AD63" t="s">
        <v>952</v>
      </c>
      <c r="AE63" t="s">
        <v>119</v>
      </c>
      <c r="AF63" t="s">
        <v>120</v>
      </c>
      <c r="AG63" s="8">
        <v>96950</v>
      </c>
      <c r="AH63" t="s">
        <v>121</v>
      </c>
      <c r="AJ63" s="10">
        <v>16702352883</v>
      </c>
      <c r="AK63">
        <v>0</v>
      </c>
      <c r="AL63" t="s">
        <v>956</v>
      </c>
      <c r="BD63" t="str">
        <f>"39-7011.00"</f>
        <v>39-7011.00</v>
      </c>
      <c r="BE63" t="s">
        <v>1457</v>
      </c>
      <c r="BF63" t="s">
        <v>6259</v>
      </c>
      <c r="BG63" t="s">
        <v>1457</v>
      </c>
      <c r="BH63">
        <v>6</v>
      </c>
      <c r="BJ63" s="1">
        <v>45444</v>
      </c>
      <c r="BK63" s="1">
        <v>45808</v>
      </c>
      <c r="BN63">
        <v>35</v>
      </c>
      <c r="BO63">
        <v>0</v>
      </c>
      <c r="BP63">
        <v>7</v>
      </c>
      <c r="BQ63">
        <v>7</v>
      </c>
      <c r="BR63">
        <v>7</v>
      </c>
      <c r="BS63">
        <v>7</v>
      </c>
      <c r="BT63">
        <v>7</v>
      </c>
      <c r="BU63">
        <v>0</v>
      </c>
      <c r="BV63" t="str">
        <f>"9:00 AM"</f>
        <v>9:00 AM</v>
      </c>
      <c r="BW63" t="str">
        <f>"5:00 PM"</f>
        <v>5:00 PM</v>
      </c>
      <c r="BX63" t="s">
        <v>226</v>
      </c>
      <c r="BY63">
        <v>0</v>
      </c>
      <c r="BZ63">
        <v>12</v>
      </c>
      <c r="CA63" t="s">
        <v>115</v>
      </c>
      <c r="CC63" t="s">
        <v>8925</v>
      </c>
      <c r="CD63" t="s">
        <v>683</v>
      </c>
      <c r="CE63" t="s">
        <v>684</v>
      </c>
      <c r="CF63" t="s">
        <v>119</v>
      </c>
      <c r="CG63" t="s">
        <v>120</v>
      </c>
      <c r="CH63" s="8">
        <v>96950</v>
      </c>
      <c r="CI63" s="3">
        <v>10.050000000000001</v>
      </c>
      <c r="CJ63" s="3">
        <v>10.050000000000001</v>
      </c>
      <c r="CK63" s="3">
        <v>15.08</v>
      </c>
      <c r="CL63" s="3">
        <v>15.08</v>
      </c>
      <c r="CM63" t="s">
        <v>136</v>
      </c>
      <c r="CN63" t="s">
        <v>368</v>
      </c>
      <c r="CO63" t="s">
        <v>138</v>
      </c>
      <c r="CQ63" t="s">
        <v>115</v>
      </c>
      <c r="CR63" t="s">
        <v>133</v>
      </c>
      <c r="CS63" t="s">
        <v>139</v>
      </c>
      <c r="CT63" t="s">
        <v>133</v>
      </c>
      <c r="CU63" t="s">
        <v>133</v>
      </c>
      <c r="CV63" t="s">
        <v>133</v>
      </c>
      <c r="CW63" t="s">
        <v>139</v>
      </c>
      <c r="CX63" t="s">
        <v>1425</v>
      </c>
      <c r="CY63" s="10">
        <v>16702352883</v>
      </c>
      <c r="CZ63" t="s">
        <v>956</v>
      </c>
      <c r="DA63" t="s">
        <v>139</v>
      </c>
      <c r="DB63" t="s">
        <v>133</v>
      </c>
      <c r="DC63" t="s">
        <v>115</v>
      </c>
    </row>
    <row r="64" spans="1:112" ht="14.45" customHeight="1" x14ac:dyDescent="0.25">
      <c r="A64" t="s">
        <v>8932</v>
      </c>
      <c r="B64" t="s">
        <v>212</v>
      </c>
      <c r="C64" s="1">
        <v>45472</v>
      </c>
      <c r="D64" s="1">
        <v>45568</v>
      </c>
      <c r="E64" t="s">
        <v>114</v>
      </c>
      <c r="G64" t="s">
        <v>115</v>
      </c>
      <c r="H64" t="s">
        <v>115</v>
      </c>
      <c r="I64" t="s">
        <v>115</v>
      </c>
      <c r="J64" t="s">
        <v>997</v>
      </c>
      <c r="L64" t="s">
        <v>998</v>
      </c>
      <c r="M64" t="s">
        <v>999</v>
      </c>
      <c r="N64" t="s">
        <v>119</v>
      </c>
      <c r="O64" t="s">
        <v>120</v>
      </c>
      <c r="P64" s="8">
        <v>96950</v>
      </c>
      <c r="Q64" t="s">
        <v>121</v>
      </c>
      <c r="S64" s="10">
        <v>16702858730</v>
      </c>
      <c r="U64" t="s">
        <v>1000</v>
      </c>
      <c r="V64">
        <v>561320</v>
      </c>
      <c r="W64" t="s">
        <v>123</v>
      </c>
      <c r="Y64" t="s">
        <v>1001</v>
      </c>
      <c r="Z64" t="s">
        <v>1002</v>
      </c>
      <c r="AA64" t="s">
        <v>1003</v>
      </c>
      <c r="AB64" t="s">
        <v>288</v>
      </c>
      <c r="AC64" t="s">
        <v>998</v>
      </c>
      <c r="AD64" t="s">
        <v>999</v>
      </c>
      <c r="AE64" t="s">
        <v>119</v>
      </c>
      <c r="AF64" t="s">
        <v>120</v>
      </c>
      <c r="AG64" s="8">
        <v>96950</v>
      </c>
      <c r="AH64" t="s">
        <v>121</v>
      </c>
      <c r="AJ64" s="10">
        <v>16702858730</v>
      </c>
      <c r="AL64" t="s">
        <v>1004</v>
      </c>
      <c r="BD64" t="str">
        <f>"37-2012.00"</f>
        <v>37-2012.00</v>
      </c>
      <c r="BE64" t="s">
        <v>512</v>
      </c>
      <c r="BF64" t="s">
        <v>8019</v>
      </c>
      <c r="BG64" t="s">
        <v>1593</v>
      </c>
      <c r="BH64">
        <v>10</v>
      </c>
      <c r="BJ64" s="1">
        <v>45535</v>
      </c>
      <c r="BK64" s="1">
        <v>45899</v>
      </c>
      <c r="BN64">
        <v>35</v>
      </c>
      <c r="BO64">
        <v>0</v>
      </c>
      <c r="BP64">
        <v>7</v>
      </c>
      <c r="BQ64">
        <v>7</v>
      </c>
      <c r="BR64">
        <v>7</v>
      </c>
      <c r="BS64">
        <v>7</v>
      </c>
      <c r="BT64">
        <v>7</v>
      </c>
      <c r="BU64">
        <v>0</v>
      </c>
      <c r="BV64" t="str">
        <f>"9:00 AM"</f>
        <v>9:00 AM</v>
      </c>
      <c r="BW64" t="str">
        <f>"5:00 PM"</f>
        <v>5:00 PM</v>
      </c>
      <c r="BX64" t="s">
        <v>158</v>
      </c>
      <c r="BY64">
        <v>0</v>
      </c>
      <c r="BZ64">
        <v>3</v>
      </c>
      <c r="CA64" t="s">
        <v>115</v>
      </c>
      <c r="CC64" t="s">
        <v>8933</v>
      </c>
      <c r="CD64" t="s">
        <v>1008</v>
      </c>
      <c r="CE64" t="s">
        <v>1009</v>
      </c>
      <c r="CF64" t="s">
        <v>119</v>
      </c>
      <c r="CG64" t="s">
        <v>120</v>
      </c>
      <c r="CH64" s="8">
        <v>96950</v>
      </c>
      <c r="CI64" s="3">
        <v>7.64</v>
      </c>
      <c r="CJ64" s="3">
        <v>8</v>
      </c>
      <c r="CK64" s="3">
        <v>11.46</v>
      </c>
      <c r="CL64" s="3">
        <v>12</v>
      </c>
      <c r="CM64" t="s">
        <v>136</v>
      </c>
      <c r="CN64" t="s">
        <v>137</v>
      </c>
      <c r="CO64" t="s">
        <v>138</v>
      </c>
      <c r="CQ64" t="s">
        <v>115</v>
      </c>
      <c r="CR64" t="s">
        <v>133</v>
      </c>
      <c r="CS64" t="s">
        <v>139</v>
      </c>
      <c r="CT64" t="s">
        <v>133</v>
      </c>
      <c r="CU64" t="s">
        <v>139</v>
      </c>
      <c r="CV64" t="s">
        <v>133</v>
      </c>
      <c r="CW64" t="s">
        <v>139</v>
      </c>
      <c r="CX64" s="2" t="s">
        <v>3256</v>
      </c>
      <c r="CY64" s="10">
        <v>16702858730</v>
      </c>
      <c r="CZ64" t="s">
        <v>1004</v>
      </c>
      <c r="DA64" t="s">
        <v>209</v>
      </c>
      <c r="DB64" t="s">
        <v>133</v>
      </c>
      <c r="DC64" t="s">
        <v>115</v>
      </c>
    </row>
    <row r="65" spans="1:112" ht="14.45" customHeight="1" x14ac:dyDescent="0.25">
      <c r="A65" t="s">
        <v>8934</v>
      </c>
      <c r="B65" t="s">
        <v>143</v>
      </c>
      <c r="C65" s="1">
        <v>45484</v>
      </c>
      <c r="D65" s="1">
        <v>45568</v>
      </c>
      <c r="E65" t="s">
        <v>114</v>
      </c>
      <c r="G65" t="s">
        <v>115</v>
      </c>
      <c r="H65" t="s">
        <v>115</v>
      </c>
      <c r="I65" t="s">
        <v>115</v>
      </c>
      <c r="J65" t="s">
        <v>4550</v>
      </c>
      <c r="K65" t="s">
        <v>4551</v>
      </c>
      <c r="L65" t="s">
        <v>4552</v>
      </c>
      <c r="N65" t="s">
        <v>148</v>
      </c>
      <c r="O65" t="s">
        <v>120</v>
      </c>
      <c r="P65" s="8">
        <v>96950</v>
      </c>
      <c r="Q65" t="s">
        <v>121</v>
      </c>
      <c r="S65" s="10">
        <v>16702870701</v>
      </c>
      <c r="U65" t="s">
        <v>4553</v>
      </c>
      <c r="V65">
        <v>624410</v>
      </c>
      <c r="W65" t="s">
        <v>123</v>
      </c>
      <c r="Y65" t="s">
        <v>1513</v>
      </c>
      <c r="Z65" t="s">
        <v>4554</v>
      </c>
      <c r="AA65" t="s">
        <v>4555</v>
      </c>
      <c r="AB65" t="s">
        <v>4556</v>
      </c>
      <c r="AC65" t="s">
        <v>4552</v>
      </c>
      <c r="AE65" t="s">
        <v>148</v>
      </c>
      <c r="AF65" t="s">
        <v>120</v>
      </c>
      <c r="AG65" s="8">
        <v>96950</v>
      </c>
      <c r="AH65" t="s">
        <v>121</v>
      </c>
      <c r="AJ65" s="10">
        <v>16702870701</v>
      </c>
      <c r="AL65" t="s">
        <v>4557</v>
      </c>
      <c r="BD65" t="str">
        <f>"39-9011.00"</f>
        <v>39-9011.00</v>
      </c>
      <c r="BE65" t="s">
        <v>650</v>
      </c>
      <c r="BF65" t="s">
        <v>8935</v>
      </c>
      <c r="BG65" t="s">
        <v>650</v>
      </c>
      <c r="BH65">
        <v>8</v>
      </c>
      <c r="BI65">
        <v>8</v>
      </c>
      <c r="BJ65" s="1">
        <v>45566</v>
      </c>
      <c r="BK65" s="1">
        <v>45930</v>
      </c>
      <c r="BL65" s="1">
        <v>45568</v>
      </c>
      <c r="BM65" s="1">
        <v>45930</v>
      </c>
      <c r="BN65">
        <v>35</v>
      </c>
      <c r="BO65">
        <v>0</v>
      </c>
      <c r="BP65">
        <v>7</v>
      </c>
      <c r="BQ65">
        <v>7</v>
      </c>
      <c r="BR65">
        <v>7</v>
      </c>
      <c r="BS65">
        <v>7</v>
      </c>
      <c r="BT65">
        <v>7</v>
      </c>
      <c r="BU65">
        <v>0</v>
      </c>
      <c r="BV65" t="str">
        <f>"8:00 AM"</f>
        <v>8:00 AM</v>
      </c>
      <c r="BW65" t="str">
        <f>"4:00 PM"</f>
        <v>4:00 PM</v>
      </c>
      <c r="BX65" t="s">
        <v>226</v>
      </c>
      <c r="BY65">
        <v>0</v>
      </c>
      <c r="BZ65">
        <v>12</v>
      </c>
      <c r="CA65" t="s">
        <v>115</v>
      </c>
      <c r="CC65" s="2" t="s">
        <v>8936</v>
      </c>
      <c r="CD65" t="s">
        <v>4561</v>
      </c>
      <c r="CE65" t="s">
        <v>3238</v>
      </c>
      <c r="CF65" t="s">
        <v>148</v>
      </c>
      <c r="CG65" t="s">
        <v>120</v>
      </c>
      <c r="CH65" s="8">
        <v>96950</v>
      </c>
      <c r="CI65" s="3">
        <v>7.81</v>
      </c>
      <c r="CJ65" s="3">
        <v>7.81</v>
      </c>
      <c r="CK65" s="3">
        <v>11.72</v>
      </c>
      <c r="CL65" s="3">
        <v>11.72</v>
      </c>
      <c r="CM65" t="s">
        <v>136</v>
      </c>
      <c r="CO65" t="s">
        <v>138</v>
      </c>
      <c r="CQ65" t="s">
        <v>115</v>
      </c>
      <c r="CR65" t="s">
        <v>133</v>
      </c>
      <c r="CS65" t="s">
        <v>139</v>
      </c>
      <c r="CT65" t="s">
        <v>133</v>
      </c>
      <c r="CU65" t="s">
        <v>139</v>
      </c>
      <c r="CV65" t="s">
        <v>133</v>
      </c>
      <c r="CW65" t="s">
        <v>139</v>
      </c>
      <c r="CX65" t="s">
        <v>354</v>
      </c>
      <c r="CY65" s="10">
        <v>16702870701</v>
      </c>
      <c r="CZ65" t="s">
        <v>4557</v>
      </c>
      <c r="DA65" t="s">
        <v>356</v>
      </c>
      <c r="DB65" t="s">
        <v>133</v>
      </c>
      <c r="DC65" t="s">
        <v>115</v>
      </c>
    </row>
    <row r="66" spans="1:112" ht="14.45" customHeight="1" x14ac:dyDescent="0.25">
      <c r="A66" t="s">
        <v>9522</v>
      </c>
      <c r="B66" t="s">
        <v>212</v>
      </c>
      <c r="C66" s="1">
        <v>45530</v>
      </c>
      <c r="D66" s="1">
        <v>45568</v>
      </c>
      <c r="E66" t="s">
        <v>144</v>
      </c>
      <c r="F66" s="1">
        <v>45656</v>
      </c>
      <c r="G66" t="s">
        <v>115</v>
      </c>
      <c r="H66" t="s">
        <v>115</v>
      </c>
      <c r="I66" t="s">
        <v>115</v>
      </c>
      <c r="J66" t="s">
        <v>578</v>
      </c>
      <c r="L66" t="s">
        <v>5684</v>
      </c>
      <c r="N66" t="s">
        <v>148</v>
      </c>
      <c r="O66" t="s">
        <v>120</v>
      </c>
      <c r="P66" s="8">
        <v>96950</v>
      </c>
      <c r="Q66" t="s">
        <v>121</v>
      </c>
      <c r="S66" s="10">
        <v>16702368202</v>
      </c>
      <c r="T66">
        <v>3554</v>
      </c>
      <c r="U66" t="s">
        <v>581</v>
      </c>
      <c r="V66">
        <v>62211</v>
      </c>
      <c r="W66" t="s">
        <v>123</v>
      </c>
      <c r="Y66" t="s">
        <v>582</v>
      </c>
      <c r="Z66" t="s">
        <v>583</v>
      </c>
      <c r="AA66" t="s">
        <v>568</v>
      </c>
      <c r="AB66" t="s">
        <v>584</v>
      </c>
      <c r="AC66" t="s">
        <v>579</v>
      </c>
      <c r="AE66" t="s">
        <v>148</v>
      </c>
      <c r="AF66" t="s">
        <v>120</v>
      </c>
      <c r="AG66" s="8">
        <v>96950</v>
      </c>
      <c r="AH66" t="s">
        <v>121</v>
      </c>
      <c r="AJ66" s="10">
        <v>16702368202</v>
      </c>
      <c r="AK66">
        <v>3554</v>
      </c>
      <c r="AL66" t="s">
        <v>585</v>
      </c>
      <c r="BD66" t="str">
        <f>"29-2034.00"</f>
        <v>29-2034.00</v>
      </c>
      <c r="BE66" t="s">
        <v>5685</v>
      </c>
      <c r="BF66" t="s">
        <v>5686</v>
      </c>
      <c r="BG66" t="s">
        <v>5687</v>
      </c>
      <c r="BH66">
        <v>1</v>
      </c>
      <c r="BJ66" s="1">
        <v>45658</v>
      </c>
      <c r="BK66" s="1">
        <v>46022</v>
      </c>
      <c r="BN66">
        <v>40</v>
      </c>
      <c r="BO66">
        <v>0</v>
      </c>
      <c r="BP66">
        <v>8</v>
      </c>
      <c r="BQ66">
        <v>8</v>
      </c>
      <c r="BR66">
        <v>8</v>
      </c>
      <c r="BS66">
        <v>8</v>
      </c>
      <c r="BT66">
        <v>8</v>
      </c>
      <c r="BU66">
        <v>0</v>
      </c>
      <c r="BV66" t="str">
        <f>"7:30 AM"</f>
        <v>7:30 AM</v>
      </c>
      <c r="BW66" t="str">
        <f>"4:30 PM"</f>
        <v>4:30 PM</v>
      </c>
      <c r="BX66" t="s">
        <v>726</v>
      </c>
      <c r="BY66">
        <v>0</v>
      </c>
      <c r="BZ66">
        <v>24</v>
      </c>
      <c r="CA66" t="s">
        <v>115</v>
      </c>
      <c r="CC66" s="2" t="s">
        <v>5688</v>
      </c>
      <c r="CD66" t="s">
        <v>5684</v>
      </c>
      <c r="CE66" t="s">
        <v>5689</v>
      </c>
      <c r="CF66" t="s">
        <v>148</v>
      </c>
      <c r="CG66" t="s">
        <v>120</v>
      </c>
      <c r="CH66" s="8">
        <v>96950</v>
      </c>
      <c r="CI66" s="3">
        <v>14.62</v>
      </c>
      <c r="CJ66" s="3">
        <v>23.55</v>
      </c>
      <c r="CK66" s="3">
        <v>21.93</v>
      </c>
      <c r="CL66" s="3">
        <v>35.33</v>
      </c>
      <c r="CM66" t="s">
        <v>136</v>
      </c>
      <c r="CN66" t="s">
        <v>5690</v>
      </c>
      <c r="CO66" t="s">
        <v>138</v>
      </c>
      <c r="CQ66" t="s">
        <v>133</v>
      </c>
      <c r="CR66" t="s">
        <v>133</v>
      </c>
      <c r="CS66" t="s">
        <v>139</v>
      </c>
      <c r="CT66" t="s">
        <v>133</v>
      </c>
      <c r="CU66" t="s">
        <v>139</v>
      </c>
      <c r="CV66" t="s">
        <v>139</v>
      </c>
      <c r="CW66" t="s">
        <v>139</v>
      </c>
      <c r="CX66" t="s">
        <v>9523</v>
      </c>
      <c r="CY66" s="10">
        <v>16702368202</v>
      </c>
      <c r="CZ66" t="s">
        <v>592</v>
      </c>
      <c r="DA66" t="s">
        <v>593</v>
      </c>
      <c r="DB66" t="s">
        <v>133</v>
      </c>
      <c r="DC66" t="s">
        <v>115</v>
      </c>
      <c r="DD66" t="s">
        <v>3048</v>
      </c>
      <c r="DE66" t="s">
        <v>3049</v>
      </c>
      <c r="DF66" t="s">
        <v>2748</v>
      </c>
      <c r="DG66" t="s">
        <v>5692</v>
      </c>
      <c r="DH66" t="s">
        <v>1579</v>
      </c>
    </row>
    <row r="67" spans="1:112" ht="14.45" customHeight="1" x14ac:dyDescent="0.25">
      <c r="A67" t="s">
        <v>357</v>
      </c>
      <c r="B67" t="s">
        <v>192</v>
      </c>
      <c r="C67" s="1">
        <v>45468</v>
      </c>
      <c r="D67" s="1">
        <v>45569</v>
      </c>
      <c r="E67" t="s">
        <v>114</v>
      </c>
      <c r="G67" t="s">
        <v>115</v>
      </c>
      <c r="H67" t="s">
        <v>115</v>
      </c>
      <c r="I67" t="s">
        <v>115</v>
      </c>
      <c r="J67" t="s">
        <v>358</v>
      </c>
      <c r="K67" t="s">
        <v>359</v>
      </c>
      <c r="L67" t="s">
        <v>360</v>
      </c>
      <c r="N67" t="s">
        <v>148</v>
      </c>
      <c r="O67" t="s">
        <v>120</v>
      </c>
      <c r="P67" s="8">
        <v>96950</v>
      </c>
      <c r="Q67" t="s">
        <v>121</v>
      </c>
      <c r="S67" s="10">
        <v>16702871116</v>
      </c>
      <c r="U67" t="s">
        <v>361</v>
      </c>
      <c r="V67">
        <v>56179</v>
      </c>
      <c r="W67" t="s">
        <v>123</v>
      </c>
      <c r="Y67" t="s">
        <v>362</v>
      </c>
      <c r="Z67" t="s">
        <v>363</v>
      </c>
      <c r="AA67" t="s">
        <v>364</v>
      </c>
      <c r="AB67" t="s">
        <v>365</v>
      </c>
      <c r="AC67" t="s">
        <v>360</v>
      </c>
      <c r="AE67" t="s">
        <v>119</v>
      </c>
      <c r="AF67" t="s">
        <v>120</v>
      </c>
      <c r="AG67" s="8">
        <v>96950</v>
      </c>
      <c r="AH67" t="s">
        <v>121</v>
      </c>
      <c r="AJ67" s="10">
        <v>16702871116</v>
      </c>
      <c r="AL67" t="s">
        <v>366</v>
      </c>
      <c r="BD67" t="str">
        <f>"49-9071.00"</f>
        <v>49-9071.00</v>
      </c>
      <c r="BE67" t="s">
        <v>241</v>
      </c>
      <c r="BF67" t="s">
        <v>367</v>
      </c>
      <c r="BG67" t="s">
        <v>241</v>
      </c>
      <c r="BH67">
        <v>10</v>
      </c>
      <c r="BJ67" s="1">
        <v>45474</v>
      </c>
      <c r="BK67" s="1">
        <v>45838</v>
      </c>
      <c r="BN67">
        <v>35</v>
      </c>
      <c r="BO67">
        <v>0</v>
      </c>
      <c r="BP67">
        <v>7</v>
      </c>
      <c r="BQ67">
        <v>7</v>
      </c>
      <c r="BR67">
        <v>7</v>
      </c>
      <c r="BS67">
        <v>7</v>
      </c>
      <c r="BT67">
        <v>7</v>
      </c>
      <c r="BU67">
        <v>0</v>
      </c>
      <c r="BV67" t="str">
        <f>"8:00 AM"</f>
        <v>8:00 AM</v>
      </c>
      <c r="BW67" t="str">
        <f>"4:00 PM"</f>
        <v>4:00 PM</v>
      </c>
      <c r="BX67" t="s">
        <v>158</v>
      </c>
      <c r="BY67">
        <v>0</v>
      </c>
      <c r="BZ67">
        <v>12</v>
      </c>
      <c r="CA67" t="s">
        <v>115</v>
      </c>
      <c r="CC67" t="s">
        <v>368</v>
      </c>
      <c r="CD67" t="s">
        <v>369</v>
      </c>
      <c r="CF67" t="s">
        <v>148</v>
      </c>
      <c r="CG67" t="s">
        <v>120</v>
      </c>
      <c r="CH67" s="8">
        <v>96950</v>
      </c>
      <c r="CI67" s="3">
        <v>9.5399999999999991</v>
      </c>
      <c r="CJ67" s="3">
        <v>9.5399999999999991</v>
      </c>
      <c r="CK67" s="3">
        <v>14.31</v>
      </c>
      <c r="CL67" s="3">
        <v>14.31</v>
      </c>
      <c r="CM67" t="s">
        <v>136</v>
      </c>
      <c r="CN67" t="s">
        <v>368</v>
      </c>
      <c r="CO67" t="s">
        <v>138</v>
      </c>
      <c r="CQ67" t="s">
        <v>115</v>
      </c>
      <c r="CR67" t="s">
        <v>133</v>
      </c>
      <c r="CS67" t="s">
        <v>139</v>
      </c>
      <c r="CT67" t="s">
        <v>133</v>
      </c>
      <c r="CU67" t="s">
        <v>139</v>
      </c>
      <c r="CV67" t="s">
        <v>133</v>
      </c>
      <c r="CW67" t="s">
        <v>139</v>
      </c>
      <c r="CX67" t="s">
        <v>370</v>
      </c>
      <c r="CY67" s="10">
        <v>16702871116</v>
      </c>
      <c r="CZ67" t="s">
        <v>366</v>
      </c>
      <c r="DA67" t="s">
        <v>139</v>
      </c>
      <c r="DB67" t="s">
        <v>133</v>
      </c>
      <c r="DC67" t="s">
        <v>115</v>
      </c>
    </row>
    <row r="68" spans="1:112" ht="14.45" customHeight="1" x14ac:dyDescent="0.25">
      <c r="A68" t="s">
        <v>403</v>
      </c>
      <c r="B68" t="s">
        <v>212</v>
      </c>
      <c r="C68" s="1">
        <v>45565</v>
      </c>
      <c r="D68" s="1">
        <v>45569</v>
      </c>
      <c r="E68" t="s">
        <v>114</v>
      </c>
      <c r="G68" t="s">
        <v>133</v>
      </c>
      <c r="H68" t="s">
        <v>115</v>
      </c>
      <c r="I68" t="s">
        <v>115</v>
      </c>
      <c r="J68" t="s">
        <v>404</v>
      </c>
      <c r="L68" t="s">
        <v>405</v>
      </c>
      <c r="M68" t="s">
        <v>406</v>
      </c>
      <c r="N68" t="s">
        <v>148</v>
      </c>
      <c r="O68" t="s">
        <v>120</v>
      </c>
      <c r="P68" s="8">
        <v>96950</v>
      </c>
      <c r="Q68" t="s">
        <v>121</v>
      </c>
      <c r="S68" s="10">
        <v>16702350173</v>
      </c>
      <c r="U68" t="s">
        <v>407</v>
      </c>
      <c r="V68">
        <v>711211</v>
      </c>
      <c r="W68" t="s">
        <v>123</v>
      </c>
      <c r="Y68" t="s">
        <v>408</v>
      </c>
      <c r="Z68" t="s">
        <v>409</v>
      </c>
      <c r="AB68" t="s">
        <v>200</v>
      </c>
      <c r="AC68" t="s">
        <v>405</v>
      </c>
      <c r="AD68" t="s">
        <v>406</v>
      </c>
      <c r="AE68" t="s">
        <v>148</v>
      </c>
      <c r="AF68" t="s">
        <v>120</v>
      </c>
      <c r="AG68" s="8">
        <v>96950</v>
      </c>
      <c r="AH68" t="s">
        <v>121</v>
      </c>
      <c r="AJ68" s="10">
        <v>16702350173</v>
      </c>
      <c r="AL68" t="s">
        <v>410</v>
      </c>
      <c r="BD68" t="str">
        <f>"39-9032.00"</f>
        <v>39-9032.00</v>
      </c>
      <c r="BE68" t="s">
        <v>411</v>
      </c>
      <c r="BF68" t="s">
        <v>412</v>
      </c>
      <c r="BG68" t="s">
        <v>413</v>
      </c>
      <c r="BH68">
        <v>1</v>
      </c>
      <c r="BJ68" s="1">
        <v>45566</v>
      </c>
      <c r="BK68" s="1">
        <v>46660</v>
      </c>
      <c r="BN68">
        <v>40</v>
      </c>
      <c r="BO68">
        <v>0</v>
      </c>
      <c r="BP68">
        <v>8</v>
      </c>
      <c r="BQ68">
        <v>8</v>
      </c>
      <c r="BR68">
        <v>8</v>
      </c>
      <c r="BS68">
        <v>8</v>
      </c>
      <c r="BT68">
        <v>8</v>
      </c>
      <c r="BU68">
        <v>0</v>
      </c>
      <c r="BV68" t="str">
        <f>"9:00 AM"</f>
        <v>9:00 AM</v>
      </c>
      <c r="BW68" t="str">
        <f>"6:00 PM"</f>
        <v>6:00 PM</v>
      </c>
      <c r="BX68" t="s">
        <v>226</v>
      </c>
      <c r="BY68">
        <v>0</v>
      </c>
      <c r="BZ68">
        <v>24</v>
      </c>
      <c r="CA68" t="s">
        <v>115</v>
      </c>
      <c r="CC68" s="2" t="s">
        <v>414</v>
      </c>
      <c r="CD68" t="s">
        <v>415</v>
      </c>
      <c r="CE68" t="s">
        <v>416</v>
      </c>
      <c r="CF68" t="s">
        <v>119</v>
      </c>
      <c r="CG68" t="s">
        <v>120</v>
      </c>
      <c r="CH68" s="8">
        <v>96950</v>
      </c>
      <c r="CI68" s="3">
        <v>8.9600000000000009</v>
      </c>
      <c r="CJ68" s="3">
        <v>16.5</v>
      </c>
      <c r="CK68" s="3">
        <v>13.44</v>
      </c>
      <c r="CL68" s="3">
        <v>24.75</v>
      </c>
      <c r="CM68" t="s">
        <v>136</v>
      </c>
      <c r="CO68" t="s">
        <v>138</v>
      </c>
      <c r="CQ68" t="s">
        <v>115</v>
      </c>
      <c r="CR68" t="s">
        <v>133</v>
      </c>
      <c r="CS68" t="s">
        <v>133</v>
      </c>
      <c r="CT68" t="s">
        <v>133</v>
      </c>
      <c r="CU68" t="s">
        <v>133</v>
      </c>
      <c r="CV68" t="s">
        <v>133</v>
      </c>
      <c r="CW68" t="s">
        <v>133</v>
      </c>
      <c r="CX68" t="s">
        <v>158</v>
      </c>
      <c r="CY68" s="10">
        <v>16702350173</v>
      </c>
      <c r="CZ68" t="s">
        <v>410</v>
      </c>
      <c r="DA68" t="s">
        <v>417</v>
      </c>
      <c r="DB68" t="s">
        <v>133</v>
      </c>
      <c r="DC68" t="s">
        <v>115</v>
      </c>
    </row>
    <row r="69" spans="1:112" ht="14.45" customHeight="1" x14ac:dyDescent="0.25">
      <c r="A69" t="s">
        <v>1923</v>
      </c>
      <c r="B69" t="s">
        <v>192</v>
      </c>
      <c r="C69" s="1">
        <v>45526</v>
      </c>
      <c r="D69" s="1">
        <v>45569</v>
      </c>
      <c r="E69" t="s">
        <v>144</v>
      </c>
      <c r="F69" s="1">
        <v>45564</v>
      </c>
      <c r="G69" t="s">
        <v>133</v>
      </c>
      <c r="H69" t="s">
        <v>115</v>
      </c>
      <c r="I69" t="s">
        <v>115</v>
      </c>
      <c r="J69" t="s">
        <v>1924</v>
      </c>
      <c r="K69" t="s">
        <v>1925</v>
      </c>
      <c r="L69" t="s">
        <v>1926</v>
      </c>
      <c r="M69" t="s">
        <v>1927</v>
      </c>
      <c r="N69" t="s">
        <v>148</v>
      </c>
      <c r="O69" t="s">
        <v>120</v>
      </c>
      <c r="P69" s="8">
        <v>96950</v>
      </c>
      <c r="Q69" t="s">
        <v>121</v>
      </c>
      <c r="S69" s="10">
        <v>16704839683</v>
      </c>
      <c r="U69" t="s">
        <v>1928</v>
      </c>
      <c r="V69">
        <v>812112</v>
      </c>
      <c r="W69" t="s">
        <v>123</v>
      </c>
      <c r="Y69" t="s">
        <v>1929</v>
      </c>
      <c r="Z69" t="s">
        <v>1930</v>
      </c>
      <c r="AA69" t="s">
        <v>1931</v>
      </c>
      <c r="AB69" t="s">
        <v>1698</v>
      </c>
      <c r="AC69" t="s">
        <v>1932</v>
      </c>
      <c r="AD69" t="s">
        <v>1933</v>
      </c>
      <c r="AE69" t="s">
        <v>148</v>
      </c>
      <c r="AF69" t="s">
        <v>120</v>
      </c>
      <c r="AG69" s="8">
        <v>96950</v>
      </c>
      <c r="AH69" t="s">
        <v>121</v>
      </c>
      <c r="AJ69" s="10">
        <v>16704839683</v>
      </c>
      <c r="AL69" t="s">
        <v>1934</v>
      </c>
      <c r="BD69" t="str">
        <f>"39-5012.00"</f>
        <v>39-5012.00</v>
      </c>
      <c r="BE69" t="s">
        <v>947</v>
      </c>
      <c r="BF69" t="s">
        <v>1935</v>
      </c>
      <c r="BG69" t="s">
        <v>1936</v>
      </c>
      <c r="BH69">
        <v>10</v>
      </c>
      <c r="BJ69" s="1">
        <v>45566</v>
      </c>
      <c r="BK69" s="1">
        <v>45565</v>
      </c>
      <c r="BN69">
        <v>35</v>
      </c>
      <c r="BO69">
        <v>5</v>
      </c>
      <c r="BP69">
        <v>0</v>
      </c>
      <c r="BQ69">
        <v>6</v>
      </c>
      <c r="BR69">
        <v>6</v>
      </c>
      <c r="BS69">
        <v>6</v>
      </c>
      <c r="BT69">
        <v>6</v>
      </c>
      <c r="BU69">
        <v>6</v>
      </c>
      <c r="BV69" t="str">
        <f>"11:00 AM"</f>
        <v>11:00 AM</v>
      </c>
      <c r="BW69" t="str">
        <f>"6:00 PM"</f>
        <v>6:00 PM</v>
      </c>
      <c r="BX69" t="s">
        <v>158</v>
      </c>
      <c r="BY69">
        <v>0</v>
      </c>
      <c r="BZ69">
        <v>24</v>
      </c>
      <c r="CA69" t="s">
        <v>115</v>
      </c>
      <c r="CC69" s="2" t="s">
        <v>1937</v>
      </c>
      <c r="CD69" t="s">
        <v>1926</v>
      </c>
      <c r="CE69" t="s">
        <v>1927</v>
      </c>
      <c r="CF69" t="s">
        <v>148</v>
      </c>
      <c r="CG69" t="s">
        <v>120</v>
      </c>
      <c r="CH69" s="8">
        <v>96950</v>
      </c>
      <c r="CI69" s="3">
        <v>7.98</v>
      </c>
      <c r="CJ69" s="3">
        <v>7.98</v>
      </c>
      <c r="CK69" s="3">
        <v>11.97</v>
      </c>
      <c r="CL69" s="3">
        <v>11.97</v>
      </c>
      <c r="CM69" t="s">
        <v>136</v>
      </c>
      <c r="CN69" t="s">
        <v>139</v>
      </c>
      <c r="CO69" t="s">
        <v>138</v>
      </c>
      <c r="CQ69" t="s">
        <v>115</v>
      </c>
      <c r="CR69" t="s">
        <v>133</v>
      </c>
      <c r="CS69" t="s">
        <v>139</v>
      </c>
      <c r="CT69" t="s">
        <v>133</v>
      </c>
      <c r="CU69" t="s">
        <v>139</v>
      </c>
      <c r="CV69" t="s">
        <v>133</v>
      </c>
      <c r="CW69" t="s">
        <v>139</v>
      </c>
      <c r="CX69" t="s">
        <v>158</v>
      </c>
      <c r="CY69" s="10">
        <v>16704839683</v>
      </c>
      <c r="CZ69" t="s">
        <v>1934</v>
      </c>
      <c r="DA69" t="s">
        <v>139</v>
      </c>
      <c r="DB69" t="s">
        <v>133</v>
      </c>
      <c r="DC69" t="s">
        <v>115</v>
      </c>
    </row>
    <row r="70" spans="1:112" ht="14.45" customHeight="1" x14ac:dyDescent="0.25">
      <c r="A70" t="s">
        <v>3658</v>
      </c>
      <c r="B70" t="s">
        <v>143</v>
      </c>
      <c r="C70" s="1">
        <v>45496</v>
      </c>
      <c r="D70" s="1">
        <v>45569</v>
      </c>
      <c r="E70" t="s">
        <v>144</v>
      </c>
      <c r="F70" s="1">
        <v>45564</v>
      </c>
      <c r="G70" t="s">
        <v>133</v>
      </c>
      <c r="H70" t="s">
        <v>115</v>
      </c>
      <c r="I70" t="s">
        <v>115</v>
      </c>
      <c r="J70" t="s">
        <v>3659</v>
      </c>
      <c r="L70" t="s">
        <v>3660</v>
      </c>
      <c r="N70" t="s">
        <v>119</v>
      </c>
      <c r="O70" t="s">
        <v>120</v>
      </c>
      <c r="P70" s="8">
        <v>96950</v>
      </c>
      <c r="Q70" t="s">
        <v>121</v>
      </c>
      <c r="S70" s="10">
        <v>16702343215</v>
      </c>
      <c r="U70" t="s">
        <v>3661</v>
      </c>
      <c r="V70">
        <v>8121</v>
      </c>
      <c r="W70" t="s">
        <v>123</v>
      </c>
      <c r="Y70" t="s">
        <v>3662</v>
      </c>
      <c r="Z70" t="s">
        <v>3663</v>
      </c>
      <c r="AA70" t="s">
        <v>3664</v>
      </c>
      <c r="AB70" t="s">
        <v>3665</v>
      </c>
      <c r="AC70" t="s">
        <v>3660</v>
      </c>
      <c r="AE70" t="s">
        <v>119</v>
      </c>
      <c r="AF70" t="s">
        <v>120</v>
      </c>
      <c r="AG70" s="8">
        <v>96950</v>
      </c>
      <c r="AH70" t="s">
        <v>121</v>
      </c>
      <c r="AJ70" s="10">
        <v>16702343215</v>
      </c>
      <c r="AL70" t="s">
        <v>3666</v>
      </c>
      <c r="BD70" t="str">
        <f>"39-5012.00"</f>
        <v>39-5012.00</v>
      </c>
      <c r="BE70" t="s">
        <v>947</v>
      </c>
      <c r="BF70" t="s">
        <v>3667</v>
      </c>
      <c r="BG70" t="s">
        <v>948</v>
      </c>
      <c r="BH70">
        <v>3</v>
      </c>
      <c r="BI70">
        <v>3</v>
      </c>
      <c r="BJ70" s="1">
        <v>45566</v>
      </c>
      <c r="BK70" s="1">
        <v>45930</v>
      </c>
      <c r="BL70" s="1">
        <v>45569</v>
      </c>
      <c r="BM70" s="1">
        <v>45930</v>
      </c>
      <c r="BN70">
        <v>35</v>
      </c>
      <c r="BO70">
        <v>7</v>
      </c>
      <c r="BP70">
        <v>0</v>
      </c>
      <c r="BQ70">
        <v>0</v>
      </c>
      <c r="BR70">
        <v>7</v>
      </c>
      <c r="BS70">
        <v>7</v>
      </c>
      <c r="BT70">
        <v>7</v>
      </c>
      <c r="BU70">
        <v>7</v>
      </c>
      <c r="BV70" t="str">
        <f>"10:00 AM"</f>
        <v>10:00 AM</v>
      </c>
      <c r="BW70" t="str">
        <f>"6:00 PM"</f>
        <v>6:00 PM</v>
      </c>
      <c r="BX70" t="s">
        <v>158</v>
      </c>
      <c r="BY70">
        <v>0</v>
      </c>
      <c r="BZ70">
        <v>24</v>
      </c>
      <c r="CA70" t="s">
        <v>115</v>
      </c>
      <c r="CC70" t="s">
        <v>137</v>
      </c>
      <c r="CD70" t="s">
        <v>3668</v>
      </c>
      <c r="CE70" t="s">
        <v>3669</v>
      </c>
      <c r="CF70" t="s">
        <v>119</v>
      </c>
      <c r="CG70" t="s">
        <v>120</v>
      </c>
      <c r="CH70" s="8">
        <v>96950</v>
      </c>
      <c r="CI70" s="3">
        <v>7.98</v>
      </c>
      <c r="CJ70" s="3">
        <v>7.98</v>
      </c>
      <c r="CK70" s="3">
        <v>11.97</v>
      </c>
      <c r="CL70" s="3">
        <v>11.97</v>
      </c>
      <c r="CM70" t="s">
        <v>136</v>
      </c>
      <c r="CN70" t="s">
        <v>139</v>
      </c>
      <c r="CO70" t="s">
        <v>138</v>
      </c>
      <c r="CQ70" t="s">
        <v>115</v>
      </c>
      <c r="CR70" t="s">
        <v>133</v>
      </c>
      <c r="CS70" t="s">
        <v>139</v>
      </c>
      <c r="CT70" t="s">
        <v>133</v>
      </c>
      <c r="CU70" t="s">
        <v>139</v>
      </c>
      <c r="CV70" t="s">
        <v>133</v>
      </c>
      <c r="CW70" t="s">
        <v>139</v>
      </c>
      <c r="CX70" t="s">
        <v>2364</v>
      </c>
      <c r="CY70" s="10">
        <v>16702343215</v>
      </c>
      <c r="CZ70" t="s">
        <v>3666</v>
      </c>
      <c r="DA70" t="s">
        <v>139</v>
      </c>
      <c r="DB70" t="s">
        <v>133</v>
      </c>
      <c r="DC70" t="s">
        <v>115</v>
      </c>
    </row>
    <row r="71" spans="1:112" ht="14.45" customHeight="1" x14ac:dyDescent="0.25">
      <c r="A71" t="s">
        <v>3905</v>
      </c>
      <c r="B71" t="s">
        <v>143</v>
      </c>
      <c r="C71" s="1">
        <v>45471</v>
      </c>
      <c r="D71" s="1">
        <v>45569</v>
      </c>
      <c r="E71" t="s">
        <v>114</v>
      </c>
      <c r="G71" t="s">
        <v>115</v>
      </c>
      <c r="H71" t="s">
        <v>115</v>
      </c>
      <c r="I71" t="s">
        <v>115</v>
      </c>
      <c r="J71" t="s">
        <v>3906</v>
      </c>
      <c r="L71" t="s">
        <v>3907</v>
      </c>
      <c r="N71" t="s">
        <v>148</v>
      </c>
      <c r="O71" t="s">
        <v>120</v>
      </c>
      <c r="P71" s="8">
        <v>96950</v>
      </c>
      <c r="Q71" t="s">
        <v>121</v>
      </c>
      <c r="S71" s="10">
        <v>16702338100</v>
      </c>
      <c r="U71" t="s">
        <v>3908</v>
      </c>
      <c r="V71">
        <v>531110</v>
      </c>
      <c r="W71" t="s">
        <v>123</v>
      </c>
      <c r="Y71" t="s">
        <v>3909</v>
      </c>
      <c r="Z71" t="s">
        <v>3910</v>
      </c>
      <c r="AA71" t="s">
        <v>3911</v>
      </c>
      <c r="AB71" t="s">
        <v>1455</v>
      </c>
      <c r="AC71" t="s">
        <v>3907</v>
      </c>
      <c r="AE71" t="s">
        <v>148</v>
      </c>
      <c r="AF71" t="s">
        <v>120</v>
      </c>
      <c r="AG71" s="8">
        <v>96950</v>
      </c>
      <c r="AH71" t="s">
        <v>121</v>
      </c>
      <c r="AJ71" s="10">
        <v>16702338100</v>
      </c>
      <c r="AL71" t="s">
        <v>3912</v>
      </c>
      <c r="BD71" t="str">
        <f>"49-9071.00"</f>
        <v>49-9071.00</v>
      </c>
      <c r="BE71" t="s">
        <v>241</v>
      </c>
      <c r="BF71" t="s">
        <v>3913</v>
      </c>
      <c r="BG71" t="s">
        <v>3914</v>
      </c>
      <c r="BH71">
        <v>10</v>
      </c>
      <c r="BI71">
        <v>10</v>
      </c>
      <c r="BJ71" s="1">
        <v>45505</v>
      </c>
      <c r="BK71" s="1">
        <v>45869</v>
      </c>
      <c r="BL71" s="1">
        <v>45569</v>
      </c>
      <c r="BM71" s="1">
        <v>45869</v>
      </c>
      <c r="BN71">
        <v>35</v>
      </c>
      <c r="BO71">
        <v>0</v>
      </c>
      <c r="BP71">
        <v>7</v>
      </c>
      <c r="BQ71">
        <v>7</v>
      </c>
      <c r="BR71">
        <v>7</v>
      </c>
      <c r="BS71">
        <v>7</v>
      </c>
      <c r="BT71">
        <v>7</v>
      </c>
      <c r="BU71">
        <v>0</v>
      </c>
      <c r="BV71" t="str">
        <f>"7:00 AM"</f>
        <v>7:00 AM</v>
      </c>
      <c r="BW71" t="str">
        <f>"3:00 PM"</f>
        <v>3:00 PM</v>
      </c>
      <c r="BX71" t="s">
        <v>226</v>
      </c>
      <c r="BY71">
        <v>12</v>
      </c>
      <c r="BZ71">
        <v>12</v>
      </c>
      <c r="CA71" t="s">
        <v>115</v>
      </c>
      <c r="CC71" t="s">
        <v>158</v>
      </c>
      <c r="CD71" t="s">
        <v>3907</v>
      </c>
      <c r="CF71" t="s">
        <v>148</v>
      </c>
      <c r="CG71" t="s">
        <v>120</v>
      </c>
      <c r="CH71" s="8">
        <v>96950</v>
      </c>
      <c r="CI71" s="3">
        <v>9.5399999999999991</v>
      </c>
      <c r="CJ71" s="3">
        <v>9.5399999999999991</v>
      </c>
      <c r="CK71" s="3">
        <v>14.31</v>
      </c>
      <c r="CL71" s="3">
        <v>14.31</v>
      </c>
      <c r="CM71" t="s">
        <v>136</v>
      </c>
      <c r="CN71" t="s">
        <v>139</v>
      </c>
      <c r="CO71" t="s">
        <v>138</v>
      </c>
      <c r="CQ71" t="s">
        <v>115</v>
      </c>
      <c r="CR71" t="s">
        <v>133</v>
      </c>
      <c r="CS71" t="s">
        <v>139</v>
      </c>
      <c r="CT71" t="s">
        <v>139</v>
      </c>
      <c r="CU71" t="s">
        <v>139</v>
      </c>
      <c r="CV71" t="s">
        <v>133</v>
      </c>
      <c r="CW71" t="s">
        <v>139</v>
      </c>
      <c r="CX71" t="s">
        <v>3915</v>
      </c>
      <c r="CY71" s="10" t="s">
        <v>139</v>
      </c>
      <c r="CZ71" t="s">
        <v>3912</v>
      </c>
      <c r="DA71" t="s">
        <v>710</v>
      </c>
      <c r="DB71" t="s">
        <v>133</v>
      </c>
      <c r="DC71" t="s">
        <v>115</v>
      </c>
    </row>
    <row r="72" spans="1:112" ht="14.45" customHeight="1" x14ac:dyDescent="0.25">
      <c r="A72" t="s">
        <v>4621</v>
      </c>
      <c r="B72" t="s">
        <v>143</v>
      </c>
      <c r="C72" s="1">
        <v>45488</v>
      </c>
      <c r="D72" s="1">
        <v>45569</v>
      </c>
      <c r="E72" t="s">
        <v>144</v>
      </c>
      <c r="F72" s="1">
        <v>45564</v>
      </c>
      <c r="G72" t="s">
        <v>133</v>
      </c>
      <c r="H72" t="s">
        <v>115</v>
      </c>
      <c r="I72" t="s">
        <v>115</v>
      </c>
      <c r="J72" t="s">
        <v>1666</v>
      </c>
      <c r="K72" t="s">
        <v>1666</v>
      </c>
      <c r="L72" t="s">
        <v>1667</v>
      </c>
      <c r="M72" t="s">
        <v>1668</v>
      </c>
      <c r="N72" t="s">
        <v>119</v>
      </c>
      <c r="O72" t="s">
        <v>120</v>
      </c>
      <c r="P72" s="8">
        <v>96950</v>
      </c>
      <c r="Q72" t="s">
        <v>121</v>
      </c>
      <c r="S72" s="10">
        <v>16703229282</v>
      </c>
      <c r="U72" t="s">
        <v>1669</v>
      </c>
      <c r="V72">
        <v>332321</v>
      </c>
      <c r="W72" t="s">
        <v>123</v>
      </c>
      <c r="Y72" t="s">
        <v>1670</v>
      </c>
      <c r="Z72" t="s">
        <v>1671</v>
      </c>
      <c r="AA72" t="s">
        <v>1672</v>
      </c>
      <c r="AB72" t="s">
        <v>200</v>
      </c>
      <c r="AC72" t="s">
        <v>1667</v>
      </c>
      <c r="AD72" t="s">
        <v>1668</v>
      </c>
      <c r="AE72" t="s">
        <v>119</v>
      </c>
      <c r="AF72" t="s">
        <v>120</v>
      </c>
      <c r="AG72" s="8">
        <v>96950</v>
      </c>
      <c r="AH72" t="s">
        <v>121</v>
      </c>
      <c r="AJ72" s="10">
        <v>16703229282</v>
      </c>
      <c r="AL72" t="s">
        <v>1673</v>
      </c>
      <c r="BD72" t="str">
        <f>"37-2012.00"</f>
        <v>37-2012.00</v>
      </c>
      <c r="BE72" t="s">
        <v>512</v>
      </c>
      <c r="BF72" t="s">
        <v>4622</v>
      </c>
      <c r="BG72" t="s">
        <v>4623</v>
      </c>
      <c r="BH72">
        <v>2</v>
      </c>
      <c r="BI72">
        <v>2</v>
      </c>
      <c r="BJ72" s="1">
        <v>45566</v>
      </c>
      <c r="BK72" s="1">
        <v>46660</v>
      </c>
      <c r="BL72" s="1">
        <v>45569</v>
      </c>
      <c r="BM72" s="1">
        <v>46660</v>
      </c>
      <c r="BN72">
        <v>40</v>
      </c>
      <c r="BO72">
        <v>0</v>
      </c>
      <c r="BP72">
        <v>8</v>
      </c>
      <c r="BQ72">
        <v>8</v>
      </c>
      <c r="BR72">
        <v>8</v>
      </c>
      <c r="BS72">
        <v>8</v>
      </c>
      <c r="BT72">
        <v>8</v>
      </c>
      <c r="BU72">
        <v>0</v>
      </c>
      <c r="BV72" t="str">
        <f>"8:00 AM"</f>
        <v>8:00 AM</v>
      </c>
      <c r="BW72" t="str">
        <f>"5:00 PM"</f>
        <v>5:00 PM</v>
      </c>
      <c r="BX72" t="s">
        <v>158</v>
      </c>
      <c r="BY72">
        <v>0</v>
      </c>
      <c r="BZ72">
        <v>3</v>
      </c>
      <c r="CA72" t="s">
        <v>115</v>
      </c>
      <c r="CC72" t="s">
        <v>4624</v>
      </c>
      <c r="CD72" t="s">
        <v>1667</v>
      </c>
      <c r="CE72" t="s">
        <v>1668</v>
      </c>
      <c r="CF72" t="s">
        <v>119</v>
      </c>
      <c r="CG72" t="s">
        <v>120</v>
      </c>
      <c r="CH72" s="8">
        <v>96950</v>
      </c>
      <c r="CI72" s="3">
        <v>7.64</v>
      </c>
      <c r="CJ72" s="3">
        <v>10</v>
      </c>
      <c r="CK72" s="3">
        <v>11.46</v>
      </c>
      <c r="CL72" s="3">
        <v>15</v>
      </c>
      <c r="CM72" t="s">
        <v>136</v>
      </c>
      <c r="CO72" t="s">
        <v>138</v>
      </c>
      <c r="CQ72" t="s">
        <v>115</v>
      </c>
      <c r="CR72" t="s">
        <v>133</v>
      </c>
      <c r="CS72" t="s">
        <v>139</v>
      </c>
      <c r="CT72" t="s">
        <v>133</v>
      </c>
      <c r="CU72" t="s">
        <v>139</v>
      </c>
      <c r="CV72" t="s">
        <v>133</v>
      </c>
      <c r="CW72" t="s">
        <v>139</v>
      </c>
      <c r="CX72" t="s">
        <v>158</v>
      </c>
      <c r="CY72" s="10">
        <v>16703229282</v>
      </c>
      <c r="CZ72" t="s">
        <v>1673</v>
      </c>
      <c r="DA72" t="s">
        <v>139</v>
      </c>
      <c r="DB72" t="s">
        <v>133</v>
      </c>
      <c r="DC72" t="s">
        <v>115</v>
      </c>
    </row>
    <row r="73" spans="1:112" ht="14.45" customHeight="1" x14ac:dyDescent="0.25">
      <c r="A73" t="s">
        <v>4675</v>
      </c>
      <c r="B73" t="s">
        <v>192</v>
      </c>
      <c r="C73" s="1">
        <v>45471</v>
      </c>
      <c r="D73" s="1">
        <v>45569</v>
      </c>
      <c r="E73" t="s">
        <v>114</v>
      </c>
      <c r="G73" t="s">
        <v>115</v>
      </c>
      <c r="H73" t="s">
        <v>115</v>
      </c>
      <c r="I73" t="s">
        <v>115</v>
      </c>
      <c r="J73" t="s">
        <v>3766</v>
      </c>
      <c r="L73" t="s">
        <v>4676</v>
      </c>
      <c r="M73" t="s">
        <v>4677</v>
      </c>
      <c r="N73" t="s">
        <v>119</v>
      </c>
      <c r="O73" t="s">
        <v>120</v>
      </c>
      <c r="P73" s="8">
        <v>96950</v>
      </c>
      <c r="Q73" t="s">
        <v>121</v>
      </c>
      <c r="S73" s="10">
        <v>16702885982</v>
      </c>
      <c r="U73" t="s">
        <v>3769</v>
      </c>
      <c r="V73">
        <v>561320</v>
      </c>
      <c r="W73" t="s">
        <v>123</v>
      </c>
      <c r="Y73" t="s">
        <v>3770</v>
      </c>
      <c r="Z73" t="s">
        <v>4678</v>
      </c>
      <c r="AA73" t="s">
        <v>3772</v>
      </c>
      <c r="AB73" t="s">
        <v>200</v>
      </c>
      <c r="AC73" t="s">
        <v>4679</v>
      </c>
      <c r="AD73" t="s">
        <v>4677</v>
      </c>
      <c r="AE73" t="s">
        <v>119</v>
      </c>
      <c r="AF73" t="s">
        <v>120</v>
      </c>
      <c r="AG73" s="8">
        <v>96950</v>
      </c>
      <c r="AH73" t="s">
        <v>121</v>
      </c>
      <c r="AJ73" s="10">
        <v>16702885982</v>
      </c>
      <c r="AL73" t="s">
        <v>3774</v>
      </c>
      <c r="BD73" t="str">
        <f>"49-9071.00"</f>
        <v>49-9071.00</v>
      </c>
      <c r="BE73" t="s">
        <v>241</v>
      </c>
      <c r="BF73" t="s">
        <v>4680</v>
      </c>
      <c r="BG73" t="s">
        <v>1085</v>
      </c>
      <c r="BH73">
        <v>7</v>
      </c>
      <c r="BJ73" s="1">
        <v>45586</v>
      </c>
      <c r="BK73" s="1">
        <v>45950</v>
      </c>
      <c r="BN73">
        <v>40</v>
      </c>
      <c r="BO73">
        <v>0</v>
      </c>
      <c r="BP73">
        <v>8</v>
      </c>
      <c r="BQ73">
        <v>8</v>
      </c>
      <c r="BR73">
        <v>8</v>
      </c>
      <c r="BS73">
        <v>8</v>
      </c>
      <c r="BT73">
        <v>8</v>
      </c>
      <c r="BU73">
        <v>0</v>
      </c>
      <c r="BV73" t="str">
        <f>"8:00 AM"</f>
        <v>8:00 AM</v>
      </c>
      <c r="BW73" t="str">
        <f>"5:00 PM"</f>
        <v>5:00 PM</v>
      </c>
      <c r="BX73" t="s">
        <v>226</v>
      </c>
      <c r="BY73">
        <v>0</v>
      </c>
      <c r="BZ73">
        <v>24</v>
      </c>
      <c r="CA73" t="s">
        <v>115</v>
      </c>
      <c r="CC73" t="s">
        <v>3776</v>
      </c>
      <c r="CD73" t="s">
        <v>4681</v>
      </c>
      <c r="CE73" t="s">
        <v>209</v>
      </c>
      <c r="CF73" t="s">
        <v>119</v>
      </c>
      <c r="CG73" t="s">
        <v>120</v>
      </c>
      <c r="CH73" s="8">
        <v>96950</v>
      </c>
      <c r="CI73" s="3">
        <v>9.5399999999999991</v>
      </c>
      <c r="CJ73" s="3">
        <v>9.5399999999999991</v>
      </c>
      <c r="CK73" s="3">
        <v>14.31</v>
      </c>
      <c r="CL73" s="3">
        <v>14.31</v>
      </c>
      <c r="CM73" t="s">
        <v>136</v>
      </c>
      <c r="CN73" t="s">
        <v>209</v>
      </c>
      <c r="CO73" t="s">
        <v>138</v>
      </c>
      <c r="CQ73" t="s">
        <v>115</v>
      </c>
      <c r="CR73" t="s">
        <v>133</v>
      </c>
      <c r="CS73" t="s">
        <v>139</v>
      </c>
      <c r="CT73" t="s">
        <v>133</v>
      </c>
      <c r="CU73" t="s">
        <v>139</v>
      </c>
      <c r="CV73" t="s">
        <v>133</v>
      </c>
      <c r="CW73" t="s">
        <v>139</v>
      </c>
      <c r="CX73" t="s">
        <v>516</v>
      </c>
      <c r="CY73" s="10">
        <v>16702885982</v>
      </c>
      <c r="CZ73" t="s">
        <v>3774</v>
      </c>
      <c r="DA73" t="s">
        <v>356</v>
      </c>
      <c r="DB73" t="s">
        <v>133</v>
      </c>
      <c r="DC73" t="s">
        <v>115</v>
      </c>
      <c r="DD73" t="s">
        <v>517</v>
      </c>
      <c r="DE73" t="s">
        <v>518</v>
      </c>
      <c r="DF73" t="s">
        <v>519</v>
      </c>
      <c r="DG73" t="s">
        <v>520</v>
      </c>
      <c r="DH73" t="s">
        <v>521</v>
      </c>
    </row>
    <row r="74" spans="1:112" ht="14.45" customHeight="1" x14ac:dyDescent="0.25">
      <c r="A74" t="s">
        <v>5182</v>
      </c>
      <c r="B74" t="s">
        <v>143</v>
      </c>
      <c r="C74" s="1">
        <v>45470</v>
      </c>
      <c r="D74" s="1">
        <v>45569</v>
      </c>
      <c r="E74" t="s">
        <v>144</v>
      </c>
      <c r="F74" s="1">
        <v>45558</v>
      </c>
      <c r="G74" t="s">
        <v>115</v>
      </c>
      <c r="H74" t="s">
        <v>115</v>
      </c>
      <c r="I74" t="s">
        <v>115</v>
      </c>
      <c r="J74" t="s">
        <v>5183</v>
      </c>
      <c r="K74" t="s">
        <v>5184</v>
      </c>
      <c r="L74" t="s">
        <v>5185</v>
      </c>
      <c r="M74" t="s">
        <v>5186</v>
      </c>
      <c r="N74" t="s">
        <v>119</v>
      </c>
      <c r="O74" t="s">
        <v>120</v>
      </c>
      <c r="P74" s="8">
        <v>96950</v>
      </c>
      <c r="Q74" t="s">
        <v>121</v>
      </c>
      <c r="S74" s="10">
        <v>16702352375</v>
      </c>
      <c r="U74" t="s">
        <v>5187</v>
      </c>
      <c r="V74">
        <v>236115</v>
      </c>
      <c r="W74" t="s">
        <v>123</v>
      </c>
      <c r="Y74" t="s">
        <v>5188</v>
      </c>
      <c r="Z74" t="s">
        <v>5189</v>
      </c>
      <c r="AB74" t="s">
        <v>5190</v>
      </c>
      <c r="AC74" t="s">
        <v>5185</v>
      </c>
      <c r="AD74" t="s">
        <v>5186</v>
      </c>
      <c r="AE74" t="s">
        <v>119</v>
      </c>
      <c r="AF74" t="s">
        <v>120</v>
      </c>
      <c r="AG74" s="8">
        <v>96950</v>
      </c>
      <c r="AH74" t="s">
        <v>121</v>
      </c>
      <c r="AJ74" s="10">
        <v>16702352375</v>
      </c>
      <c r="AL74" t="s">
        <v>5191</v>
      </c>
      <c r="BD74" t="str">
        <f>"49-9071.00"</f>
        <v>49-9071.00</v>
      </c>
      <c r="BE74" t="s">
        <v>241</v>
      </c>
      <c r="BF74" t="s">
        <v>5192</v>
      </c>
      <c r="BG74" t="s">
        <v>1085</v>
      </c>
      <c r="BH74">
        <v>5</v>
      </c>
      <c r="BI74">
        <v>5</v>
      </c>
      <c r="BJ74" s="1">
        <v>45560</v>
      </c>
      <c r="BK74" s="1">
        <v>45924</v>
      </c>
      <c r="BL74" s="1">
        <v>45569</v>
      </c>
      <c r="BM74" s="1">
        <v>45924</v>
      </c>
      <c r="BN74">
        <v>35</v>
      </c>
      <c r="BO74">
        <v>0</v>
      </c>
      <c r="BP74">
        <v>7</v>
      </c>
      <c r="BQ74">
        <v>7</v>
      </c>
      <c r="BR74">
        <v>7</v>
      </c>
      <c r="BS74">
        <v>7</v>
      </c>
      <c r="BT74">
        <v>7</v>
      </c>
      <c r="BU74">
        <v>0</v>
      </c>
      <c r="BV74" t="str">
        <f>"8:00 AM"</f>
        <v>8:00 AM</v>
      </c>
      <c r="BW74" t="str">
        <f>"4:00 PM"</f>
        <v>4:00 PM</v>
      </c>
      <c r="BX74" t="s">
        <v>226</v>
      </c>
      <c r="BY74">
        <v>0</v>
      </c>
      <c r="BZ74">
        <v>24</v>
      </c>
      <c r="CA74" t="s">
        <v>115</v>
      </c>
      <c r="CC74" t="s">
        <v>5193</v>
      </c>
      <c r="CD74" t="s">
        <v>5185</v>
      </c>
      <c r="CE74" t="s">
        <v>139</v>
      </c>
      <c r="CF74" t="s">
        <v>119</v>
      </c>
      <c r="CG74" t="s">
        <v>120</v>
      </c>
      <c r="CH74" s="8">
        <v>96950</v>
      </c>
      <c r="CI74" s="3">
        <v>9.5399999999999991</v>
      </c>
      <c r="CJ74" s="3">
        <v>9.5399999999999991</v>
      </c>
      <c r="CK74" s="3">
        <v>14.31</v>
      </c>
      <c r="CL74" s="3">
        <v>14.31</v>
      </c>
      <c r="CM74" t="s">
        <v>136</v>
      </c>
      <c r="CN74" t="s">
        <v>139</v>
      </c>
      <c r="CO74" t="s">
        <v>138</v>
      </c>
      <c r="CQ74" t="s">
        <v>115</v>
      </c>
      <c r="CR74" t="s">
        <v>133</v>
      </c>
      <c r="CS74" t="s">
        <v>139</v>
      </c>
      <c r="CT74" t="s">
        <v>133</v>
      </c>
      <c r="CU74" t="s">
        <v>139</v>
      </c>
      <c r="CV74" t="s">
        <v>133</v>
      </c>
      <c r="CW74" t="s">
        <v>139</v>
      </c>
      <c r="CX74" t="s">
        <v>516</v>
      </c>
      <c r="CY74" s="10">
        <v>16702352375</v>
      </c>
      <c r="CZ74" t="s">
        <v>5191</v>
      </c>
      <c r="DA74" t="s">
        <v>356</v>
      </c>
      <c r="DB74" t="s">
        <v>133</v>
      </c>
      <c r="DC74" t="s">
        <v>115</v>
      </c>
      <c r="DD74" t="s">
        <v>517</v>
      </c>
      <c r="DE74" t="s">
        <v>518</v>
      </c>
      <c r="DF74" t="s">
        <v>519</v>
      </c>
      <c r="DG74" t="s">
        <v>520</v>
      </c>
      <c r="DH74" t="s">
        <v>521</v>
      </c>
    </row>
    <row r="75" spans="1:112" ht="14.45" customHeight="1" x14ac:dyDescent="0.25">
      <c r="A75" t="s">
        <v>5200</v>
      </c>
      <c r="B75" t="s">
        <v>143</v>
      </c>
      <c r="C75" s="1">
        <v>45466</v>
      </c>
      <c r="D75" s="1">
        <v>45569</v>
      </c>
      <c r="E75" t="s">
        <v>114</v>
      </c>
      <c r="G75" t="s">
        <v>115</v>
      </c>
      <c r="H75" t="s">
        <v>115</v>
      </c>
      <c r="I75" t="s">
        <v>115</v>
      </c>
      <c r="J75" t="s">
        <v>5201</v>
      </c>
      <c r="K75" t="s">
        <v>5202</v>
      </c>
      <c r="L75" t="s">
        <v>5203</v>
      </c>
      <c r="M75" t="s">
        <v>139</v>
      </c>
      <c r="N75" t="s">
        <v>119</v>
      </c>
      <c r="O75" t="s">
        <v>120</v>
      </c>
      <c r="P75" s="8">
        <v>96950</v>
      </c>
      <c r="Q75" t="s">
        <v>121</v>
      </c>
      <c r="S75" s="10">
        <v>16707835150</v>
      </c>
      <c r="U75" t="s">
        <v>5204</v>
      </c>
      <c r="V75">
        <v>812199</v>
      </c>
      <c r="W75" t="s">
        <v>123</v>
      </c>
      <c r="Y75" t="s">
        <v>1471</v>
      </c>
      <c r="Z75" t="s">
        <v>5205</v>
      </c>
      <c r="AB75" t="s">
        <v>200</v>
      </c>
      <c r="AC75" t="s">
        <v>5203</v>
      </c>
      <c r="AD75" t="s">
        <v>139</v>
      </c>
      <c r="AE75" t="s">
        <v>119</v>
      </c>
      <c r="AF75" t="s">
        <v>120</v>
      </c>
      <c r="AG75" s="8">
        <v>96950</v>
      </c>
      <c r="AH75" t="s">
        <v>121</v>
      </c>
      <c r="AJ75" s="10">
        <v>16707835150</v>
      </c>
      <c r="AL75" t="s">
        <v>5206</v>
      </c>
      <c r="BD75" t="str">
        <f>"31-9011.00"</f>
        <v>31-9011.00</v>
      </c>
      <c r="BE75" t="s">
        <v>1170</v>
      </c>
      <c r="BF75" t="s">
        <v>5207</v>
      </c>
      <c r="BG75" t="s">
        <v>5208</v>
      </c>
      <c r="BH75">
        <v>3</v>
      </c>
      <c r="BI75">
        <v>3</v>
      </c>
      <c r="BJ75" s="1">
        <v>45566</v>
      </c>
      <c r="BK75" s="1">
        <v>45930</v>
      </c>
      <c r="BL75" s="1">
        <v>45569</v>
      </c>
      <c r="BM75" s="1">
        <v>45930</v>
      </c>
      <c r="BN75">
        <v>35</v>
      </c>
      <c r="BO75">
        <v>0</v>
      </c>
      <c r="BP75">
        <v>7</v>
      </c>
      <c r="BQ75">
        <v>7</v>
      </c>
      <c r="BR75">
        <v>7</v>
      </c>
      <c r="BS75">
        <v>7</v>
      </c>
      <c r="BT75">
        <v>7</v>
      </c>
      <c r="BU75">
        <v>0</v>
      </c>
      <c r="BV75" t="str">
        <f>"10:00 AM"</f>
        <v>10:00 AM</v>
      </c>
      <c r="BW75" t="str">
        <f>"6:00 PM"</f>
        <v>6:00 PM</v>
      </c>
      <c r="BX75" t="s">
        <v>226</v>
      </c>
      <c r="BY75">
        <v>0</v>
      </c>
      <c r="BZ75">
        <v>18</v>
      </c>
      <c r="CA75" t="s">
        <v>115</v>
      </c>
      <c r="CC75" s="2" t="s">
        <v>5209</v>
      </c>
      <c r="CD75" t="s">
        <v>5203</v>
      </c>
      <c r="CE75" t="s">
        <v>139</v>
      </c>
      <c r="CF75" t="s">
        <v>119</v>
      </c>
      <c r="CG75" t="s">
        <v>120</v>
      </c>
      <c r="CH75" s="8">
        <v>96950</v>
      </c>
      <c r="CI75" s="3">
        <v>12.26</v>
      </c>
      <c r="CJ75" s="3">
        <v>12.26</v>
      </c>
      <c r="CK75" s="3">
        <v>18.39</v>
      </c>
      <c r="CL75" s="3">
        <v>18.39</v>
      </c>
      <c r="CM75" t="s">
        <v>136</v>
      </c>
      <c r="CN75" t="s">
        <v>5210</v>
      </c>
      <c r="CO75" t="s">
        <v>138</v>
      </c>
      <c r="CQ75" t="s">
        <v>115</v>
      </c>
      <c r="CR75" t="s">
        <v>133</v>
      </c>
      <c r="CS75" t="s">
        <v>139</v>
      </c>
      <c r="CT75" t="s">
        <v>133</v>
      </c>
      <c r="CU75" t="s">
        <v>139</v>
      </c>
      <c r="CV75" t="s">
        <v>133</v>
      </c>
      <c r="CW75" t="s">
        <v>139</v>
      </c>
      <c r="CX75" t="s">
        <v>1364</v>
      </c>
      <c r="CY75" s="10">
        <v>16707835150</v>
      </c>
      <c r="CZ75" t="s">
        <v>5211</v>
      </c>
      <c r="DA75" t="s">
        <v>139</v>
      </c>
      <c r="DB75" t="s">
        <v>133</v>
      </c>
      <c r="DC75" t="s">
        <v>115</v>
      </c>
    </row>
    <row r="76" spans="1:112" ht="14.45" customHeight="1" x14ac:dyDescent="0.25">
      <c r="A76" t="s">
        <v>5433</v>
      </c>
      <c r="B76" t="s">
        <v>143</v>
      </c>
      <c r="C76" s="1">
        <v>45470</v>
      </c>
      <c r="D76" s="1">
        <v>45569</v>
      </c>
      <c r="E76" t="s">
        <v>144</v>
      </c>
      <c r="F76" s="1">
        <v>45443</v>
      </c>
      <c r="G76" t="s">
        <v>115</v>
      </c>
      <c r="H76" t="s">
        <v>115</v>
      </c>
      <c r="I76" t="s">
        <v>115</v>
      </c>
      <c r="J76" t="s">
        <v>5434</v>
      </c>
      <c r="K76" t="s">
        <v>5435</v>
      </c>
      <c r="L76" t="s">
        <v>278</v>
      </c>
      <c r="M76" t="s">
        <v>148</v>
      </c>
      <c r="N76" t="s">
        <v>148</v>
      </c>
      <c r="O76" t="s">
        <v>120</v>
      </c>
      <c r="P76" s="8">
        <v>96950</v>
      </c>
      <c r="Q76" t="s">
        <v>121</v>
      </c>
      <c r="S76" s="10">
        <v>16702341795</v>
      </c>
      <c r="U76" t="s">
        <v>149</v>
      </c>
      <c r="V76">
        <v>4599</v>
      </c>
      <c r="W76" t="s">
        <v>123</v>
      </c>
      <c r="Y76" t="s">
        <v>150</v>
      </c>
      <c r="Z76" t="s">
        <v>151</v>
      </c>
      <c r="AA76" t="s">
        <v>152</v>
      </c>
      <c r="AB76" t="s">
        <v>153</v>
      </c>
      <c r="AC76" t="s">
        <v>278</v>
      </c>
      <c r="AD76" t="s">
        <v>5436</v>
      </c>
      <c r="AE76" t="s">
        <v>148</v>
      </c>
      <c r="AF76" t="s">
        <v>120</v>
      </c>
      <c r="AG76" s="8">
        <v>96950</v>
      </c>
      <c r="AH76" t="s">
        <v>121</v>
      </c>
      <c r="AJ76" s="10">
        <v>16702341795</v>
      </c>
      <c r="AL76" t="s">
        <v>154</v>
      </c>
      <c r="BD76" t="str">
        <f>"41-1011.00"</f>
        <v>41-1011.00</v>
      </c>
      <c r="BE76" t="s">
        <v>1059</v>
      </c>
      <c r="BF76" t="s">
        <v>5437</v>
      </c>
      <c r="BG76" t="s">
        <v>5438</v>
      </c>
      <c r="BH76">
        <v>1</v>
      </c>
      <c r="BI76">
        <v>1</v>
      </c>
      <c r="BJ76" s="1">
        <v>45445</v>
      </c>
      <c r="BK76" s="1">
        <v>45809</v>
      </c>
      <c r="BL76" s="1">
        <v>45569</v>
      </c>
      <c r="BM76" s="1">
        <v>45809</v>
      </c>
      <c r="BN76">
        <v>40</v>
      </c>
      <c r="BO76">
        <v>0</v>
      </c>
      <c r="BP76">
        <v>8</v>
      </c>
      <c r="BQ76">
        <v>8</v>
      </c>
      <c r="BR76">
        <v>8</v>
      </c>
      <c r="BS76">
        <v>8</v>
      </c>
      <c r="BT76">
        <v>8</v>
      </c>
      <c r="BU76">
        <v>0</v>
      </c>
      <c r="BV76" t="str">
        <f>"9:00 AM"</f>
        <v>9:00 AM</v>
      </c>
      <c r="BW76" t="str">
        <f>"6:00 PM"</f>
        <v>6:00 PM</v>
      </c>
      <c r="BX76" t="s">
        <v>226</v>
      </c>
      <c r="BY76">
        <v>0</v>
      </c>
      <c r="BZ76">
        <v>12</v>
      </c>
      <c r="CA76" t="s">
        <v>133</v>
      </c>
      <c r="CB76">
        <v>35</v>
      </c>
      <c r="CC76" t="s">
        <v>4864</v>
      </c>
      <c r="CD76" t="s">
        <v>5439</v>
      </c>
      <c r="CF76" t="s">
        <v>119</v>
      </c>
      <c r="CG76" t="s">
        <v>120</v>
      </c>
      <c r="CH76" s="8">
        <v>96950</v>
      </c>
      <c r="CI76" s="3">
        <v>10.17</v>
      </c>
      <c r="CJ76" s="3">
        <v>22.5</v>
      </c>
      <c r="CM76" t="s">
        <v>136</v>
      </c>
      <c r="CN76" t="s">
        <v>158</v>
      </c>
      <c r="CO76" t="s">
        <v>138</v>
      </c>
      <c r="CQ76" t="s">
        <v>115</v>
      </c>
      <c r="CR76" t="s">
        <v>133</v>
      </c>
      <c r="CS76" t="s">
        <v>133</v>
      </c>
      <c r="CT76" t="s">
        <v>139</v>
      </c>
      <c r="CU76" t="s">
        <v>139</v>
      </c>
      <c r="CV76" t="s">
        <v>133</v>
      </c>
      <c r="CW76" t="s">
        <v>133</v>
      </c>
      <c r="CX76" s="2" t="s">
        <v>5440</v>
      </c>
      <c r="CY76" s="10">
        <v>16702341795</v>
      </c>
      <c r="CZ76" t="s">
        <v>154</v>
      </c>
      <c r="DA76" t="s">
        <v>164</v>
      </c>
      <c r="DB76" t="s">
        <v>133</v>
      </c>
      <c r="DC76" t="s">
        <v>115</v>
      </c>
    </row>
    <row r="77" spans="1:112" ht="14.45" customHeight="1" x14ac:dyDescent="0.25">
      <c r="A77" t="s">
        <v>5757</v>
      </c>
      <c r="B77" t="s">
        <v>143</v>
      </c>
      <c r="C77" s="1">
        <v>45459</v>
      </c>
      <c r="D77" s="1">
        <v>45569</v>
      </c>
      <c r="E77" t="s">
        <v>144</v>
      </c>
      <c r="F77" s="1">
        <v>45595</v>
      </c>
      <c r="G77" t="s">
        <v>115</v>
      </c>
      <c r="H77" t="s">
        <v>115</v>
      </c>
      <c r="I77" t="s">
        <v>115</v>
      </c>
      <c r="J77" t="s">
        <v>887</v>
      </c>
      <c r="K77" t="s">
        <v>139</v>
      </c>
      <c r="L77" t="s">
        <v>888</v>
      </c>
      <c r="M77" t="s">
        <v>889</v>
      </c>
      <c r="N77" t="s">
        <v>162</v>
      </c>
      <c r="O77" t="s">
        <v>120</v>
      </c>
      <c r="P77" s="8">
        <v>96952</v>
      </c>
      <c r="Q77" t="s">
        <v>121</v>
      </c>
      <c r="R77" t="s">
        <v>139</v>
      </c>
      <c r="S77" s="10">
        <v>16704339989</v>
      </c>
      <c r="U77" t="s">
        <v>890</v>
      </c>
      <c r="V77">
        <v>481111</v>
      </c>
      <c r="W77" t="s">
        <v>123</v>
      </c>
      <c r="Y77" t="s">
        <v>891</v>
      </c>
      <c r="Z77" t="s">
        <v>892</v>
      </c>
      <c r="AA77" t="s">
        <v>893</v>
      </c>
      <c r="AB77" t="s">
        <v>565</v>
      </c>
      <c r="AC77" t="s">
        <v>888</v>
      </c>
      <c r="AD77" t="s">
        <v>889</v>
      </c>
      <c r="AE77" t="s">
        <v>162</v>
      </c>
      <c r="AF77" t="s">
        <v>120</v>
      </c>
      <c r="AG77" s="8">
        <v>96952</v>
      </c>
      <c r="AH77" t="s">
        <v>121</v>
      </c>
      <c r="AJ77" s="10">
        <v>16704339989</v>
      </c>
      <c r="AL77" t="s">
        <v>894</v>
      </c>
      <c r="BD77" t="str">
        <f>"53-2012.00"</f>
        <v>53-2012.00</v>
      </c>
      <c r="BE77" t="s">
        <v>3270</v>
      </c>
      <c r="BF77" t="s">
        <v>5758</v>
      </c>
      <c r="BG77" t="s">
        <v>3272</v>
      </c>
      <c r="BH77">
        <v>1</v>
      </c>
      <c r="BI77">
        <v>1</v>
      </c>
      <c r="BJ77" s="1">
        <v>45597</v>
      </c>
      <c r="BK77" s="1">
        <v>45961</v>
      </c>
      <c r="BL77" s="1">
        <v>45597</v>
      </c>
      <c r="BM77" s="1">
        <v>45961</v>
      </c>
      <c r="BN77">
        <v>40</v>
      </c>
      <c r="BO77">
        <v>0</v>
      </c>
      <c r="BP77">
        <v>8</v>
      </c>
      <c r="BQ77">
        <v>8</v>
      </c>
      <c r="BR77">
        <v>8</v>
      </c>
      <c r="BS77">
        <v>8</v>
      </c>
      <c r="BT77">
        <v>8</v>
      </c>
      <c r="BU77">
        <v>0</v>
      </c>
      <c r="BV77" t="str">
        <f>"7:30 AM"</f>
        <v>7:30 AM</v>
      </c>
      <c r="BW77" t="str">
        <f>"6:00 PM"</f>
        <v>6:00 PM</v>
      </c>
      <c r="BX77" t="s">
        <v>226</v>
      </c>
      <c r="BY77">
        <v>0</v>
      </c>
      <c r="BZ77">
        <v>6</v>
      </c>
      <c r="CA77" t="s">
        <v>115</v>
      </c>
      <c r="CC77" s="2" t="s">
        <v>5759</v>
      </c>
      <c r="CD77" t="s">
        <v>888</v>
      </c>
      <c r="CE77" t="s">
        <v>889</v>
      </c>
      <c r="CF77" t="s">
        <v>162</v>
      </c>
      <c r="CG77" t="s">
        <v>120</v>
      </c>
      <c r="CH77" s="8">
        <v>96952</v>
      </c>
      <c r="CI77" s="3">
        <v>6881.5</v>
      </c>
      <c r="CJ77" s="3">
        <v>6881.5</v>
      </c>
      <c r="CK77" s="3">
        <v>0</v>
      </c>
      <c r="CL77" s="3">
        <v>0</v>
      </c>
      <c r="CM77" t="s">
        <v>869</v>
      </c>
      <c r="CN77" t="s">
        <v>3274</v>
      </c>
      <c r="CO77" t="s">
        <v>138</v>
      </c>
      <c r="CQ77" t="s">
        <v>115</v>
      </c>
      <c r="CR77" t="s">
        <v>133</v>
      </c>
      <c r="CS77" t="s">
        <v>139</v>
      </c>
      <c r="CT77" t="s">
        <v>139</v>
      </c>
      <c r="CU77" t="s">
        <v>133</v>
      </c>
      <c r="CV77" t="s">
        <v>133</v>
      </c>
      <c r="CW77" t="s">
        <v>139</v>
      </c>
      <c r="CX77" t="s">
        <v>898</v>
      </c>
      <c r="CY77" s="10">
        <v>16704339989</v>
      </c>
      <c r="CZ77" t="s">
        <v>3275</v>
      </c>
      <c r="DA77" t="s">
        <v>139</v>
      </c>
      <c r="DB77" t="s">
        <v>133</v>
      </c>
      <c r="DC77" t="s">
        <v>115</v>
      </c>
    </row>
    <row r="78" spans="1:112" ht="14.45" customHeight="1" x14ac:dyDescent="0.25">
      <c r="A78" t="s">
        <v>6758</v>
      </c>
      <c r="B78" t="s">
        <v>143</v>
      </c>
      <c r="C78" s="1">
        <v>45490</v>
      </c>
      <c r="D78" s="1">
        <v>45569</v>
      </c>
      <c r="E78" t="s">
        <v>144</v>
      </c>
      <c r="F78" s="1">
        <v>45564</v>
      </c>
      <c r="G78" t="s">
        <v>115</v>
      </c>
      <c r="H78" t="s">
        <v>115</v>
      </c>
      <c r="I78" t="s">
        <v>115</v>
      </c>
      <c r="J78" t="s">
        <v>2406</v>
      </c>
      <c r="K78" t="s">
        <v>6759</v>
      </c>
      <c r="L78" t="s">
        <v>6760</v>
      </c>
      <c r="M78" t="s">
        <v>6761</v>
      </c>
      <c r="N78" t="s">
        <v>148</v>
      </c>
      <c r="O78" t="s">
        <v>120</v>
      </c>
      <c r="P78" s="8">
        <v>96950</v>
      </c>
      <c r="Q78" t="s">
        <v>121</v>
      </c>
      <c r="S78" s="10">
        <v>16702346601</v>
      </c>
      <c r="T78">
        <v>711</v>
      </c>
      <c r="U78" t="s">
        <v>1294</v>
      </c>
      <c r="V78">
        <v>72111</v>
      </c>
      <c r="W78" t="s">
        <v>123</v>
      </c>
      <c r="Y78" t="s">
        <v>1295</v>
      </c>
      <c r="Z78" t="s">
        <v>783</v>
      </c>
      <c r="AB78" t="s">
        <v>1296</v>
      </c>
      <c r="AC78" t="s">
        <v>6760</v>
      </c>
      <c r="AD78" t="s">
        <v>6761</v>
      </c>
      <c r="AE78" t="s">
        <v>148</v>
      </c>
      <c r="AF78" t="s">
        <v>120</v>
      </c>
      <c r="AG78" s="8">
        <v>96950</v>
      </c>
      <c r="AH78" t="s">
        <v>121</v>
      </c>
      <c r="AJ78" s="10">
        <v>16702852190</v>
      </c>
      <c r="AL78" t="s">
        <v>1297</v>
      </c>
      <c r="BD78" t="str">
        <f>"49-9071.00"</f>
        <v>49-9071.00</v>
      </c>
      <c r="BE78" t="s">
        <v>241</v>
      </c>
      <c r="BF78" t="s">
        <v>6762</v>
      </c>
      <c r="BG78" t="s">
        <v>1299</v>
      </c>
      <c r="BH78">
        <v>7</v>
      </c>
      <c r="BI78">
        <v>7</v>
      </c>
      <c r="BJ78" s="1">
        <v>45566</v>
      </c>
      <c r="BK78" s="1">
        <v>45930</v>
      </c>
      <c r="BL78" s="1">
        <v>45569</v>
      </c>
      <c r="BM78" s="1">
        <v>45930</v>
      </c>
      <c r="BN78">
        <v>35</v>
      </c>
      <c r="BO78">
        <v>0</v>
      </c>
      <c r="BP78">
        <v>7</v>
      </c>
      <c r="BQ78">
        <v>7</v>
      </c>
      <c r="BR78">
        <v>7</v>
      </c>
      <c r="BS78">
        <v>7</v>
      </c>
      <c r="BT78">
        <v>7</v>
      </c>
      <c r="BU78">
        <v>0</v>
      </c>
      <c r="BV78" t="str">
        <f>"8:00 AM"</f>
        <v>8:00 AM</v>
      </c>
      <c r="BW78" t="str">
        <f>"5:00 PM"</f>
        <v>5:00 PM</v>
      </c>
      <c r="BX78" t="s">
        <v>226</v>
      </c>
      <c r="BY78">
        <v>0</v>
      </c>
      <c r="BZ78">
        <v>12</v>
      </c>
      <c r="CA78" t="s">
        <v>115</v>
      </c>
      <c r="CC78" t="s">
        <v>6763</v>
      </c>
      <c r="CD78" t="s">
        <v>6760</v>
      </c>
      <c r="CE78" t="s">
        <v>6761</v>
      </c>
      <c r="CF78" t="s">
        <v>148</v>
      </c>
      <c r="CG78" t="s">
        <v>120</v>
      </c>
      <c r="CH78" s="8">
        <v>96950</v>
      </c>
      <c r="CI78" s="3">
        <v>9.75</v>
      </c>
      <c r="CJ78" s="3">
        <v>11</v>
      </c>
      <c r="CK78" s="3">
        <v>14.63</v>
      </c>
      <c r="CL78" s="3">
        <v>16.5</v>
      </c>
      <c r="CM78" t="s">
        <v>136</v>
      </c>
      <c r="CN78" t="s">
        <v>6764</v>
      </c>
      <c r="CO78" t="s">
        <v>138</v>
      </c>
      <c r="CQ78" t="s">
        <v>115</v>
      </c>
      <c r="CR78" t="s">
        <v>133</v>
      </c>
      <c r="CS78" t="s">
        <v>139</v>
      </c>
      <c r="CT78" t="s">
        <v>133</v>
      </c>
      <c r="CU78" t="s">
        <v>133</v>
      </c>
      <c r="CV78" t="s">
        <v>133</v>
      </c>
      <c r="CW78" t="s">
        <v>139</v>
      </c>
      <c r="CX78" t="s">
        <v>6765</v>
      </c>
      <c r="CY78" s="10">
        <v>16702353712</v>
      </c>
      <c r="CZ78" t="s">
        <v>2271</v>
      </c>
      <c r="DA78" t="s">
        <v>793</v>
      </c>
      <c r="DB78" t="s">
        <v>133</v>
      </c>
      <c r="DC78" t="s">
        <v>115</v>
      </c>
      <c r="DD78" t="s">
        <v>1295</v>
      </c>
      <c r="DE78" t="s">
        <v>783</v>
      </c>
      <c r="DG78" t="s">
        <v>6766</v>
      </c>
      <c r="DH78" t="s">
        <v>1297</v>
      </c>
    </row>
    <row r="79" spans="1:112" ht="14.45" customHeight="1" x14ac:dyDescent="0.25">
      <c r="A79" t="s">
        <v>6980</v>
      </c>
      <c r="B79" t="s">
        <v>143</v>
      </c>
      <c r="C79" s="1">
        <v>45463</v>
      </c>
      <c r="D79" s="1">
        <v>45569</v>
      </c>
      <c r="E79" t="s">
        <v>144</v>
      </c>
      <c r="F79" s="1">
        <v>45609</v>
      </c>
      <c r="G79" t="s">
        <v>115</v>
      </c>
      <c r="H79" t="s">
        <v>115</v>
      </c>
      <c r="I79" t="s">
        <v>115</v>
      </c>
      <c r="J79" t="s">
        <v>6981</v>
      </c>
      <c r="L79" t="s">
        <v>6982</v>
      </c>
      <c r="M79" t="s">
        <v>6983</v>
      </c>
      <c r="N79" t="s">
        <v>148</v>
      </c>
      <c r="O79" t="s">
        <v>120</v>
      </c>
      <c r="P79" s="8">
        <v>96950</v>
      </c>
      <c r="Q79" t="s">
        <v>121</v>
      </c>
      <c r="S79" s="10">
        <v>16702354655</v>
      </c>
      <c r="U79" t="s">
        <v>6984</v>
      </c>
      <c r="V79">
        <v>62441</v>
      </c>
      <c r="W79" t="s">
        <v>123</v>
      </c>
      <c r="Y79" t="s">
        <v>6985</v>
      </c>
      <c r="Z79" t="s">
        <v>1577</v>
      </c>
      <c r="AB79" t="s">
        <v>6986</v>
      </c>
      <c r="AC79" t="s">
        <v>6982</v>
      </c>
      <c r="AD79" t="s">
        <v>6983</v>
      </c>
      <c r="AE79" t="s">
        <v>148</v>
      </c>
      <c r="AF79" t="s">
        <v>120</v>
      </c>
      <c r="AG79" s="8">
        <v>96950</v>
      </c>
      <c r="AH79" t="s">
        <v>121</v>
      </c>
      <c r="AJ79" s="10">
        <v>16702354655</v>
      </c>
      <c r="AL79" t="s">
        <v>6987</v>
      </c>
      <c r="BD79" t="str">
        <f>"39-9011.00"</f>
        <v>39-9011.00</v>
      </c>
      <c r="BE79" t="s">
        <v>650</v>
      </c>
      <c r="BF79" t="s">
        <v>6988</v>
      </c>
      <c r="BG79" t="s">
        <v>650</v>
      </c>
      <c r="BH79">
        <v>2</v>
      </c>
      <c r="BI79">
        <v>2</v>
      </c>
      <c r="BJ79" s="1">
        <v>45611</v>
      </c>
      <c r="BK79" s="1">
        <v>45975</v>
      </c>
      <c r="BL79" s="1">
        <v>45611</v>
      </c>
      <c r="BM79" s="1">
        <v>45975</v>
      </c>
      <c r="BN79">
        <v>35</v>
      </c>
      <c r="BO79">
        <v>0</v>
      </c>
      <c r="BP79">
        <v>7</v>
      </c>
      <c r="BQ79">
        <v>7</v>
      </c>
      <c r="BR79">
        <v>7</v>
      </c>
      <c r="BS79">
        <v>7</v>
      </c>
      <c r="BT79">
        <v>7</v>
      </c>
      <c r="BU79">
        <v>0</v>
      </c>
      <c r="BV79" t="str">
        <f>"8:00 AM"</f>
        <v>8:00 AM</v>
      </c>
      <c r="BW79" t="str">
        <f>"4:00 PM"</f>
        <v>4:00 PM</v>
      </c>
      <c r="BX79" t="s">
        <v>226</v>
      </c>
      <c r="BY79">
        <v>0</v>
      </c>
      <c r="BZ79">
        <v>6</v>
      </c>
      <c r="CA79" t="s">
        <v>115</v>
      </c>
      <c r="CC79" s="2" t="s">
        <v>6989</v>
      </c>
      <c r="CD79" t="s">
        <v>6982</v>
      </c>
      <c r="CE79" t="s">
        <v>6983</v>
      </c>
      <c r="CF79" t="s">
        <v>148</v>
      </c>
      <c r="CG79" t="s">
        <v>120</v>
      </c>
      <c r="CH79" s="8">
        <v>96950</v>
      </c>
      <c r="CI79" s="3">
        <v>7.79</v>
      </c>
      <c r="CJ79" s="3">
        <v>8.5299999999999994</v>
      </c>
      <c r="CK79" s="3">
        <v>11.69</v>
      </c>
      <c r="CL79" s="3">
        <v>12.8</v>
      </c>
      <c r="CM79" t="s">
        <v>136</v>
      </c>
      <c r="CO79" t="s">
        <v>138</v>
      </c>
      <c r="CQ79" t="s">
        <v>115</v>
      </c>
      <c r="CR79" t="s">
        <v>133</v>
      </c>
      <c r="CS79" t="s">
        <v>139</v>
      </c>
      <c r="CT79" t="s">
        <v>133</v>
      </c>
      <c r="CU79" t="s">
        <v>139</v>
      </c>
      <c r="CV79" t="s">
        <v>133</v>
      </c>
      <c r="CW79" t="s">
        <v>133</v>
      </c>
      <c r="CX79" t="s">
        <v>6990</v>
      </c>
      <c r="CY79" s="10">
        <v>16702354655</v>
      </c>
      <c r="CZ79" t="s">
        <v>6987</v>
      </c>
      <c r="DA79" t="s">
        <v>139</v>
      </c>
      <c r="DB79" t="s">
        <v>133</v>
      </c>
      <c r="DC79" t="s">
        <v>115</v>
      </c>
    </row>
    <row r="80" spans="1:112" ht="14.45" customHeight="1" x14ac:dyDescent="0.25">
      <c r="A80" t="s">
        <v>7064</v>
      </c>
      <c r="B80" t="s">
        <v>143</v>
      </c>
      <c r="C80" s="1">
        <v>45485</v>
      </c>
      <c r="D80" s="1">
        <v>45569</v>
      </c>
      <c r="E80" t="s">
        <v>144</v>
      </c>
      <c r="F80" s="1">
        <v>45564</v>
      </c>
      <c r="G80" t="s">
        <v>115</v>
      </c>
      <c r="H80" t="s">
        <v>115</v>
      </c>
      <c r="I80" t="s">
        <v>115</v>
      </c>
      <c r="J80" t="s">
        <v>6273</v>
      </c>
      <c r="K80" t="s">
        <v>6274</v>
      </c>
      <c r="L80" t="s">
        <v>6275</v>
      </c>
      <c r="M80" t="s">
        <v>6276</v>
      </c>
      <c r="N80" t="s">
        <v>148</v>
      </c>
      <c r="O80" t="s">
        <v>120</v>
      </c>
      <c r="P80" s="8">
        <v>96950</v>
      </c>
      <c r="Q80" t="s">
        <v>121</v>
      </c>
      <c r="R80" t="s">
        <v>1354</v>
      </c>
      <c r="S80" s="10">
        <v>16702877041</v>
      </c>
      <c r="U80" t="s">
        <v>6277</v>
      </c>
      <c r="V80">
        <v>72241</v>
      </c>
      <c r="W80" t="s">
        <v>123</v>
      </c>
      <c r="Y80" t="s">
        <v>6278</v>
      </c>
      <c r="Z80" t="s">
        <v>6279</v>
      </c>
      <c r="AA80" t="s">
        <v>6280</v>
      </c>
      <c r="AB80" t="s">
        <v>565</v>
      </c>
      <c r="AC80" t="s">
        <v>6275</v>
      </c>
      <c r="AD80" t="s">
        <v>6276</v>
      </c>
      <c r="AE80" t="s">
        <v>148</v>
      </c>
      <c r="AF80" t="s">
        <v>120</v>
      </c>
      <c r="AG80" s="8">
        <v>96950</v>
      </c>
      <c r="AH80" t="s">
        <v>121</v>
      </c>
      <c r="AI80" t="s">
        <v>5711</v>
      </c>
      <c r="AJ80" s="10">
        <v>16702877041</v>
      </c>
      <c r="AL80" t="s">
        <v>6281</v>
      </c>
      <c r="BD80" t="str">
        <f>"35-2014.00"</f>
        <v>35-2014.00</v>
      </c>
      <c r="BE80" t="s">
        <v>273</v>
      </c>
      <c r="BF80" t="s">
        <v>7065</v>
      </c>
      <c r="BG80" t="s">
        <v>1100</v>
      </c>
      <c r="BH80">
        <v>4</v>
      </c>
      <c r="BI80">
        <v>4</v>
      </c>
      <c r="BJ80" s="1">
        <v>45566</v>
      </c>
      <c r="BK80" s="1">
        <v>45930</v>
      </c>
      <c r="BL80" s="1">
        <v>45569</v>
      </c>
      <c r="BM80" s="1">
        <v>45930</v>
      </c>
      <c r="BN80">
        <v>35</v>
      </c>
      <c r="BO80">
        <v>5</v>
      </c>
      <c r="BP80">
        <v>5</v>
      </c>
      <c r="BQ80">
        <v>5</v>
      </c>
      <c r="BR80">
        <v>5</v>
      </c>
      <c r="BS80">
        <v>5</v>
      </c>
      <c r="BT80">
        <v>5</v>
      </c>
      <c r="BU80">
        <v>5</v>
      </c>
      <c r="BV80" t="str">
        <f>"5:45 PM"</f>
        <v>5:45 PM</v>
      </c>
      <c r="BW80" t="str">
        <f>"10:45 PM"</f>
        <v>10:45 PM</v>
      </c>
      <c r="BX80" t="s">
        <v>158</v>
      </c>
      <c r="BY80">
        <v>0</v>
      </c>
      <c r="BZ80">
        <v>12</v>
      </c>
      <c r="CA80" t="s">
        <v>133</v>
      </c>
      <c r="CB80">
        <v>2</v>
      </c>
      <c r="CC80" s="2" t="s">
        <v>7066</v>
      </c>
      <c r="CD80" t="s">
        <v>6275</v>
      </c>
      <c r="CE80" t="s">
        <v>6276</v>
      </c>
      <c r="CF80" t="s">
        <v>148</v>
      </c>
      <c r="CG80" t="s">
        <v>120</v>
      </c>
      <c r="CH80" s="8">
        <v>96950</v>
      </c>
      <c r="CI80" s="3">
        <v>8.83</v>
      </c>
      <c r="CJ80" s="3">
        <v>8.83</v>
      </c>
      <c r="CK80" s="3">
        <v>13.25</v>
      </c>
      <c r="CL80" s="3">
        <v>13.25</v>
      </c>
      <c r="CM80" t="s">
        <v>136</v>
      </c>
      <c r="CO80" t="s">
        <v>138</v>
      </c>
      <c r="CQ80" t="s">
        <v>115</v>
      </c>
      <c r="CR80" t="s">
        <v>133</v>
      </c>
      <c r="CS80" t="s">
        <v>139</v>
      </c>
      <c r="CT80" t="s">
        <v>133</v>
      </c>
      <c r="CU80" t="s">
        <v>139</v>
      </c>
      <c r="CV80" t="s">
        <v>133</v>
      </c>
      <c r="CW80" t="s">
        <v>139</v>
      </c>
      <c r="CX80" t="s">
        <v>6284</v>
      </c>
      <c r="CY80" s="10">
        <v>16702877041</v>
      </c>
      <c r="CZ80" t="s">
        <v>6281</v>
      </c>
      <c r="DA80" t="s">
        <v>139</v>
      </c>
      <c r="DB80" t="s">
        <v>133</v>
      </c>
      <c r="DC80" t="s">
        <v>115</v>
      </c>
    </row>
    <row r="81" spans="1:112" ht="14.45" customHeight="1" x14ac:dyDescent="0.25">
      <c r="A81" t="s">
        <v>7295</v>
      </c>
      <c r="B81" t="s">
        <v>143</v>
      </c>
      <c r="C81" s="1">
        <v>45488</v>
      </c>
      <c r="D81" s="1">
        <v>45569</v>
      </c>
      <c r="E81" t="s">
        <v>144</v>
      </c>
      <c r="F81" s="1">
        <v>45625</v>
      </c>
      <c r="G81" t="s">
        <v>115</v>
      </c>
      <c r="H81" t="s">
        <v>115</v>
      </c>
      <c r="I81" t="s">
        <v>115</v>
      </c>
      <c r="J81" t="s">
        <v>1666</v>
      </c>
      <c r="K81" t="s">
        <v>1666</v>
      </c>
      <c r="L81" t="s">
        <v>1667</v>
      </c>
      <c r="M81" t="s">
        <v>1668</v>
      </c>
      <c r="N81" t="s">
        <v>119</v>
      </c>
      <c r="O81" t="s">
        <v>120</v>
      </c>
      <c r="P81" s="8">
        <v>96950</v>
      </c>
      <c r="Q81" t="s">
        <v>121</v>
      </c>
      <c r="S81" s="10">
        <v>16703229282</v>
      </c>
      <c r="U81" t="s">
        <v>1669</v>
      </c>
      <c r="V81">
        <v>332321</v>
      </c>
      <c r="W81" t="s">
        <v>123</v>
      </c>
      <c r="Y81" t="s">
        <v>1670</v>
      </c>
      <c r="Z81" t="s">
        <v>1671</v>
      </c>
      <c r="AA81" t="s">
        <v>1672</v>
      </c>
      <c r="AB81" t="s">
        <v>200</v>
      </c>
      <c r="AC81" t="s">
        <v>1667</v>
      </c>
      <c r="AD81" t="s">
        <v>1668</v>
      </c>
      <c r="AE81" t="s">
        <v>119</v>
      </c>
      <c r="AF81" t="s">
        <v>120</v>
      </c>
      <c r="AG81" s="8">
        <v>96950</v>
      </c>
      <c r="AH81" t="s">
        <v>121</v>
      </c>
      <c r="AJ81" s="10">
        <v>16703229282</v>
      </c>
      <c r="AL81" t="s">
        <v>1673</v>
      </c>
      <c r="BD81" t="str">
        <f>"51-2099.00"</f>
        <v>51-2099.00</v>
      </c>
      <c r="BE81" t="s">
        <v>2826</v>
      </c>
      <c r="BF81" t="s">
        <v>2827</v>
      </c>
      <c r="BG81" t="s">
        <v>2828</v>
      </c>
      <c r="BH81">
        <v>6</v>
      </c>
      <c r="BI81">
        <v>6</v>
      </c>
      <c r="BJ81" s="1">
        <v>45627</v>
      </c>
      <c r="BK81" s="1">
        <v>45991</v>
      </c>
      <c r="BL81" s="1">
        <v>45627</v>
      </c>
      <c r="BM81" s="1">
        <v>45991</v>
      </c>
      <c r="BN81">
        <v>40</v>
      </c>
      <c r="BO81">
        <v>0</v>
      </c>
      <c r="BP81">
        <v>8</v>
      </c>
      <c r="BQ81">
        <v>8</v>
      </c>
      <c r="BR81">
        <v>8</v>
      </c>
      <c r="BS81">
        <v>8</v>
      </c>
      <c r="BT81">
        <v>8</v>
      </c>
      <c r="BU81">
        <v>0</v>
      </c>
      <c r="BV81" t="str">
        <f>"8:00 AM"</f>
        <v>8:00 AM</v>
      </c>
      <c r="BW81" t="str">
        <f>"5:00 PM"</f>
        <v>5:00 PM</v>
      </c>
      <c r="BX81" t="s">
        <v>158</v>
      </c>
      <c r="BY81">
        <v>0</v>
      </c>
      <c r="BZ81">
        <v>12</v>
      </c>
      <c r="CA81" t="s">
        <v>115</v>
      </c>
      <c r="CC81" t="s">
        <v>2829</v>
      </c>
      <c r="CD81" t="s">
        <v>1667</v>
      </c>
      <c r="CE81" t="s">
        <v>1668</v>
      </c>
      <c r="CF81" t="s">
        <v>119</v>
      </c>
      <c r="CG81" t="s">
        <v>120</v>
      </c>
      <c r="CH81" s="8">
        <v>96950</v>
      </c>
      <c r="CI81" s="3">
        <v>12.96</v>
      </c>
      <c r="CJ81" s="3">
        <v>12.96</v>
      </c>
      <c r="CK81" s="3">
        <v>19.440000000000001</v>
      </c>
      <c r="CL81" s="3">
        <v>19.440000000000001</v>
      </c>
      <c r="CM81" t="s">
        <v>136</v>
      </c>
      <c r="CN81" t="s">
        <v>158</v>
      </c>
      <c r="CO81" t="s">
        <v>138</v>
      </c>
      <c r="CQ81" t="s">
        <v>115</v>
      </c>
      <c r="CR81" t="s">
        <v>133</v>
      </c>
      <c r="CS81" t="s">
        <v>139</v>
      </c>
      <c r="CT81" t="s">
        <v>133</v>
      </c>
      <c r="CU81" t="s">
        <v>139</v>
      </c>
      <c r="CV81" t="s">
        <v>133</v>
      </c>
      <c r="CW81" t="s">
        <v>139</v>
      </c>
      <c r="CX81" t="s">
        <v>158</v>
      </c>
      <c r="CY81" s="10">
        <v>16703229282</v>
      </c>
      <c r="CZ81" t="s">
        <v>1673</v>
      </c>
      <c r="DA81" t="s">
        <v>139</v>
      </c>
      <c r="DB81" t="s">
        <v>133</v>
      </c>
      <c r="DC81" t="s">
        <v>115</v>
      </c>
    </row>
    <row r="82" spans="1:112" ht="14.45" customHeight="1" x14ac:dyDescent="0.25">
      <c r="A82" t="s">
        <v>7433</v>
      </c>
      <c r="B82" t="s">
        <v>901</v>
      </c>
      <c r="C82" s="1">
        <v>45471</v>
      </c>
      <c r="D82" s="1">
        <v>45569</v>
      </c>
      <c r="E82" t="s">
        <v>144</v>
      </c>
      <c r="F82" s="1">
        <v>45564</v>
      </c>
      <c r="G82" t="s">
        <v>115</v>
      </c>
      <c r="H82" t="s">
        <v>115</v>
      </c>
      <c r="I82" t="s">
        <v>115</v>
      </c>
      <c r="J82" t="s">
        <v>7434</v>
      </c>
      <c r="K82" t="s">
        <v>7435</v>
      </c>
      <c r="L82" t="s">
        <v>7436</v>
      </c>
      <c r="M82" t="s">
        <v>7437</v>
      </c>
      <c r="N82" t="s">
        <v>119</v>
      </c>
      <c r="O82" t="s">
        <v>120</v>
      </c>
      <c r="P82" s="8">
        <v>96950</v>
      </c>
      <c r="Q82" t="s">
        <v>121</v>
      </c>
      <c r="S82" s="10">
        <v>16702355098</v>
      </c>
      <c r="U82" t="s">
        <v>7438</v>
      </c>
      <c r="V82">
        <v>72251</v>
      </c>
      <c r="W82" t="s">
        <v>123</v>
      </c>
      <c r="Y82" t="s">
        <v>3395</v>
      </c>
      <c r="Z82" t="s">
        <v>7439</v>
      </c>
      <c r="AA82" t="s">
        <v>7440</v>
      </c>
      <c r="AB82" t="s">
        <v>7441</v>
      </c>
      <c r="AC82" t="s">
        <v>7442</v>
      </c>
      <c r="AD82" t="s">
        <v>7443</v>
      </c>
      <c r="AE82" t="s">
        <v>119</v>
      </c>
      <c r="AF82" t="s">
        <v>120</v>
      </c>
      <c r="AG82" s="8">
        <v>96950</v>
      </c>
      <c r="AH82" t="s">
        <v>121</v>
      </c>
      <c r="AJ82" s="10">
        <v>16702355098</v>
      </c>
      <c r="AL82" t="s">
        <v>7444</v>
      </c>
      <c r="BD82" t="str">
        <f>"35-2014.00"</f>
        <v>35-2014.00</v>
      </c>
      <c r="BE82" t="s">
        <v>273</v>
      </c>
      <c r="BF82" t="s">
        <v>7445</v>
      </c>
      <c r="BG82" t="s">
        <v>275</v>
      </c>
      <c r="BH82">
        <v>4</v>
      </c>
      <c r="BI82">
        <v>3</v>
      </c>
      <c r="BJ82" s="1">
        <v>45566</v>
      </c>
      <c r="BK82" s="1">
        <v>45930</v>
      </c>
      <c r="BL82" s="1">
        <v>45569</v>
      </c>
      <c r="BM82" s="1">
        <v>45930</v>
      </c>
      <c r="BN82">
        <v>36</v>
      </c>
      <c r="BO82">
        <v>6</v>
      </c>
      <c r="BP82">
        <v>6</v>
      </c>
      <c r="BQ82">
        <v>6</v>
      </c>
      <c r="BR82">
        <v>0</v>
      </c>
      <c r="BS82">
        <v>6</v>
      </c>
      <c r="BT82">
        <v>6</v>
      </c>
      <c r="BU82">
        <v>6</v>
      </c>
      <c r="BV82" t="str">
        <f>"7:00 AM"</f>
        <v>7:00 AM</v>
      </c>
      <c r="BW82" t="str">
        <f>"2:00 PM"</f>
        <v>2:00 PM</v>
      </c>
      <c r="BX82" t="s">
        <v>158</v>
      </c>
      <c r="BY82">
        <v>0</v>
      </c>
      <c r="BZ82">
        <v>12</v>
      </c>
      <c r="CA82" t="s">
        <v>115</v>
      </c>
      <c r="CC82" t="s">
        <v>7446</v>
      </c>
      <c r="CD82" t="s">
        <v>7447</v>
      </c>
      <c r="CE82" t="s">
        <v>139</v>
      </c>
      <c r="CF82" t="s">
        <v>119</v>
      </c>
      <c r="CG82" t="s">
        <v>120</v>
      </c>
      <c r="CH82" s="8">
        <v>96950</v>
      </c>
      <c r="CI82" s="3">
        <v>8.69</v>
      </c>
      <c r="CJ82" s="3">
        <v>8.69</v>
      </c>
      <c r="CK82" s="3">
        <v>13.04</v>
      </c>
      <c r="CL82" s="3">
        <v>13.04</v>
      </c>
      <c r="CM82" t="s">
        <v>136</v>
      </c>
      <c r="CN82" t="s">
        <v>139</v>
      </c>
      <c r="CO82" t="s">
        <v>138</v>
      </c>
      <c r="CQ82" t="s">
        <v>115</v>
      </c>
      <c r="CR82" t="s">
        <v>133</v>
      </c>
      <c r="CS82" t="s">
        <v>139</v>
      </c>
      <c r="CT82" t="s">
        <v>133</v>
      </c>
      <c r="CU82" t="s">
        <v>139</v>
      </c>
      <c r="CV82" t="s">
        <v>133</v>
      </c>
      <c r="CW82" t="s">
        <v>139</v>
      </c>
      <c r="CX82" t="s">
        <v>516</v>
      </c>
      <c r="CY82" s="10">
        <v>16702355098</v>
      </c>
      <c r="CZ82" t="s">
        <v>7444</v>
      </c>
      <c r="DA82" t="s">
        <v>356</v>
      </c>
      <c r="DB82" t="s">
        <v>133</v>
      </c>
      <c r="DC82" t="s">
        <v>115</v>
      </c>
      <c r="DD82" t="s">
        <v>517</v>
      </c>
      <c r="DE82" t="s">
        <v>518</v>
      </c>
      <c r="DF82" t="s">
        <v>519</v>
      </c>
      <c r="DG82" t="s">
        <v>520</v>
      </c>
      <c r="DH82" t="s">
        <v>521</v>
      </c>
    </row>
    <row r="83" spans="1:112" ht="14.45" customHeight="1" x14ac:dyDescent="0.25">
      <c r="A83" t="s">
        <v>7989</v>
      </c>
      <c r="B83" t="s">
        <v>192</v>
      </c>
      <c r="C83" s="1">
        <v>45469</v>
      </c>
      <c r="D83" s="1">
        <v>45569</v>
      </c>
      <c r="E83" t="s">
        <v>114</v>
      </c>
      <c r="G83" t="s">
        <v>115</v>
      </c>
      <c r="H83" t="s">
        <v>115</v>
      </c>
      <c r="I83" t="s">
        <v>115</v>
      </c>
      <c r="J83" t="s">
        <v>7990</v>
      </c>
      <c r="K83" t="s">
        <v>7991</v>
      </c>
      <c r="L83" t="s">
        <v>7992</v>
      </c>
      <c r="M83" t="s">
        <v>7993</v>
      </c>
      <c r="N83" t="s">
        <v>148</v>
      </c>
      <c r="O83" t="s">
        <v>120</v>
      </c>
      <c r="P83" s="8">
        <v>96950</v>
      </c>
      <c r="Q83" t="s">
        <v>121</v>
      </c>
      <c r="S83" s="10">
        <v>16702874011</v>
      </c>
      <c r="U83" t="s">
        <v>7994</v>
      </c>
      <c r="V83">
        <v>561320</v>
      </c>
      <c r="W83" t="s">
        <v>123</v>
      </c>
      <c r="Y83" t="s">
        <v>7995</v>
      </c>
      <c r="Z83" t="s">
        <v>7996</v>
      </c>
      <c r="AB83" t="s">
        <v>827</v>
      </c>
      <c r="AC83" t="s">
        <v>7992</v>
      </c>
      <c r="AD83" t="s">
        <v>7993</v>
      </c>
      <c r="AE83" t="s">
        <v>148</v>
      </c>
      <c r="AF83" t="s">
        <v>120</v>
      </c>
      <c r="AG83" s="8">
        <v>96950</v>
      </c>
      <c r="AH83" t="s">
        <v>121</v>
      </c>
      <c r="AJ83" s="10">
        <v>16702874011</v>
      </c>
      <c r="AL83" t="s">
        <v>7997</v>
      </c>
      <c r="BD83" t="str">
        <f>"43-3031.00"</f>
        <v>43-3031.00</v>
      </c>
      <c r="BE83" t="s">
        <v>430</v>
      </c>
      <c r="BF83" t="s">
        <v>7998</v>
      </c>
      <c r="BG83" t="s">
        <v>4029</v>
      </c>
      <c r="BH83">
        <v>2</v>
      </c>
      <c r="BJ83" s="1">
        <v>45597</v>
      </c>
      <c r="BK83" s="1">
        <v>45596</v>
      </c>
      <c r="BN83">
        <v>35</v>
      </c>
      <c r="BO83">
        <v>0</v>
      </c>
      <c r="BP83">
        <v>7</v>
      </c>
      <c r="BQ83">
        <v>7</v>
      </c>
      <c r="BR83">
        <v>7</v>
      </c>
      <c r="BS83">
        <v>7</v>
      </c>
      <c r="BT83">
        <v>7</v>
      </c>
      <c r="BU83">
        <v>0</v>
      </c>
      <c r="BV83" t="str">
        <f>"8:00 AM"</f>
        <v>8:00 AM</v>
      </c>
      <c r="BW83" t="str">
        <f>"4:00 PM"</f>
        <v>4:00 PM</v>
      </c>
      <c r="BX83" t="s">
        <v>226</v>
      </c>
      <c r="BY83">
        <v>0</v>
      </c>
      <c r="BZ83">
        <v>12</v>
      </c>
      <c r="CA83" t="s">
        <v>115</v>
      </c>
      <c r="CC83" t="e">
        <f>-Can operate computers or computerized equipment
-MUST have Knowledge of accounting principles and practices and THE analysis and reporting of financial data.</f>
        <v>#NAME?</v>
      </c>
      <c r="CD83" t="s">
        <v>7992</v>
      </c>
      <c r="CE83" t="s">
        <v>7993</v>
      </c>
      <c r="CF83" t="s">
        <v>148</v>
      </c>
      <c r="CG83" t="s">
        <v>120</v>
      </c>
      <c r="CH83" s="8">
        <v>96950</v>
      </c>
      <c r="CI83" s="3">
        <v>11.43</v>
      </c>
      <c r="CJ83" s="3">
        <v>12</v>
      </c>
      <c r="CK83" s="3">
        <v>17.149999999999999</v>
      </c>
      <c r="CL83" s="3">
        <v>18</v>
      </c>
      <c r="CM83" t="s">
        <v>136</v>
      </c>
      <c r="CO83" t="s">
        <v>138</v>
      </c>
      <c r="CQ83" t="s">
        <v>115</v>
      </c>
      <c r="CR83" t="s">
        <v>133</v>
      </c>
      <c r="CS83" t="s">
        <v>139</v>
      </c>
      <c r="CT83" t="s">
        <v>133</v>
      </c>
      <c r="CU83" t="s">
        <v>139</v>
      </c>
      <c r="CV83" t="s">
        <v>133</v>
      </c>
      <c r="CW83" t="s">
        <v>139</v>
      </c>
      <c r="CX83" s="2" t="s">
        <v>7999</v>
      </c>
      <c r="CY83" s="10">
        <v>16702874011</v>
      </c>
      <c r="CZ83" t="s">
        <v>7997</v>
      </c>
      <c r="DA83" t="s">
        <v>139</v>
      </c>
      <c r="DB83" t="s">
        <v>133</v>
      </c>
      <c r="DC83" t="s">
        <v>115</v>
      </c>
    </row>
    <row r="84" spans="1:112" ht="14.45" customHeight="1" x14ac:dyDescent="0.25">
      <c r="A84" t="s">
        <v>8000</v>
      </c>
      <c r="B84" t="s">
        <v>143</v>
      </c>
      <c r="C84" s="1">
        <v>45470</v>
      </c>
      <c r="D84" s="1">
        <v>45569</v>
      </c>
      <c r="E84" t="s">
        <v>144</v>
      </c>
      <c r="F84" s="1">
        <v>45564</v>
      </c>
      <c r="G84" t="s">
        <v>115</v>
      </c>
      <c r="H84" t="s">
        <v>115</v>
      </c>
      <c r="I84" t="s">
        <v>115</v>
      </c>
      <c r="J84" t="s">
        <v>8001</v>
      </c>
      <c r="L84" t="s">
        <v>8002</v>
      </c>
      <c r="M84" t="s">
        <v>5186</v>
      </c>
      <c r="N84" t="s">
        <v>119</v>
      </c>
      <c r="O84" t="s">
        <v>120</v>
      </c>
      <c r="P84" s="8">
        <v>96950</v>
      </c>
      <c r="Q84" t="s">
        <v>121</v>
      </c>
      <c r="S84" s="10">
        <v>16702352375</v>
      </c>
      <c r="U84" t="s">
        <v>5187</v>
      </c>
      <c r="V84">
        <v>236115</v>
      </c>
      <c r="W84" t="s">
        <v>123</v>
      </c>
      <c r="Y84" t="s">
        <v>8003</v>
      </c>
      <c r="Z84" t="s">
        <v>8004</v>
      </c>
      <c r="AB84" t="s">
        <v>8005</v>
      </c>
      <c r="AC84" t="s">
        <v>8002</v>
      </c>
      <c r="AD84" t="s">
        <v>5186</v>
      </c>
      <c r="AE84" t="s">
        <v>119</v>
      </c>
      <c r="AF84" t="s">
        <v>120</v>
      </c>
      <c r="AG84" s="8">
        <v>96950</v>
      </c>
      <c r="AH84" t="s">
        <v>121</v>
      </c>
      <c r="AJ84" s="10">
        <v>16702854334</v>
      </c>
      <c r="AL84" t="s">
        <v>5191</v>
      </c>
      <c r="BD84" t="str">
        <f>"37-2012.00"</f>
        <v>37-2012.00</v>
      </c>
      <c r="BE84" t="s">
        <v>512</v>
      </c>
      <c r="BF84" t="s">
        <v>8006</v>
      </c>
      <c r="BG84" t="s">
        <v>5955</v>
      </c>
      <c r="BH84">
        <v>4</v>
      </c>
      <c r="BI84">
        <v>4</v>
      </c>
      <c r="BJ84" s="1">
        <v>45566</v>
      </c>
      <c r="BK84" s="1">
        <v>45930</v>
      </c>
      <c r="BL84" s="1">
        <v>45569</v>
      </c>
      <c r="BM84" s="1">
        <v>45930</v>
      </c>
      <c r="BN84">
        <v>35</v>
      </c>
      <c r="BO84">
        <v>0</v>
      </c>
      <c r="BP84">
        <v>7</v>
      </c>
      <c r="BQ84">
        <v>7</v>
      </c>
      <c r="BR84">
        <v>7</v>
      </c>
      <c r="BS84">
        <v>7</v>
      </c>
      <c r="BT84">
        <v>7</v>
      </c>
      <c r="BU84">
        <v>0</v>
      </c>
      <c r="BV84" t="str">
        <f>"8:00 AM"</f>
        <v>8:00 AM</v>
      </c>
      <c r="BW84" t="str">
        <f>"4:00 PM"</f>
        <v>4:00 PM</v>
      </c>
      <c r="BX84" t="s">
        <v>158</v>
      </c>
      <c r="BY84">
        <v>0</v>
      </c>
      <c r="BZ84">
        <v>3</v>
      </c>
      <c r="CA84" t="s">
        <v>115</v>
      </c>
      <c r="CC84" s="2" t="s">
        <v>8007</v>
      </c>
      <c r="CD84" t="s">
        <v>8002</v>
      </c>
      <c r="CE84" t="s">
        <v>209</v>
      </c>
      <c r="CF84" t="s">
        <v>119</v>
      </c>
      <c r="CG84" t="s">
        <v>120</v>
      </c>
      <c r="CH84" s="8">
        <v>96950</v>
      </c>
      <c r="CI84" s="3">
        <v>7.64</v>
      </c>
      <c r="CJ84" s="3">
        <v>7.64</v>
      </c>
      <c r="CK84" s="3">
        <v>11.46</v>
      </c>
      <c r="CL84" s="3">
        <v>11.46</v>
      </c>
      <c r="CM84" t="s">
        <v>136</v>
      </c>
      <c r="CN84" t="s">
        <v>139</v>
      </c>
      <c r="CO84" t="s">
        <v>138</v>
      </c>
      <c r="CQ84" t="s">
        <v>115</v>
      </c>
      <c r="CR84" t="s">
        <v>133</v>
      </c>
      <c r="CS84" t="s">
        <v>139</v>
      </c>
      <c r="CT84" t="s">
        <v>133</v>
      </c>
      <c r="CU84" t="s">
        <v>139</v>
      </c>
      <c r="CV84" t="s">
        <v>133</v>
      </c>
      <c r="CW84" t="s">
        <v>139</v>
      </c>
      <c r="CX84" t="s">
        <v>516</v>
      </c>
      <c r="CY84" s="10">
        <v>16702352375</v>
      </c>
      <c r="CZ84" t="s">
        <v>5191</v>
      </c>
      <c r="DA84" t="s">
        <v>356</v>
      </c>
      <c r="DB84" t="s">
        <v>133</v>
      </c>
      <c r="DC84" t="s">
        <v>115</v>
      </c>
      <c r="DD84" t="s">
        <v>517</v>
      </c>
      <c r="DE84" t="s">
        <v>518</v>
      </c>
      <c r="DF84" t="s">
        <v>519</v>
      </c>
      <c r="DG84" t="s">
        <v>520</v>
      </c>
      <c r="DH84" t="s">
        <v>521</v>
      </c>
    </row>
    <row r="85" spans="1:112" ht="14.45" customHeight="1" x14ac:dyDescent="0.25">
      <c r="A85" t="s">
        <v>8374</v>
      </c>
      <c r="B85" t="s">
        <v>143</v>
      </c>
      <c r="C85" s="1">
        <v>45470</v>
      </c>
      <c r="D85" s="1">
        <v>45569</v>
      </c>
      <c r="E85" t="s">
        <v>144</v>
      </c>
      <c r="F85" s="1">
        <v>45564</v>
      </c>
      <c r="G85" t="s">
        <v>115</v>
      </c>
      <c r="H85" t="s">
        <v>115</v>
      </c>
      <c r="I85" t="s">
        <v>115</v>
      </c>
      <c r="J85" t="s">
        <v>8375</v>
      </c>
      <c r="L85" t="s">
        <v>707</v>
      </c>
      <c r="M85" t="s">
        <v>1121</v>
      </c>
      <c r="N85" t="s">
        <v>148</v>
      </c>
      <c r="O85" t="s">
        <v>120</v>
      </c>
      <c r="P85" s="8">
        <v>96950</v>
      </c>
      <c r="Q85" t="s">
        <v>121</v>
      </c>
      <c r="R85" t="s">
        <v>139</v>
      </c>
      <c r="S85" s="10">
        <v>16702334321</v>
      </c>
      <c r="U85" t="s">
        <v>8376</v>
      </c>
      <c r="V85">
        <v>562111</v>
      </c>
      <c r="W85" t="s">
        <v>123</v>
      </c>
      <c r="Y85" t="s">
        <v>1123</v>
      </c>
      <c r="Z85" t="s">
        <v>1124</v>
      </c>
      <c r="AB85" t="s">
        <v>1125</v>
      </c>
      <c r="AC85" t="s">
        <v>707</v>
      </c>
      <c r="AD85" t="s">
        <v>1121</v>
      </c>
      <c r="AE85" t="s">
        <v>148</v>
      </c>
      <c r="AF85" t="s">
        <v>120</v>
      </c>
      <c r="AG85" s="8">
        <v>96950</v>
      </c>
      <c r="AH85" t="s">
        <v>121</v>
      </c>
      <c r="AJ85" s="10">
        <v>16702334321</v>
      </c>
      <c r="AL85" t="s">
        <v>1126</v>
      </c>
      <c r="BD85" t="str">
        <f>"53-7081.00"</f>
        <v>53-7081.00</v>
      </c>
      <c r="BE85" t="s">
        <v>8377</v>
      </c>
      <c r="BF85" t="s">
        <v>8378</v>
      </c>
      <c r="BG85" t="s">
        <v>8379</v>
      </c>
      <c r="BH85">
        <v>4</v>
      </c>
      <c r="BI85">
        <v>4</v>
      </c>
      <c r="BJ85" s="1">
        <v>45566</v>
      </c>
      <c r="BK85" s="1">
        <v>45930</v>
      </c>
      <c r="BL85" s="1">
        <v>45569</v>
      </c>
      <c r="BM85" s="1">
        <v>45930</v>
      </c>
      <c r="BN85">
        <v>40</v>
      </c>
      <c r="BO85">
        <v>0</v>
      </c>
      <c r="BP85">
        <v>8</v>
      </c>
      <c r="BQ85">
        <v>8</v>
      </c>
      <c r="BR85">
        <v>8</v>
      </c>
      <c r="BS85">
        <v>8</v>
      </c>
      <c r="BT85">
        <v>8</v>
      </c>
      <c r="BU85">
        <v>0</v>
      </c>
      <c r="BV85" t="str">
        <f>"8:00 AM"</f>
        <v>8:00 AM</v>
      </c>
      <c r="BW85" t="str">
        <f>"5:00 PM"</f>
        <v>5:00 PM</v>
      </c>
      <c r="BX85" t="s">
        <v>158</v>
      </c>
      <c r="BY85">
        <v>0</v>
      </c>
      <c r="BZ85">
        <v>12</v>
      </c>
      <c r="CA85" t="s">
        <v>115</v>
      </c>
      <c r="CC85" t="s">
        <v>8380</v>
      </c>
      <c r="CD85" t="s">
        <v>707</v>
      </c>
      <c r="CE85" t="s">
        <v>139</v>
      </c>
      <c r="CF85" t="s">
        <v>148</v>
      </c>
      <c r="CG85" t="s">
        <v>120</v>
      </c>
      <c r="CH85" s="8">
        <v>96950</v>
      </c>
      <c r="CI85" s="3">
        <v>9.01</v>
      </c>
      <c r="CJ85" s="3">
        <v>9.51</v>
      </c>
      <c r="CK85" s="3">
        <v>13.52</v>
      </c>
      <c r="CL85" s="3">
        <v>14.27</v>
      </c>
      <c r="CM85" t="s">
        <v>136</v>
      </c>
      <c r="CN85" t="s">
        <v>139</v>
      </c>
      <c r="CO85" t="s">
        <v>138</v>
      </c>
      <c r="CQ85" t="s">
        <v>115</v>
      </c>
      <c r="CR85" t="s">
        <v>133</v>
      </c>
      <c r="CS85" t="s">
        <v>139</v>
      </c>
      <c r="CT85" t="s">
        <v>133</v>
      </c>
      <c r="CU85" t="s">
        <v>139</v>
      </c>
      <c r="CV85" t="s">
        <v>133</v>
      </c>
      <c r="CW85" t="s">
        <v>139</v>
      </c>
      <c r="CX85" t="s">
        <v>516</v>
      </c>
      <c r="CY85" s="10">
        <v>16702334321</v>
      </c>
      <c r="CZ85" t="s">
        <v>1126</v>
      </c>
      <c r="DA85" t="s">
        <v>356</v>
      </c>
      <c r="DB85" t="s">
        <v>133</v>
      </c>
      <c r="DC85" t="s">
        <v>115</v>
      </c>
      <c r="DD85" t="s">
        <v>517</v>
      </c>
      <c r="DE85" t="s">
        <v>518</v>
      </c>
      <c r="DF85" t="s">
        <v>519</v>
      </c>
      <c r="DG85" t="s">
        <v>520</v>
      </c>
      <c r="DH85" t="s">
        <v>521</v>
      </c>
    </row>
    <row r="86" spans="1:112" ht="14.45" customHeight="1" x14ac:dyDescent="0.25">
      <c r="A86" t="s">
        <v>8482</v>
      </c>
      <c r="B86" t="s">
        <v>143</v>
      </c>
      <c r="C86" s="1">
        <v>45492</v>
      </c>
      <c r="D86" s="1">
        <v>45569</v>
      </c>
      <c r="E86" t="s">
        <v>144</v>
      </c>
      <c r="F86" s="1">
        <v>45656</v>
      </c>
      <c r="G86" t="s">
        <v>115</v>
      </c>
      <c r="H86" t="s">
        <v>115</v>
      </c>
      <c r="I86" t="s">
        <v>115</v>
      </c>
      <c r="J86" t="s">
        <v>3671</v>
      </c>
      <c r="K86" t="s">
        <v>8483</v>
      </c>
      <c r="L86" t="s">
        <v>3678</v>
      </c>
      <c r="N86" t="s">
        <v>834</v>
      </c>
      <c r="O86" t="s">
        <v>120</v>
      </c>
      <c r="P86" s="8">
        <v>96951</v>
      </c>
      <c r="Q86" t="s">
        <v>121</v>
      </c>
      <c r="S86" s="10">
        <v>16705324745</v>
      </c>
      <c r="U86" t="s">
        <v>3674</v>
      </c>
      <c r="V86">
        <v>72251</v>
      </c>
      <c r="W86" t="s">
        <v>123</v>
      </c>
      <c r="Y86" t="s">
        <v>3675</v>
      </c>
      <c r="Z86" t="s">
        <v>3676</v>
      </c>
      <c r="AB86" t="s">
        <v>3677</v>
      </c>
      <c r="AC86" t="s">
        <v>8484</v>
      </c>
      <c r="AE86" t="s">
        <v>834</v>
      </c>
      <c r="AF86" t="s">
        <v>120</v>
      </c>
      <c r="AG86" s="8">
        <v>96951</v>
      </c>
      <c r="AH86" t="s">
        <v>121</v>
      </c>
      <c r="AJ86" s="10">
        <v>16705324745</v>
      </c>
      <c r="AL86" t="s">
        <v>3679</v>
      </c>
      <c r="BD86" t="str">
        <f>"35-2014.00"</f>
        <v>35-2014.00</v>
      </c>
      <c r="BE86" t="s">
        <v>273</v>
      </c>
      <c r="BF86" t="s">
        <v>8485</v>
      </c>
      <c r="BG86" t="s">
        <v>8486</v>
      </c>
      <c r="BH86">
        <v>2</v>
      </c>
      <c r="BI86">
        <v>2</v>
      </c>
      <c r="BJ86" s="1">
        <v>45658</v>
      </c>
      <c r="BK86" s="1">
        <v>46022</v>
      </c>
      <c r="BL86" s="1">
        <v>45658</v>
      </c>
      <c r="BM86" s="1">
        <v>46022</v>
      </c>
      <c r="BN86">
        <v>35</v>
      </c>
      <c r="BO86">
        <v>5</v>
      </c>
      <c r="BP86">
        <v>5</v>
      </c>
      <c r="BQ86">
        <v>5</v>
      </c>
      <c r="BR86">
        <v>5</v>
      </c>
      <c r="BS86">
        <v>5</v>
      </c>
      <c r="BT86">
        <v>5</v>
      </c>
      <c r="BU86">
        <v>5</v>
      </c>
      <c r="BV86" t="str">
        <f>"8:00 AM"</f>
        <v>8:00 AM</v>
      </c>
      <c r="BW86" t="str">
        <f>"5:00 PM"</f>
        <v>5:00 PM</v>
      </c>
      <c r="BX86" t="s">
        <v>158</v>
      </c>
      <c r="BY86">
        <v>0</v>
      </c>
      <c r="BZ86">
        <v>12</v>
      </c>
      <c r="CA86" t="s">
        <v>115</v>
      </c>
      <c r="CC86" t="s">
        <v>8487</v>
      </c>
      <c r="CD86" t="s">
        <v>8488</v>
      </c>
      <c r="CF86" t="s">
        <v>834</v>
      </c>
      <c r="CG86" t="s">
        <v>120</v>
      </c>
      <c r="CH86" s="8">
        <v>96951</v>
      </c>
      <c r="CI86" s="3">
        <v>8.69</v>
      </c>
      <c r="CJ86" s="3">
        <v>8.69</v>
      </c>
      <c r="CK86" s="3">
        <v>13.03</v>
      </c>
      <c r="CL86" s="3">
        <v>13.03</v>
      </c>
      <c r="CM86" t="s">
        <v>136</v>
      </c>
      <c r="CN86" t="s">
        <v>368</v>
      </c>
      <c r="CO86" t="s">
        <v>138</v>
      </c>
      <c r="CQ86" t="s">
        <v>115</v>
      </c>
      <c r="CR86" t="s">
        <v>133</v>
      </c>
      <c r="CS86" t="s">
        <v>139</v>
      </c>
      <c r="CT86" t="s">
        <v>133</v>
      </c>
      <c r="CU86" t="s">
        <v>139</v>
      </c>
      <c r="CV86" t="s">
        <v>133</v>
      </c>
      <c r="CW86" t="s">
        <v>139</v>
      </c>
      <c r="CX86" t="s">
        <v>2193</v>
      </c>
      <c r="CY86" s="10">
        <v>16705324745</v>
      </c>
      <c r="CZ86" t="s">
        <v>3679</v>
      </c>
      <c r="DA86" t="s">
        <v>139</v>
      </c>
      <c r="DB86" t="s">
        <v>133</v>
      </c>
      <c r="DC86" t="s">
        <v>115</v>
      </c>
      <c r="DD86" t="s">
        <v>1815</v>
      </c>
      <c r="DE86" t="s">
        <v>3676</v>
      </c>
      <c r="DG86" t="s">
        <v>3684</v>
      </c>
      <c r="DH86" t="s">
        <v>3679</v>
      </c>
    </row>
    <row r="87" spans="1:112" ht="14.45" customHeight="1" x14ac:dyDescent="0.25">
      <c r="A87" t="s">
        <v>8820</v>
      </c>
      <c r="B87" t="s">
        <v>192</v>
      </c>
      <c r="C87" s="1">
        <v>45463</v>
      </c>
      <c r="D87" s="1">
        <v>45569</v>
      </c>
      <c r="E87" t="s">
        <v>114</v>
      </c>
      <c r="G87" t="s">
        <v>115</v>
      </c>
      <c r="H87" t="s">
        <v>115</v>
      </c>
      <c r="I87" t="s">
        <v>115</v>
      </c>
      <c r="J87" t="s">
        <v>6981</v>
      </c>
      <c r="L87" t="s">
        <v>6982</v>
      </c>
      <c r="M87" t="s">
        <v>6983</v>
      </c>
      <c r="N87" t="s">
        <v>148</v>
      </c>
      <c r="O87" t="s">
        <v>120</v>
      </c>
      <c r="P87" s="8">
        <v>96950</v>
      </c>
      <c r="Q87" t="s">
        <v>121</v>
      </c>
      <c r="S87" s="10">
        <v>16702354655</v>
      </c>
      <c r="U87" t="s">
        <v>6984</v>
      </c>
      <c r="V87">
        <v>62441</v>
      </c>
      <c r="W87" t="s">
        <v>123</v>
      </c>
      <c r="Y87" t="s">
        <v>6985</v>
      </c>
      <c r="Z87" t="s">
        <v>1577</v>
      </c>
      <c r="AB87" t="s">
        <v>6986</v>
      </c>
      <c r="AC87" t="s">
        <v>6982</v>
      </c>
      <c r="AD87" t="s">
        <v>6983</v>
      </c>
      <c r="AE87" t="s">
        <v>148</v>
      </c>
      <c r="AF87" t="s">
        <v>120</v>
      </c>
      <c r="AG87" s="8">
        <v>96950</v>
      </c>
      <c r="AH87" t="s">
        <v>121</v>
      </c>
      <c r="AJ87" s="10">
        <v>16702354655</v>
      </c>
      <c r="AL87" t="s">
        <v>6987</v>
      </c>
      <c r="BD87" t="str">
        <f>"39-9011.00"</f>
        <v>39-9011.00</v>
      </c>
      <c r="BE87" t="s">
        <v>650</v>
      </c>
      <c r="BF87" t="s">
        <v>6988</v>
      </c>
      <c r="BG87" t="s">
        <v>650</v>
      </c>
      <c r="BH87">
        <v>2</v>
      </c>
      <c r="BJ87" s="1">
        <v>45566</v>
      </c>
      <c r="BK87" s="1">
        <v>45930</v>
      </c>
      <c r="BN87">
        <v>35</v>
      </c>
      <c r="BO87">
        <v>0</v>
      </c>
      <c r="BP87">
        <v>7</v>
      </c>
      <c r="BQ87">
        <v>7</v>
      </c>
      <c r="BR87">
        <v>7</v>
      </c>
      <c r="BS87">
        <v>7</v>
      </c>
      <c r="BT87">
        <v>7</v>
      </c>
      <c r="BU87">
        <v>0</v>
      </c>
      <c r="BV87" t="str">
        <f>"8:00 AM"</f>
        <v>8:00 AM</v>
      </c>
      <c r="BW87" t="str">
        <f>"4:00 PM"</f>
        <v>4:00 PM</v>
      </c>
      <c r="BX87" t="s">
        <v>226</v>
      </c>
      <c r="BY87">
        <v>0</v>
      </c>
      <c r="BZ87">
        <v>6</v>
      </c>
      <c r="CA87" t="s">
        <v>115</v>
      </c>
      <c r="CC87" s="2" t="s">
        <v>6989</v>
      </c>
      <c r="CD87" t="s">
        <v>6982</v>
      </c>
      <c r="CE87" t="s">
        <v>6983</v>
      </c>
      <c r="CF87" t="s">
        <v>148</v>
      </c>
      <c r="CG87" t="s">
        <v>120</v>
      </c>
      <c r="CH87" s="8">
        <v>96950</v>
      </c>
      <c r="CI87" s="3">
        <v>7.79</v>
      </c>
      <c r="CJ87" s="3">
        <v>8.3699999999999992</v>
      </c>
      <c r="CK87" s="3">
        <v>11.69</v>
      </c>
      <c r="CL87" s="3">
        <v>12.56</v>
      </c>
      <c r="CM87" t="s">
        <v>136</v>
      </c>
      <c r="CO87" t="s">
        <v>138</v>
      </c>
      <c r="CQ87" t="s">
        <v>115</v>
      </c>
      <c r="CR87" t="s">
        <v>133</v>
      </c>
      <c r="CS87" t="s">
        <v>139</v>
      </c>
      <c r="CT87" t="s">
        <v>133</v>
      </c>
      <c r="CU87" t="s">
        <v>139</v>
      </c>
      <c r="CV87" t="s">
        <v>133</v>
      </c>
      <c r="CW87" t="s">
        <v>139</v>
      </c>
      <c r="CX87" t="s">
        <v>6990</v>
      </c>
      <c r="CY87" s="10">
        <v>16702354655</v>
      </c>
      <c r="CZ87" t="s">
        <v>6987</v>
      </c>
      <c r="DA87" t="s">
        <v>139</v>
      </c>
      <c r="DB87" t="s">
        <v>133</v>
      </c>
      <c r="DC87" t="s">
        <v>115</v>
      </c>
    </row>
    <row r="88" spans="1:112" ht="14.45" customHeight="1" x14ac:dyDescent="0.25">
      <c r="A88" t="s">
        <v>9156</v>
      </c>
      <c r="B88" t="s">
        <v>143</v>
      </c>
      <c r="C88" s="1">
        <v>45488</v>
      </c>
      <c r="D88" s="1">
        <v>45569</v>
      </c>
      <c r="E88" t="s">
        <v>114</v>
      </c>
      <c r="G88" t="s">
        <v>115</v>
      </c>
      <c r="H88" t="s">
        <v>115</v>
      </c>
      <c r="I88" t="s">
        <v>115</v>
      </c>
      <c r="J88" t="s">
        <v>193</v>
      </c>
      <c r="L88" t="s">
        <v>194</v>
      </c>
      <c r="M88" t="s">
        <v>195</v>
      </c>
      <c r="N88" t="s">
        <v>119</v>
      </c>
      <c r="O88" t="s">
        <v>120</v>
      </c>
      <c r="P88" s="8">
        <v>96950</v>
      </c>
      <c r="Q88" t="s">
        <v>121</v>
      </c>
      <c r="S88" s="10">
        <v>16707891310</v>
      </c>
      <c r="U88" t="s">
        <v>196</v>
      </c>
      <c r="V88">
        <v>561720</v>
      </c>
      <c r="W88" t="s">
        <v>123</v>
      </c>
      <c r="Y88" t="s">
        <v>197</v>
      </c>
      <c r="Z88" t="s">
        <v>198</v>
      </c>
      <c r="AA88" t="s">
        <v>199</v>
      </c>
      <c r="AB88" t="s">
        <v>200</v>
      </c>
      <c r="AC88" t="s">
        <v>1740</v>
      </c>
      <c r="AD88" t="s">
        <v>195</v>
      </c>
      <c r="AE88" t="s">
        <v>119</v>
      </c>
      <c r="AF88" t="s">
        <v>120</v>
      </c>
      <c r="AG88" s="8">
        <v>96950</v>
      </c>
      <c r="AH88" t="s">
        <v>121</v>
      </c>
      <c r="AJ88" s="10">
        <v>16707891310</v>
      </c>
      <c r="AL88" t="s">
        <v>202</v>
      </c>
      <c r="BD88" t="str">
        <f>"49-9071.00"</f>
        <v>49-9071.00</v>
      </c>
      <c r="BE88" t="s">
        <v>241</v>
      </c>
      <c r="BF88" t="s">
        <v>1741</v>
      </c>
      <c r="BG88" t="s">
        <v>1742</v>
      </c>
      <c r="BH88">
        <v>2</v>
      </c>
      <c r="BI88">
        <v>2</v>
      </c>
      <c r="BJ88" s="1">
        <v>45566</v>
      </c>
      <c r="BK88" s="1">
        <v>45930</v>
      </c>
      <c r="BL88" s="1">
        <v>45569</v>
      </c>
      <c r="BM88" s="1">
        <v>45930</v>
      </c>
      <c r="BN88">
        <v>35</v>
      </c>
      <c r="BO88">
        <v>0</v>
      </c>
      <c r="BP88">
        <v>7</v>
      </c>
      <c r="BQ88">
        <v>7</v>
      </c>
      <c r="BR88">
        <v>7</v>
      </c>
      <c r="BS88">
        <v>7</v>
      </c>
      <c r="BT88">
        <v>7</v>
      </c>
      <c r="BU88">
        <v>0</v>
      </c>
      <c r="BV88" t="str">
        <f>"6:00 AM"</f>
        <v>6:00 AM</v>
      </c>
      <c r="BW88" t="str">
        <f>"8:00 PM"</f>
        <v>8:00 PM</v>
      </c>
      <c r="BX88" t="s">
        <v>158</v>
      </c>
      <c r="BY88">
        <v>0</v>
      </c>
      <c r="BZ88">
        <v>24</v>
      </c>
      <c r="CA88" t="s">
        <v>115</v>
      </c>
      <c r="CC88" t="s">
        <v>9157</v>
      </c>
      <c r="CD88" t="s">
        <v>207</v>
      </c>
      <c r="CE88" t="s">
        <v>208</v>
      </c>
      <c r="CF88" t="s">
        <v>119</v>
      </c>
      <c r="CG88" t="s">
        <v>120</v>
      </c>
      <c r="CH88" s="8">
        <v>96950</v>
      </c>
      <c r="CI88" s="3">
        <v>9.75</v>
      </c>
      <c r="CJ88" s="3">
        <v>9.75</v>
      </c>
      <c r="CK88" s="3">
        <v>0</v>
      </c>
      <c r="CL88" s="3">
        <v>0</v>
      </c>
      <c r="CM88" t="s">
        <v>136</v>
      </c>
      <c r="CN88" t="s">
        <v>139</v>
      </c>
      <c r="CO88" t="s">
        <v>138</v>
      </c>
      <c r="CQ88" t="s">
        <v>115</v>
      </c>
      <c r="CR88" t="s">
        <v>133</v>
      </c>
      <c r="CS88" t="s">
        <v>139</v>
      </c>
      <c r="CT88" t="s">
        <v>139</v>
      </c>
      <c r="CU88" t="s">
        <v>139</v>
      </c>
      <c r="CV88" t="s">
        <v>133</v>
      </c>
      <c r="CW88" t="s">
        <v>139</v>
      </c>
      <c r="CX88" t="s">
        <v>139</v>
      </c>
      <c r="CY88" s="10">
        <v>16707891310</v>
      </c>
      <c r="CZ88" t="s">
        <v>210</v>
      </c>
      <c r="DA88" t="s">
        <v>139</v>
      </c>
      <c r="DB88" t="s">
        <v>133</v>
      </c>
      <c r="DC88" t="s">
        <v>115</v>
      </c>
    </row>
    <row r="89" spans="1:112" ht="14.45" customHeight="1" x14ac:dyDescent="0.25">
      <c r="A89" t="s">
        <v>9171</v>
      </c>
      <c r="B89" t="s">
        <v>192</v>
      </c>
      <c r="C89" s="1">
        <v>45460</v>
      </c>
      <c r="D89" s="1">
        <v>45569</v>
      </c>
      <c r="E89" t="s">
        <v>114</v>
      </c>
      <c r="G89" t="s">
        <v>115</v>
      </c>
      <c r="H89" t="s">
        <v>115</v>
      </c>
      <c r="I89" t="s">
        <v>115</v>
      </c>
      <c r="J89" t="s">
        <v>4869</v>
      </c>
      <c r="K89" t="s">
        <v>9172</v>
      </c>
      <c r="L89" t="s">
        <v>2640</v>
      </c>
      <c r="M89" t="s">
        <v>4872</v>
      </c>
      <c r="N89" t="s">
        <v>148</v>
      </c>
      <c r="O89" t="s">
        <v>120</v>
      </c>
      <c r="P89" s="8">
        <v>96950</v>
      </c>
      <c r="Q89" t="s">
        <v>121</v>
      </c>
      <c r="S89" s="10">
        <v>16702336927</v>
      </c>
      <c r="U89" t="s">
        <v>330</v>
      </c>
      <c r="V89">
        <v>56132</v>
      </c>
      <c r="W89" t="s">
        <v>123</v>
      </c>
      <c r="Y89" t="s">
        <v>4874</v>
      </c>
      <c r="Z89" t="s">
        <v>4875</v>
      </c>
      <c r="AA89" t="s">
        <v>4876</v>
      </c>
      <c r="AB89" t="s">
        <v>565</v>
      </c>
      <c r="AC89" t="s">
        <v>2640</v>
      </c>
      <c r="AD89" t="s">
        <v>329</v>
      </c>
      <c r="AE89" t="s">
        <v>148</v>
      </c>
      <c r="AF89" t="s">
        <v>120</v>
      </c>
      <c r="AG89" s="8">
        <v>96950</v>
      </c>
      <c r="AH89" t="s">
        <v>121</v>
      </c>
      <c r="AJ89" s="10">
        <v>16702336927</v>
      </c>
      <c r="AL89" t="s">
        <v>4076</v>
      </c>
      <c r="BD89" t="str">
        <f>"49-9071.00"</f>
        <v>49-9071.00</v>
      </c>
      <c r="BE89" t="s">
        <v>241</v>
      </c>
      <c r="BF89" t="s">
        <v>9173</v>
      </c>
      <c r="BG89" t="s">
        <v>788</v>
      </c>
      <c r="BH89">
        <v>3</v>
      </c>
      <c r="BJ89" s="1">
        <v>45566</v>
      </c>
      <c r="BK89" s="1">
        <v>45930</v>
      </c>
      <c r="BN89">
        <v>35</v>
      </c>
      <c r="BO89">
        <v>0</v>
      </c>
      <c r="BP89">
        <v>7</v>
      </c>
      <c r="BQ89">
        <v>7</v>
      </c>
      <c r="BR89">
        <v>7</v>
      </c>
      <c r="BS89">
        <v>7</v>
      </c>
      <c r="BT89">
        <v>7</v>
      </c>
      <c r="BU89">
        <v>0</v>
      </c>
      <c r="BV89" t="str">
        <f>"7:30 AM"</f>
        <v>7:30 AM</v>
      </c>
      <c r="BW89" t="str">
        <f>"4:30 PM"</f>
        <v>4:30 PM</v>
      </c>
      <c r="BX89" t="s">
        <v>226</v>
      </c>
      <c r="BY89">
        <v>0</v>
      </c>
      <c r="BZ89">
        <v>24</v>
      </c>
      <c r="CA89" t="s">
        <v>115</v>
      </c>
      <c r="CC89" s="2" t="s">
        <v>1976</v>
      </c>
      <c r="CD89" t="s">
        <v>2640</v>
      </c>
      <c r="CF89" t="s">
        <v>148</v>
      </c>
      <c r="CG89" t="s">
        <v>120</v>
      </c>
      <c r="CH89" s="8">
        <v>96950</v>
      </c>
      <c r="CI89" s="3">
        <v>9.5399999999999991</v>
      </c>
      <c r="CJ89" s="3">
        <v>9.5399999999999991</v>
      </c>
      <c r="CK89" s="3">
        <v>14.31</v>
      </c>
      <c r="CL89" s="3">
        <v>14.31</v>
      </c>
      <c r="CM89" t="s">
        <v>136</v>
      </c>
      <c r="CO89" t="s">
        <v>138</v>
      </c>
      <c r="CQ89" t="s">
        <v>115</v>
      </c>
      <c r="CR89" t="s">
        <v>133</v>
      </c>
      <c r="CS89" t="s">
        <v>139</v>
      </c>
      <c r="CT89" t="s">
        <v>133</v>
      </c>
      <c r="CU89" t="s">
        <v>139</v>
      </c>
      <c r="CV89" t="s">
        <v>133</v>
      </c>
      <c r="CW89" t="s">
        <v>139</v>
      </c>
      <c r="CX89" t="s">
        <v>338</v>
      </c>
      <c r="CY89" s="10">
        <v>16702336927</v>
      </c>
      <c r="CZ89" t="s">
        <v>4076</v>
      </c>
      <c r="DA89" t="s">
        <v>139</v>
      </c>
      <c r="DB89" t="s">
        <v>133</v>
      </c>
      <c r="DC89" t="s">
        <v>115</v>
      </c>
    </row>
    <row r="90" spans="1:112" ht="14.45" customHeight="1" x14ac:dyDescent="0.25">
      <c r="A90" t="s">
        <v>7387</v>
      </c>
      <c r="B90" t="s">
        <v>212</v>
      </c>
      <c r="C90" s="1">
        <v>45480</v>
      </c>
      <c r="D90" s="1">
        <v>45571</v>
      </c>
      <c r="E90" t="s">
        <v>114</v>
      </c>
      <c r="G90" t="s">
        <v>115</v>
      </c>
      <c r="H90" t="s">
        <v>115</v>
      </c>
      <c r="I90" t="s">
        <v>115</v>
      </c>
      <c r="J90" t="s">
        <v>1745</v>
      </c>
      <c r="K90" t="s">
        <v>7388</v>
      </c>
      <c r="L90" t="s">
        <v>7389</v>
      </c>
      <c r="M90" t="s">
        <v>4311</v>
      </c>
      <c r="N90" t="s">
        <v>119</v>
      </c>
      <c r="O90" t="s">
        <v>120</v>
      </c>
      <c r="P90" s="8">
        <v>96950</v>
      </c>
      <c r="Q90" t="s">
        <v>121</v>
      </c>
      <c r="S90" s="10">
        <v>16703227251</v>
      </c>
      <c r="U90" t="s">
        <v>1749</v>
      </c>
      <c r="V90">
        <v>561720</v>
      </c>
      <c r="W90" t="s">
        <v>123</v>
      </c>
      <c r="Y90" t="s">
        <v>1750</v>
      </c>
      <c r="Z90" t="s">
        <v>1751</v>
      </c>
      <c r="AA90" t="s">
        <v>1336</v>
      </c>
      <c r="AB90" t="s">
        <v>3264</v>
      </c>
      <c r="AC90" t="s">
        <v>7389</v>
      </c>
      <c r="AD90" t="s">
        <v>4311</v>
      </c>
      <c r="AE90" t="s">
        <v>119</v>
      </c>
      <c r="AF90" t="s">
        <v>120</v>
      </c>
      <c r="AG90" s="8">
        <v>96950</v>
      </c>
      <c r="AH90" t="s">
        <v>121</v>
      </c>
      <c r="AJ90" s="10">
        <v>16703227251</v>
      </c>
      <c r="AL90" t="s">
        <v>1753</v>
      </c>
      <c r="BD90" t="str">
        <f>"37-2011.00"</f>
        <v>37-2011.00</v>
      </c>
      <c r="BE90" t="s">
        <v>203</v>
      </c>
      <c r="BF90" t="s">
        <v>7390</v>
      </c>
      <c r="BG90" t="s">
        <v>805</v>
      </c>
      <c r="BH90">
        <v>2</v>
      </c>
      <c r="BJ90" s="1">
        <v>45566</v>
      </c>
      <c r="BK90" s="1">
        <v>45930</v>
      </c>
      <c r="BN90">
        <v>35</v>
      </c>
      <c r="BO90">
        <v>0</v>
      </c>
      <c r="BP90">
        <v>7</v>
      </c>
      <c r="BQ90">
        <v>7</v>
      </c>
      <c r="BR90">
        <v>7</v>
      </c>
      <c r="BS90">
        <v>7</v>
      </c>
      <c r="BT90">
        <v>7</v>
      </c>
      <c r="BU90">
        <v>0</v>
      </c>
      <c r="BV90" t="str">
        <f>"7:30 AM"</f>
        <v>7:30 AM</v>
      </c>
      <c r="BW90" t="str">
        <f>"3:30 PM"</f>
        <v>3:30 PM</v>
      </c>
      <c r="BX90" t="s">
        <v>158</v>
      </c>
      <c r="BY90">
        <v>0</v>
      </c>
      <c r="BZ90">
        <v>6</v>
      </c>
      <c r="CA90" t="s">
        <v>115</v>
      </c>
      <c r="CC90" t="s">
        <v>7391</v>
      </c>
      <c r="CD90" t="s">
        <v>7389</v>
      </c>
      <c r="CF90" t="s">
        <v>119</v>
      </c>
      <c r="CG90" t="s">
        <v>120</v>
      </c>
      <c r="CH90" s="8">
        <v>96950</v>
      </c>
      <c r="CI90" s="3">
        <v>8.15</v>
      </c>
      <c r="CJ90" s="3">
        <v>8.15</v>
      </c>
      <c r="CK90" s="3">
        <v>0</v>
      </c>
      <c r="CL90" s="3">
        <v>0</v>
      </c>
      <c r="CM90" t="s">
        <v>136</v>
      </c>
      <c r="CN90" t="s">
        <v>139</v>
      </c>
      <c r="CO90" t="s">
        <v>138</v>
      </c>
      <c r="CQ90" t="s">
        <v>115</v>
      </c>
      <c r="CR90" t="s">
        <v>133</v>
      </c>
      <c r="CS90" t="s">
        <v>139</v>
      </c>
      <c r="CT90" t="s">
        <v>139</v>
      </c>
      <c r="CU90" t="s">
        <v>139</v>
      </c>
      <c r="CV90" t="s">
        <v>133</v>
      </c>
      <c r="CW90" t="s">
        <v>139</v>
      </c>
      <c r="CX90" t="s">
        <v>7392</v>
      </c>
      <c r="CY90" s="10">
        <v>16703227251</v>
      </c>
      <c r="CZ90" t="s">
        <v>1753</v>
      </c>
      <c r="DA90" t="s">
        <v>139</v>
      </c>
      <c r="DB90" t="s">
        <v>133</v>
      </c>
      <c r="DC90" t="s">
        <v>115</v>
      </c>
    </row>
    <row r="91" spans="1:112" ht="14.45" customHeight="1" x14ac:dyDescent="0.25">
      <c r="A91" t="s">
        <v>165</v>
      </c>
      <c r="B91" t="s">
        <v>143</v>
      </c>
      <c r="C91" s="1">
        <v>45484</v>
      </c>
      <c r="D91" s="1">
        <v>45572</v>
      </c>
      <c r="E91" t="s">
        <v>114</v>
      </c>
      <c r="G91" t="s">
        <v>133</v>
      </c>
      <c r="H91" t="s">
        <v>115</v>
      </c>
      <c r="I91" t="s">
        <v>115</v>
      </c>
      <c r="J91" t="s">
        <v>166</v>
      </c>
      <c r="L91" t="s">
        <v>167</v>
      </c>
      <c r="N91" t="s">
        <v>148</v>
      </c>
      <c r="O91" t="s">
        <v>120</v>
      </c>
      <c r="P91" s="8">
        <v>96950</v>
      </c>
      <c r="Q91" t="s">
        <v>121</v>
      </c>
      <c r="S91" s="10">
        <v>16702356500</v>
      </c>
      <c r="U91" t="s">
        <v>168</v>
      </c>
      <c r="V91">
        <v>455219</v>
      </c>
      <c r="W91" t="s">
        <v>123</v>
      </c>
      <c r="Y91" t="s">
        <v>169</v>
      </c>
      <c r="Z91" t="s">
        <v>170</v>
      </c>
      <c r="AB91" t="s">
        <v>171</v>
      </c>
      <c r="AC91" t="s">
        <v>172</v>
      </c>
      <c r="AE91" t="s">
        <v>148</v>
      </c>
      <c r="AF91" t="s">
        <v>120</v>
      </c>
      <c r="AG91" s="8">
        <v>96950</v>
      </c>
      <c r="AH91" t="s">
        <v>121</v>
      </c>
      <c r="AJ91" s="10">
        <v>16702356500</v>
      </c>
      <c r="AL91" t="s">
        <v>173</v>
      </c>
      <c r="AM91" t="s">
        <v>174</v>
      </c>
      <c r="AN91" t="s">
        <v>175</v>
      </c>
      <c r="AO91" t="s">
        <v>176</v>
      </c>
      <c r="AP91" t="s">
        <v>177</v>
      </c>
      <c r="AQ91" t="s">
        <v>178</v>
      </c>
      <c r="AS91" t="s">
        <v>148</v>
      </c>
      <c r="AT91" t="s">
        <v>120</v>
      </c>
      <c r="AU91" s="8">
        <v>96950</v>
      </c>
      <c r="AV91" t="s">
        <v>121</v>
      </c>
      <c r="AX91" s="10">
        <v>16702349480</v>
      </c>
      <c r="AZ91" t="s">
        <v>179</v>
      </c>
      <c r="BA91" t="s">
        <v>180</v>
      </c>
      <c r="BB91" t="s">
        <v>120</v>
      </c>
      <c r="BC91" t="s">
        <v>181</v>
      </c>
      <c r="BD91" t="str">
        <f>"49-9099.00"</f>
        <v>49-9099.00</v>
      </c>
      <c r="BE91" t="s">
        <v>182</v>
      </c>
      <c r="BF91" t="s">
        <v>183</v>
      </c>
      <c r="BG91" t="s">
        <v>184</v>
      </c>
      <c r="BH91">
        <v>2</v>
      </c>
      <c r="BI91">
        <v>2</v>
      </c>
      <c r="BJ91" s="1">
        <v>45566</v>
      </c>
      <c r="BK91" s="1">
        <v>46660</v>
      </c>
      <c r="BL91" s="1">
        <v>45572</v>
      </c>
      <c r="BM91" s="1">
        <v>46660</v>
      </c>
      <c r="BN91">
        <v>40</v>
      </c>
      <c r="BO91">
        <v>0</v>
      </c>
      <c r="BP91">
        <v>8</v>
      </c>
      <c r="BQ91">
        <v>8</v>
      </c>
      <c r="BR91">
        <v>8</v>
      </c>
      <c r="BS91">
        <v>8</v>
      </c>
      <c r="BT91">
        <v>8</v>
      </c>
      <c r="BU91">
        <v>0</v>
      </c>
      <c r="BV91" t="str">
        <f>"8:00 AM"</f>
        <v>8:00 AM</v>
      </c>
      <c r="BW91" t="str">
        <f>"5:00 PM"</f>
        <v>5:00 PM</v>
      </c>
      <c r="BX91" t="s">
        <v>158</v>
      </c>
      <c r="BY91">
        <v>0</v>
      </c>
      <c r="BZ91">
        <v>12</v>
      </c>
      <c r="CA91" t="s">
        <v>115</v>
      </c>
      <c r="CC91" t="s">
        <v>185</v>
      </c>
      <c r="CD91" t="s">
        <v>186</v>
      </c>
      <c r="CE91" t="s">
        <v>187</v>
      </c>
      <c r="CF91" t="s">
        <v>148</v>
      </c>
      <c r="CG91" t="s">
        <v>120</v>
      </c>
      <c r="CH91" s="8">
        <v>96950</v>
      </c>
      <c r="CI91" s="3">
        <v>10.02</v>
      </c>
      <c r="CJ91" s="3">
        <v>10.02</v>
      </c>
      <c r="CK91" s="3">
        <v>15.03</v>
      </c>
      <c r="CL91" s="3">
        <v>15.03</v>
      </c>
      <c r="CM91" t="s">
        <v>136</v>
      </c>
      <c r="CN91" t="s">
        <v>158</v>
      </c>
      <c r="CO91" t="s">
        <v>138</v>
      </c>
      <c r="CQ91" t="s">
        <v>133</v>
      </c>
      <c r="CR91" t="s">
        <v>133</v>
      </c>
      <c r="CS91" t="s">
        <v>133</v>
      </c>
      <c r="CT91" t="s">
        <v>133</v>
      </c>
      <c r="CU91" t="s">
        <v>139</v>
      </c>
      <c r="CV91" t="s">
        <v>133</v>
      </c>
      <c r="CW91" t="s">
        <v>139</v>
      </c>
      <c r="CX91" t="s">
        <v>158</v>
      </c>
      <c r="CY91" s="10">
        <v>16702356500</v>
      </c>
      <c r="CZ91" t="s">
        <v>173</v>
      </c>
      <c r="DA91" t="s">
        <v>139</v>
      </c>
      <c r="DB91" t="s">
        <v>133</v>
      </c>
      <c r="DC91" t="s">
        <v>115</v>
      </c>
      <c r="DD91" t="s">
        <v>188</v>
      </c>
      <c r="DE91" t="s">
        <v>189</v>
      </c>
      <c r="DF91" t="s">
        <v>190</v>
      </c>
      <c r="DG91" t="s">
        <v>180</v>
      </c>
      <c r="DH91" t="s">
        <v>179</v>
      </c>
    </row>
    <row r="92" spans="1:112" ht="14.45" customHeight="1" x14ac:dyDescent="0.25">
      <c r="A92" t="s">
        <v>1986</v>
      </c>
      <c r="B92" t="s">
        <v>143</v>
      </c>
      <c r="C92" s="1">
        <v>45472</v>
      </c>
      <c r="D92" s="1">
        <v>45572</v>
      </c>
      <c r="E92" t="s">
        <v>144</v>
      </c>
      <c r="F92" s="1">
        <v>45564</v>
      </c>
      <c r="G92" t="s">
        <v>133</v>
      </c>
      <c r="H92" t="s">
        <v>115</v>
      </c>
      <c r="I92" t="s">
        <v>115</v>
      </c>
      <c r="J92" t="s">
        <v>1987</v>
      </c>
      <c r="K92" t="s">
        <v>1988</v>
      </c>
      <c r="L92" t="s">
        <v>1989</v>
      </c>
      <c r="M92" t="s">
        <v>1990</v>
      </c>
      <c r="N92" t="s">
        <v>119</v>
      </c>
      <c r="O92" t="s">
        <v>120</v>
      </c>
      <c r="P92" s="8">
        <v>96950</v>
      </c>
      <c r="Q92" t="s">
        <v>121</v>
      </c>
      <c r="S92" s="10">
        <v>16702357354</v>
      </c>
      <c r="U92" t="s">
        <v>1991</v>
      </c>
      <c r="V92">
        <v>81231</v>
      </c>
      <c r="W92" t="s">
        <v>123</v>
      </c>
      <c r="Y92" t="s">
        <v>1180</v>
      </c>
      <c r="Z92" t="s">
        <v>1992</v>
      </c>
      <c r="AB92" t="s">
        <v>200</v>
      </c>
      <c r="AC92" t="s">
        <v>1989</v>
      </c>
      <c r="AD92" t="s">
        <v>1990</v>
      </c>
      <c r="AE92" t="s">
        <v>119</v>
      </c>
      <c r="AF92" t="s">
        <v>120</v>
      </c>
      <c r="AG92" s="8">
        <v>96950</v>
      </c>
      <c r="AH92" t="s">
        <v>121</v>
      </c>
      <c r="AJ92" s="10">
        <v>16702357354</v>
      </c>
      <c r="AL92" t="s">
        <v>1993</v>
      </c>
      <c r="BD92" t="str">
        <f>"49-9071.00"</f>
        <v>49-9071.00</v>
      </c>
      <c r="BE92" t="s">
        <v>241</v>
      </c>
      <c r="BF92" t="s">
        <v>1994</v>
      </c>
      <c r="BG92" t="s">
        <v>1995</v>
      </c>
      <c r="BH92">
        <v>3</v>
      </c>
      <c r="BI92">
        <v>3</v>
      </c>
      <c r="BJ92" s="1">
        <v>45566</v>
      </c>
      <c r="BK92" s="1">
        <v>46660</v>
      </c>
      <c r="BL92" s="1">
        <v>45572</v>
      </c>
      <c r="BM92" s="1">
        <v>46660</v>
      </c>
      <c r="BN92">
        <v>35</v>
      </c>
      <c r="BO92">
        <v>0</v>
      </c>
      <c r="BP92">
        <v>6</v>
      </c>
      <c r="BQ92">
        <v>6</v>
      </c>
      <c r="BR92">
        <v>6</v>
      </c>
      <c r="BS92">
        <v>6</v>
      </c>
      <c r="BT92">
        <v>6</v>
      </c>
      <c r="BU92">
        <v>5</v>
      </c>
      <c r="BV92" t="str">
        <f>"9:00 AM"</f>
        <v>9:00 AM</v>
      </c>
      <c r="BW92" t="str">
        <f>"4:00 PM"</f>
        <v>4:00 PM</v>
      </c>
      <c r="BX92" t="s">
        <v>226</v>
      </c>
      <c r="BY92">
        <v>0</v>
      </c>
      <c r="BZ92">
        <v>24</v>
      </c>
      <c r="CA92" t="s">
        <v>115</v>
      </c>
      <c r="CC92" t="s">
        <v>1996</v>
      </c>
      <c r="CD92" t="s">
        <v>1997</v>
      </c>
      <c r="CE92" t="s">
        <v>1990</v>
      </c>
      <c r="CF92" t="s">
        <v>119</v>
      </c>
      <c r="CG92" t="s">
        <v>120</v>
      </c>
      <c r="CH92" s="8">
        <v>96950</v>
      </c>
      <c r="CI92" s="3">
        <v>9.5399999999999991</v>
      </c>
      <c r="CJ92" s="3">
        <v>9.5399999999999991</v>
      </c>
      <c r="CK92" s="3">
        <v>0</v>
      </c>
      <c r="CL92" s="3">
        <v>0</v>
      </c>
      <c r="CM92" t="s">
        <v>136</v>
      </c>
      <c r="CN92" t="s">
        <v>139</v>
      </c>
      <c r="CO92" t="s">
        <v>138</v>
      </c>
      <c r="CQ92" t="s">
        <v>115</v>
      </c>
      <c r="CR92" t="s">
        <v>133</v>
      </c>
      <c r="CS92" t="s">
        <v>139</v>
      </c>
      <c r="CT92" t="s">
        <v>139</v>
      </c>
      <c r="CU92" t="s">
        <v>139</v>
      </c>
      <c r="CV92" t="s">
        <v>133</v>
      </c>
      <c r="CW92" t="s">
        <v>139</v>
      </c>
      <c r="CX92" t="s">
        <v>139</v>
      </c>
      <c r="CY92" s="10">
        <v>16702357354</v>
      </c>
      <c r="CZ92" t="s">
        <v>1993</v>
      </c>
      <c r="DA92" t="s">
        <v>139</v>
      </c>
      <c r="DB92" t="s">
        <v>133</v>
      </c>
      <c r="DC92" t="s">
        <v>115</v>
      </c>
      <c r="DD92" t="s">
        <v>1998</v>
      </c>
      <c r="DE92" t="s">
        <v>1999</v>
      </c>
      <c r="DF92" t="s">
        <v>1057</v>
      </c>
      <c r="DG92" t="s">
        <v>1987</v>
      </c>
      <c r="DH92" t="s">
        <v>1993</v>
      </c>
    </row>
    <row r="93" spans="1:112" ht="14.45" customHeight="1" x14ac:dyDescent="0.25">
      <c r="A93" t="s">
        <v>2201</v>
      </c>
      <c r="B93" t="s">
        <v>212</v>
      </c>
      <c r="C93" s="1">
        <v>45502</v>
      </c>
      <c r="D93" s="1">
        <v>45572</v>
      </c>
      <c r="E93" t="s">
        <v>114</v>
      </c>
      <c r="G93" t="s">
        <v>115</v>
      </c>
      <c r="H93" t="s">
        <v>115</v>
      </c>
      <c r="I93" t="s">
        <v>115</v>
      </c>
      <c r="J93" t="s">
        <v>2202</v>
      </c>
      <c r="L93" t="s">
        <v>2203</v>
      </c>
      <c r="M93" t="s">
        <v>2204</v>
      </c>
      <c r="N93" t="s">
        <v>148</v>
      </c>
      <c r="O93" t="s">
        <v>120</v>
      </c>
      <c r="P93" s="8">
        <v>96950</v>
      </c>
      <c r="Q93" t="s">
        <v>121</v>
      </c>
      <c r="S93" s="10">
        <v>16702348904</v>
      </c>
      <c r="U93" t="s">
        <v>2205</v>
      </c>
      <c r="V93">
        <v>811210</v>
      </c>
      <c r="W93" t="s">
        <v>123</v>
      </c>
      <c r="Y93" t="s">
        <v>2206</v>
      </c>
      <c r="Z93" t="s">
        <v>2207</v>
      </c>
      <c r="AA93" t="s">
        <v>517</v>
      </c>
      <c r="AB93" t="s">
        <v>2208</v>
      </c>
      <c r="AC93" t="s">
        <v>2203</v>
      </c>
      <c r="AD93" t="s">
        <v>2209</v>
      </c>
      <c r="AE93" t="s">
        <v>148</v>
      </c>
      <c r="AF93" t="s">
        <v>120</v>
      </c>
      <c r="AG93" s="8">
        <v>96950</v>
      </c>
      <c r="AH93" t="s">
        <v>121</v>
      </c>
      <c r="AJ93" s="10">
        <v>16702348904</v>
      </c>
      <c r="AL93" t="s">
        <v>2210</v>
      </c>
      <c r="BD93" t="str">
        <f>"49-9071.00"</f>
        <v>49-9071.00</v>
      </c>
      <c r="BE93" t="s">
        <v>241</v>
      </c>
      <c r="BF93" t="s">
        <v>2211</v>
      </c>
      <c r="BG93" t="s">
        <v>626</v>
      </c>
      <c r="BH93">
        <v>2</v>
      </c>
      <c r="BJ93" s="1">
        <v>45566</v>
      </c>
      <c r="BK93" s="1">
        <v>45930</v>
      </c>
      <c r="BN93">
        <v>40</v>
      </c>
      <c r="BO93">
        <v>0</v>
      </c>
      <c r="BP93">
        <v>8</v>
      </c>
      <c r="BQ93">
        <v>8</v>
      </c>
      <c r="BR93">
        <v>8</v>
      </c>
      <c r="BS93">
        <v>8</v>
      </c>
      <c r="BT93">
        <v>8</v>
      </c>
      <c r="BU93">
        <v>0</v>
      </c>
      <c r="BV93" t="str">
        <f>"8:00 AM"</f>
        <v>8:00 AM</v>
      </c>
      <c r="BW93" t="str">
        <f>"5:00 PM"</f>
        <v>5:00 PM</v>
      </c>
      <c r="BX93" t="s">
        <v>226</v>
      </c>
      <c r="BY93">
        <v>0</v>
      </c>
      <c r="BZ93">
        <v>12</v>
      </c>
      <c r="CA93" t="s">
        <v>115</v>
      </c>
      <c r="CC93" t="s">
        <v>2212</v>
      </c>
      <c r="CD93" t="s">
        <v>2213</v>
      </c>
      <c r="CF93" t="s">
        <v>148</v>
      </c>
      <c r="CG93" t="s">
        <v>120</v>
      </c>
      <c r="CH93" s="8">
        <v>96950</v>
      </c>
      <c r="CI93" s="3">
        <v>9.75</v>
      </c>
      <c r="CJ93" s="3">
        <v>9.75</v>
      </c>
      <c r="CK93" s="3">
        <v>14.63</v>
      </c>
      <c r="CL93" s="3">
        <v>14.63</v>
      </c>
      <c r="CM93" t="s">
        <v>136</v>
      </c>
      <c r="CN93" t="s">
        <v>139</v>
      </c>
      <c r="CO93" t="s">
        <v>138</v>
      </c>
      <c r="CQ93" t="s">
        <v>133</v>
      </c>
      <c r="CR93" t="s">
        <v>133</v>
      </c>
      <c r="CS93" t="s">
        <v>139</v>
      </c>
      <c r="CT93" t="s">
        <v>133</v>
      </c>
      <c r="CU93" t="s">
        <v>139</v>
      </c>
      <c r="CV93" t="s">
        <v>133</v>
      </c>
      <c r="CW93" t="s">
        <v>139</v>
      </c>
      <c r="CX93" t="s">
        <v>2214</v>
      </c>
      <c r="CY93" s="10">
        <v>16702348904</v>
      </c>
      <c r="CZ93" t="s">
        <v>2210</v>
      </c>
      <c r="DA93" t="s">
        <v>139</v>
      </c>
      <c r="DB93" t="s">
        <v>133</v>
      </c>
      <c r="DC93" t="s">
        <v>115</v>
      </c>
    </row>
    <row r="94" spans="1:112" ht="14.45" customHeight="1" x14ac:dyDescent="0.25">
      <c r="A94" t="s">
        <v>3156</v>
      </c>
      <c r="B94" t="s">
        <v>192</v>
      </c>
      <c r="C94" s="1">
        <v>45533</v>
      </c>
      <c r="D94" s="1">
        <v>45572</v>
      </c>
      <c r="E94" t="s">
        <v>144</v>
      </c>
      <c r="F94" s="1">
        <v>45685</v>
      </c>
      <c r="G94" t="s">
        <v>115</v>
      </c>
      <c r="H94" t="s">
        <v>115</v>
      </c>
      <c r="I94" t="s">
        <v>115</v>
      </c>
      <c r="J94" t="s">
        <v>3157</v>
      </c>
      <c r="K94" t="s">
        <v>3157</v>
      </c>
      <c r="L94" t="s">
        <v>3158</v>
      </c>
      <c r="M94" t="s">
        <v>1067</v>
      </c>
      <c r="N94" t="s">
        <v>643</v>
      </c>
      <c r="O94" t="s">
        <v>120</v>
      </c>
      <c r="P94" s="8">
        <v>96951</v>
      </c>
      <c r="Q94" t="s">
        <v>121</v>
      </c>
      <c r="R94" t="s">
        <v>139</v>
      </c>
      <c r="S94" s="10">
        <v>16707893763</v>
      </c>
      <c r="U94" t="s">
        <v>3159</v>
      </c>
      <c r="V94">
        <v>236115</v>
      </c>
      <c r="W94" t="s">
        <v>123</v>
      </c>
      <c r="Y94" t="s">
        <v>3160</v>
      </c>
      <c r="Z94" t="s">
        <v>3161</v>
      </c>
      <c r="AA94" t="s">
        <v>302</v>
      </c>
      <c r="AB94" t="s">
        <v>648</v>
      </c>
      <c r="AC94" t="s">
        <v>3158</v>
      </c>
      <c r="AD94" t="s">
        <v>1067</v>
      </c>
      <c r="AE94" t="s">
        <v>643</v>
      </c>
      <c r="AF94" t="s">
        <v>120</v>
      </c>
      <c r="AG94" s="8">
        <v>96951</v>
      </c>
      <c r="AH94" t="s">
        <v>121</v>
      </c>
      <c r="AJ94" s="10">
        <v>16707893763</v>
      </c>
      <c r="AL94" t="s">
        <v>1388</v>
      </c>
      <c r="BD94" t="str">
        <f>"43-6014.00"</f>
        <v>43-6014.00</v>
      </c>
      <c r="BE94" t="s">
        <v>2139</v>
      </c>
      <c r="BF94" t="s">
        <v>3162</v>
      </c>
      <c r="BG94" t="s">
        <v>3163</v>
      </c>
      <c r="BH94">
        <v>2</v>
      </c>
      <c r="BJ94" s="1">
        <v>45676</v>
      </c>
      <c r="BK94" s="1">
        <v>46040</v>
      </c>
      <c r="BN94">
        <v>35</v>
      </c>
      <c r="BO94">
        <v>0</v>
      </c>
      <c r="BP94">
        <v>7</v>
      </c>
      <c r="BQ94">
        <v>7</v>
      </c>
      <c r="BR94">
        <v>7</v>
      </c>
      <c r="BS94">
        <v>7</v>
      </c>
      <c r="BT94">
        <v>7</v>
      </c>
      <c r="BU94">
        <v>0</v>
      </c>
      <c r="BV94" t="str">
        <f>"8:00 AM"</f>
        <v>8:00 AM</v>
      </c>
      <c r="BW94" t="str">
        <f>"4:00 PM"</f>
        <v>4:00 PM</v>
      </c>
      <c r="BX94" t="s">
        <v>226</v>
      </c>
      <c r="BY94">
        <v>0</v>
      </c>
      <c r="BZ94">
        <v>12</v>
      </c>
      <c r="CA94" t="s">
        <v>115</v>
      </c>
      <c r="CC94" t="s">
        <v>3164</v>
      </c>
      <c r="CD94" t="s">
        <v>3158</v>
      </c>
      <c r="CE94" t="s">
        <v>1067</v>
      </c>
      <c r="CF94" t="s">
        <v>643</v>
      </c>
      <c r="CG94" t="s">
        <v>120</v>
      </c>
      <c r="CH94" s="8">
        <v>96951</v>
      </c>
      <c r="CI94" s="3">
        <v>13.15</v>
      </c>
      <c r="CJ94" s="3">
        <v>13.15</v>
      </c>
      <c r="CK94" s="3">
        <v>19.72</v>
      </c>
      <c r="CL94" s="3">
        <v>19.72</v>
      </c>
      <c r="CM94" t="s">
        <v>136</v>
      </c>
      <c r="CN94" t="s">
        <v>139</v>
      </c>
      <c r="CO94" t="s">
        <v>138</v>
      </c>
      <c r="CQ94" t="s">
        <v>115</v>
      </c>
      <c r="CR94" t="s">
        <v>133</v>
      </c>
      <c r="CS94" t="s">
        <v>139</v>
      </c>
      <c r="CT94" t="s">
        <v>133</v>
      </c>
      <c r="CU94" t="s">
        <v>139</v>
      </c>
      <c r="CV94" t="s">
        <v>133</v>
      </c>
      <c r="CW94" t="s">
        <v>139</v>
      </c>
      <c r="CX94" t="s">
        <v>139</v>
      </c>
      <c r="CY94" s="10">
        <v>16707893763</v>
      </c>
      <c r="CZ94" t="s">
        <v>1388</v>
      </c>
      <c r="DA94" t="s">
        <v>139</v>
      </c>
      <c r="DB94" t="s">
        <v>133</v>
      </c>
      <c r="DC94" t="s">
        <v>115</v>
      </c>
    </row>
    <row r="95" spans="1:112" ht="14.45" customHeight="1" x14ac:dyDescent="0.25">
      <c r="A95" t="s">
        <v>4880</v>
      </c>
      <c r="B95" t="s">
        <v>143</v>
      </c>
      <c r="C95" s="1">
        <v>45484</v>
      </c>
      <c r="D95" s="1">
        <v>45572</v>
      </c>
      <c r="E95" t="s">
        <v>114</v>
      </c>
      <c r="G95" t="s">
        <v>115</v>
      </c>
      <c r="H95" t="s">
        <v>115</v>
      </c>
      <c r="I95" t="s">
        <v>115</v>
      </c>
      <c r="J95" t="s">
        <v>4124</v>
      </c>
      <c r="K95" t="s">
        <v>4125</v>
      </c>
      <c r="L95" t="s">
        <v>4126</v>
      </c>
      <c r="M95" t="s">
        <v>4127</v>
      </c>
      <c r="N95" t="s">
        <v>148</v>
      </c>
      <c r="O95" t="s">
        <v>120</v>
      </c>
      <c r="P95" s="8">
        <v>96950</v>
      </c>
      <c r="Q95" t="s">
        <v>121</v>
      </c>
      <c r="S95" s="10">
        <v>16709894241</v>
      </c>
      <c r="U95" t="s">
        <v>4128</v>
      </c>
      <c r="V95">
        <v>236220</v>
      </c>
      <c r="W95" t="s">
        <v>123</v>
      </c>
      <c r="Y95" t="s">
        <v>4129</v>
      </c>
      <c r="Z95" t="s">
        <v>4130</v>
      </c>
      <c r="AA95" t="s">
        <v>4131</v>
      </c>
      <c r="AB95" t="s">
        <v>1125</v>
      </c>
      <c r="AC95" t="s">
        <v>4126</v>
      </c>
      <c r="AD95" t="s">
        <v>4127</v>
      </c>
      <c r="AE95" t="s">
        <v>148</v>
      </c>
      <c r="AF95" t="s">
        <v>120</v>
      </c>
      <c r="AG95" s="8">
        <v>96950</v>
      </c>
      <c r="AH95" t="s">
        <v>121</v>
      </c>
      <c r="AJ95" s="10">
        <v>16709894241</v>
      </c>
      <c r="AL95" t="s">
        <v>4132</v>
      </c>
      <c r="BD95" t="str">
        <f>"35-2014.00"</f>
        <v>35-2014.00</v>
      </c>
      <c r="BE95" t="s">
        <v>273</v>
      </c>
      <c r="BF95" t="s">
        <v>4881</v>
      </c>
      <c r="BG95" t="s">
        <v>1100</v>
      </c>
      <c r="BH95">
        <v>6</v>
      </c>
      <c r="BI95">
        <v>6</v>
      </c>
      <c r="BJ95" s="1">
        <v>45566</v>
      </c>
      <c r="BK95" s="1">
        <v>45930</v>
      </c>
      <c r="BL95" s="1">
        <v>45572</v>
      </c>
      <c r="BM95" s="1">
        <v>45930</v>
      </c>
      <c r="BN95">
        <v>40</v>
      </c>
      <c r="BO95">
        <v>0</v>
      </c>
      <c r="BP95">
        <v>8</v>
      </c>
      <c r="BQ95">
        <v>8</v>
      </c>
      <c r="BR95">
        <v>8</v>
      </c>
      <c r="BS95">
        <v>8</v>
      </c>
      <c r="BT95">
        <v>8</v>
      </c>
      <c r="BU95">
        <v>0</v>
      </c>
      <c r="BV95" t="str">
        <f>"8:00 AM"</f>
        <v>8:00 AM</v>
      </c>
      <c r="BW95" t="str">
        <f>"5:00 PM"</f>
        <v>5:00 PM</v>
      </c>
      <c r="BX95" t="s">
        <v>158</v>
      </c>
      <c r="BY95">
        <v>0</v>
      </c>
      <c r="BZ95">
        <v>12</v>
      </c>
      <c r="CA95" t="s">
        <v>115</v>
      </c>
      <c r="CC95" t="s">
        <v>4882</v>
      </c>
      <c r="CD95" t="s">
        <v>4126</v>
      </c>
      <c r="CE95" t="s">
        <v>4127</v>
      </c>
      <c r="CF95" t="s">
        <v>148</v>
      </c>
      <c r="CG95" t="s">
        <v>120</v>
      </c>
      <c r="CH95" s="8">
        <v>96950</v>
      </c>
      <c r="CI95" s="3">
        <v>8.69</v>
      </c>
      <c r="CJ95" s="3">
        <v>8.69</v>
      </c>
      <c r="CK95" s="3">
        <v>13.04</v>
      </c>
      <c r="CL95" s="3">
        <v>13.04</v>
      </c>
      <c r="CM95" t="s">
        <v>136</v>
      </c>
      <c r="CN95" t="s">
        <v>139</v>
      </c>
      <c r="CO95" t="s">
        <v>138</v>
      </c>
      <c r="CQ95" t="s">
        <v>115</v>
      </c>
      <c r="CR95" t="s">
        <v>133</v>
      </c>
      <c r="CS95" t="s">
        <v>139</v>
      </c>
      <c r="CT95" t="s">
        <v>133</v>
      </c>
      <c r="CU95" t="s">
        <v>139</v>
      </c>
      <c r="CV95" t="s">
        <v>133</v>
      </c>
      <c r="CW95" t="s">
        <v>139</v>
      </c>
      <c r="CX95" t="s">
        <v>4883</v>
      </c>
      <c r="CY95" s="10">
        <v>16709894241</v>
      </c>
      <c r="CZ95" t="s">
        <v>4132</v>
      </c>
      <c r="DA95" t="s">
        <v>139</v>
      </c>
      <c r="DB95" t="s">
        <v>133</v>
      </c>
      <c r="DC95" t="s">
        <v>115</v>
      </c>
    </row>
    <row r="96" spans="1:112" ht="14.45" customHeight="1" x14ac:dyDescent="0.25">
      <c r="A96" t="s">
        <v>4906</v>
      </c>
      <c r="B96" t="s">
        <v>143</v>
      </c>
      <c r="C96" s="1">
        <v>45472</v>
      </c>
      <c r="D96" s="1">
        <v>45572</v>
      </c>
      <c r="E96" t="s">
        <v>114</v>
      </c>
      <c r="G96" t="s">
        <v>115</v>
      </c>
      <c r="H96" t="s">
        <v>115</v>
      </c>
      <c r="I96" t="s">
        <v>115</v>
      </c>
      <c r="J96" t="s">
        <v>4907</v>
      </c>
      <c r="K96" t="s">
        <v>4907</v>
      </c>
      <c r="L96" t="s">
        <v>4908</v>
      </c>
      <c r="M96" t="s">
        <v>4909</v>
      </c>
      <c r="N96" t="s">
        <v>119</v>
      </c>
      <c r="O96" t="s">
        <v>120</v>
      </c>
      <c r="P96" s="8">
        <v>96950</v>
      </c>
      <c r="Q96" t="s">
        <v>121</v>
      </c>
      <c r="R96" t="s">
        <v>119</v>
      </c>
      <c r="S96" s="10">
        <v>16702342127</v>
      </c>
      <c r="U96" t="s">
        <v>4910</v>
      </c>
      <c r="V96">
        <v>56132</v>
      </c>
      <c r="W96" t="s">
        <v>234</v>
      </c>
      <c r="X96" t="s">
        <v>133</v>
      </c>
      <c r="Y96" t="s">
        <v>4911</v>
      </c>
      <c r="Z96" t="s">
        <v>4912</v>
      </c>
      <c r="AB96" t="s">
        <v>288</v>
      </c>
      <c r="AC96" t="s">
        <v>4913</v>
      </c>
      <c r="AD96" t="s">
        <v>499</v>
      </c>
      <c r="AE96" t="s">
        <v>119</v>
      </c>
      <c r="AF96" t="s">
        <v>120</v>
      </c>
      <c r="AG96" s="8">
        <v>96950</v>
      </c>
      <c r="AH96" t="s">
        <v>121</v>
      </c>
      <c r="AJ96" s="10">
        <v>16702342127</v>
      </c>
      <c r="AL96" t="s">
        <v>4914</v>
      </c>
      <c r="BD96" t="str">
        <f>"49-9071.00"</f>
        <v>49-9071.00</v>
      </c>
      <c r="BE96" t="s">
        <v>241</v>
      </c>
      <c r="BF96" t="s">
        <v>4915</v>
      </c>
      <c r="BG96" t="s">
        <v>321</v>
      </c>
      <c r="BH96">
        <v>10</v>
      </c>
      <c r="BI96">
        <v>10</v>
      </c>
      <c r="BJ96" s="1">
        <v>45566</v>
      </c>
      <c r="BK96" s="1">
        <v>45930</v>
      </c>
      <c r="BL96" s="1">
        <v>45572</v>
      </c>
      <c r="BM96" s="1">
        <v>45930</v>
      </c>
      <c r="BN96">
        <v>36</v>
      </c>
      <c r="BO96">
        <v>1</v>
      </c>
      <c r="BP96">
        <v>6</v>
      </c>
      <c r="BQ96">
        <v>6</v>
      </c>
      <c r="BR96">
        <v>6</v>
      </c>
      <c r="BS96">
        <v>6</v>
      </c>
      <c r="BT96">
        <v>6</v>
      </c>
      <c r="BU96">
        <v>5</v>
      </c>
      <c r="BV96" t="str">
        <f>"8:00 AM"</f>
        <v>8:00 AM</v>
      </c>
      <c r="BW96" t="str">
        <f>"3:00 PM"</f>
        <v>3:00 PM</v>
      </c>
      <c r="BX96" t="s">
        <v>226</v>
      </c>
      <c r="BY96">
        <v>0</v>
      </c>
      <c r="BZ96">
        <v>12</v>
      </c>
      <c r="CA96" t="s">
        <v>115</v>
      </c>
      <c r="CC96" t="s">
        <v>4916</v>
      </c>
      <c r="CD96" t="s">
        <v>4913</v>
      </c>
      <c r="CE96" t="s">
        <v>4917</v>
      </c>
      <c r="CF96" t="s">
        <v>148</v>
      </c>
      <c r="CG96" t="s">
        <v>120</v>
      </c>
      <c r="CH96" s="8">
        <v>96950</v>
      </c>
      <c r="CI96" s="3">
        <v>9.5399999999999991</v>
      </c>
      <c r="CJ96" s="3">
        <v>9.5399999999999991</v>
      </c>
      <c r="CK96" s="3">
        <v>14.31</v>
      </c>
      <c r="CL96" s="3">
        <v>14.31</v>
      </c>
      <c r="CM96" t="s">
        <v>136</v>
      </c>
      <c r="CN96" t="s">
        <v>137</v>
      </c>
      <c r="CO96" t="s">
        <v>138</v>
      </c>
      <c r="CQ96" t="s">
        <v>115</v>
      </c>
      <c r="CR96" t="s">
        <v>133</v>
      </c>
      <c r="CS96" t="s">
        <v>133</v>
      </c>
      <c r="CT96" t="s">
        <v>133</v>
      </c>
      <c r="CU96" t="s">
        <v>139</v>
      </c>
      <c r="CV96" t="s">
        <v>133</v>
      </c>
      <c r="CW96" t="s">
        <v>139</v>
      </c>
      <c r="CX96" t="s">
        <v>2166</v>
      </c>
      <c r="CY96" s="10">
        <v>16702342127</v>
      </c>
      <c r="CZ96" t="s">
        <v>4914</v>
      </c>
      <c r="DA96" t="s">
        <v>209</v>
      </c>
      <c r="DB96" t="s">
        <v>133</v>
      </c>
      <c r="DC96" t="s">
        <v>133</v>
      </c>
    </row>
    <row r="97" spans="1:112" ht="14.45" customHeight="1" x14ac:dyDescent="0.25">
      <c r="A97" t="s">
        <v>4961</v>
      </c>
      <c r="B97" t="s">
        <v>143</v>
      </c>
      <c r="C97" s="1">
        <v>45488</v>
      </c>
      <c r="D97" s="1">
        <v>45572</v>
      </c>
      <c r="E97" t="s">
        <v>144</v>
      </c>
      <c r="F97" s="1">
        <v>45564</v>
      </c>
      <c r="G97" t="s">
        <v>133</v>
      </c>
      <c r="H97" t="s">
        <v>115</v>
      </c>
      <c r="I97" t="s">
        <v>115</v>
      </c>
      <c r="J97" t="s">
        <v>193</v>
      </c>
      <c r="L97" t="s">
        <v>194</v>
      </c>
      <c r="M97" t="s">
        <v>195</v>
      </c>
      <c r="N97" t="s">
        <v>119</v>
      </c>
      <c r="O97" t="s">
        <v>120</v>
      </c>
      <c r="P97" s="8">
        <v>96950</v>
      </c>
      <c r="Q97" t="s">
        <v>121</v>
      </c>
      <c r="S97" s="10">
        <v>16707891310</v>
      </c>
      <c r="U97" t="s">
        <v>196</v>
      </c>
      <c r="V97">
        <v>56172</v>
      </c>
      <c r="W97" t="s">
        <v>123</v>
      </c>
      <c r="Y97" t="s">
        <v>197</v>
      </c>
      <c r="Z97" t="s">
        <v>198</v>
      </c>
      <c r="AA97" t="s">
        <v>199</v>
      </c>
      <c r="AB97" t="s">
        <v>200</v>
      </c>
      <c r="AC97" t="s">
        <v>201</v>
      </c>
      <c r="AD97" t="s">
        <v>195</v>
      </c>
      <c r="AE97" t="s">
        <v>119</v>
      </c>
      <c r="AF97" t="s">
        <v>120</v>
      </c>
      <c r="AG97" s="8">
        <v>96950</v>
      </c>
      <c r="AH97" t="s">
        <v>121</v>
      </c>
      <c r="AJ97" s="10">
        <v>16707891310</v>
      </c>
      <c r="AL97" t="s">
        <v>202</v>
      </c>
      <c r="BD97" t="str">
        <f>"37-2011.00"</f>
        <v>37-2011.00</v>
      </c>
      <c r="BE97" t="s">
        <v>203</v>
      </c>
      <c r="BF97" t="s">
        <v>204</v>
      </c>
      <c r="BG97" t="s">
        <v>205</v>
      </c>
      <c r="BH97">
        <v>1</v>
      </c>
      <c r="BI97">
        <v>1</v>
      </c>
      <c r="BJ97" s="1">
        <v>45566</v>
      </c>
      <c r="BK97" s="1">
        <v>46660</v>
      </c>
      <c r="BL97" s="1">
        <v>45572</v>
      </c>
      <c r="BM97" s="1">
        <v>46660</v>
      </c>
      <c r="BN97">
        <v>35</v>
      </c>
      <c r="BO97">
        <v>0</v>
      </c>
      <c r="BP97">
        <v>7</v>
      </c>
      <c r="BQ97">
        <v>7</v>
      </c>
      <c r="BR97">
        <v>7</v>
      </c>
      <c r="BS97">
        <v>7</v>
      </c>
      <c r="BT97">
        <v>7</v>
      </c>
      <c r="BU97">
        <v>0</v>
      </c>
      <c r="BV97" t="str">
        <f>"6:00 AM"</f>
        <v>6:00 AM</v>
      </c>
      <c r="BW97" t="str">
        <f>"8:00 PM"</f>
        <v>8:00 PM</v>
      </c>
      <c r="BX97" t="s">
        <v>158</v>
      </c>
      <c r="BY97">
        <v>0</v>
      </c>
      <c r="BZ97">
        <v>12</v>
      </c>
      <c r="CA97" t="s">
        <v>115</v>
      </c>
      <c r="CC97" t="s">
        <v>206</v>
      </c>
      <c r="CD97" t="s">
        <v>207</v>
      </c>
      <c r="CE97" t="s">
        <v>208</v>
      </c>
      <c r="CF97" t="s">
        <v>119</v>
      </c>
      <c r="CG97" t="s">
        <v>120</v>
      </c>
      <c r="CH97" s="8">
        <v>96950</v>
      </c>
      <c r="CI97" s="3">
        <v>8.2899999999999991</v>
      </c>
      <c r="CJ97" s="3">
        <v>8.2899999999999991</v>
      </c>
      <c r="CK97" s="3">
        <v>0</v>
      </c>
      <c r="CL97" s="3">
        <v>0</v>
      </c>
      <c r="CM97" t="s">
        <v>136</v>
      </c>
      <c r="CN97" t="s">
        <v>139</v>
      </c>
      <c r="CO97" t="s">
        <v>138</v>
      </c>
      <c r="CQ97" t="s">
        <v>115</v>
      </c>
      <c r="CR97" t="s">
        <v>133</v>
      </c>
      <c r="CS97" t="s">
        <v>139</v>
      </c>
      <c r="CT97" t="s">
        <v>139</v>
      </c>
      <c r="CU97" t="s">
        <v>139</v>
      </c>
      <c r="CV97" t="s">
        <v>133</v>
      </c>
      <c r="CW97" t="s">
        <v>139</v>
      </c>
      <c r="CX97" t="s">
        <v>139</v>
      </c>
      <c r="CY97" s="10">
        <v>16707891310</v>
      </c>
      <c r="CZ97" t="s">
        <v>202</v>
      </c>
      <c r="DA97" t="s">
        <v>139</v>
      </c>
      <c r="DB97" t="s">
        <v>133</v>
      </c>
      <c r="DC97" t="s">
        <v>115</v>
      </c>
    </row>
    <row r="98" spans="1:112" ht="14.45" customHeight="1" x14ac:dyDescent="0.25">
      <c r="A98" t="s">
        <v>5099</v>
      </c>
      <c r="B98" t="s">
        <v>143</v>
      </c>
      <c r="C98" s="1">
        <v>45482</v>
      </c>
      <c r="D98" s="1">
        <v>45572</v>
      </c>
      <c r="E98" t="s">
        <v>144</v>
      </c>
      <c r="F98" s="1">
        <v>45564</v>
      </c>
      <c r="G98" t="s">
        <v>133</v>
      </c>
      <c r="H98" t="s">
        <v>115</v>
      </c>
      <c r="I98" t="s">
        <v>115</v>
      </c>
      <c r="J98" t="s">
        <v>5100</v>
      </c>
      <c r="K98" t="s">
        <v>5101</v>
      </c>
      <c r="L98" t="s">
        <v>5102</v>
      </c>
      <c r="M98" t="s">
        <v>5103</v>
      </c>
      <c r="N98" t="s">
        <v>5104</v>
      </c>
      <c r="O98" t="s">
        <v>120</v>
      </c>
      <c r="P98" s="8">
        <v>96950</v>
      </c>
      <c r="Q98" t="s">
        <v>121</v>
      </c>
      <c r="S98" s="10">
        <v>16702883443</v>
      </c>
      <c r="U98" t="s">
        <v>5105</v>
      </c>
      <c r="V98">
        <v>323113</v>
      </c>
      <c r="W98" t="s">
        <v>123</v>
      </c>
      <c r="Y98" t="s">
        <v>4997</v>
      </c>
      <c r="Z98" t="s">
        <v>5106</v>
      </c>
      <c r="AA98" t="s">
        <v>2539</v>
      </c>
      <c r="AB98" t="s">
        <v>623</v>
      </c>
      <c r="AC98" t="s">
        <v>5102</v>
      </c>
      <c r="AD98" t="s">
        <v>5103</v>
      </c>
      <c r="AE98" t="s">
        <v>5104</v>
      </c>
      <c r="AF98" t="s">
        <v>120</v>
      </c>
      <c r="AG98" s="8">
        <v>96950</v>
      </c>
      <c r="AH98" t="s">
        <v>121</v>
      </c>
      <c r="AJ98" s="10">
        <v>16702883443</v>
      </c>
      <c r="AL98" t="s">
        <v>5107</v>
      </c>
      <c r="AM98" t="s">
        <v>567</v>
      </c>
      <c r="AN98" t="s">
        <v>2500</v>
      </c>
      <c r="AO98" t="s">
        <v>2501</v>
      </c>
      <c r="AQ98" t="s">
        <v>2502</v>
      </c>
      <c r="AR98" t="s">
        <v>2503</v>
      </c>
      <c r="AS98" t="s">
        <v>873</v>
      </c>
      <c r="AT98" t="s">
        <v>120</v>
      </c>
      <c r="AU98" s="8">
        <v>96950</v>
      </c>
      <c r="AV98" t="s">
        <v>121</v>
      </c>
      <c r="AX98" s="10">
        <v>16702857505</v>
      </c>
      <c r="AZ98" t="s">
        <v>2504</v>
      </c>
      <c r="BA98" t="s">
        <v>2505</v>
      </c>
      <c r="BD98" t="str">
        <f>"51-9198.00"</f>
        <v>51-9198.00</v>
      </c>
      <c r="BE98" t="s">
        <v>1347</v>
      </c>
      <c r="BF98" t="s">
        <v>5108</v>
      </c>
      <c r="BG98" t="s">
        <v>5109</v>
      </c>
      <c r="BH98">
        <v>2</v>
      </c>
      <c r="BI98">
        <v>2</v>
      </c>
      <c r="BJ98" s="1">
        <v>45566</v>
      </c>
      <c r="BK98" s="1">
        <v>46660</v>
      </c>
      <c r="BL98" s="1">
        <v>45572</v>
      </c>
      <c r="BM98" s="1">
        <v>46660</v>
      </c>
      <c r="BN98">
        <v>40</v>
      </c>
      <c r="BO98">
        <v>0</v>
      </c>
      <c r="BP98">
        <v>8</v>
      </c>
      <c r="BQ98">
        <v>8</v>
      </c>
      <c r="BR98">
        <v>8</v>
      </c>
      <c r="BS98">
        <v>8</v>
      </c>
      <c r="BT98">
        <v>8</v>
      </c>
      <c r="BU98">
        <v>0</v>
      </c>
      <c r="BV98" t="str">
        <f>"8:00 AM"</f>
        <v>8:00 AM</v>
      </c>
      <c r="BW98" t="str">
        <f>"5:00 PM"</f>
        <v>5:00 PM</v>
      </c>
      <c r="BX98" t="s">
        <v>226</v>
      </c>
      <c r="BY98">
        <v>0</v>
      </c>
      <c r="BZ98">
        <v>12</v>
      </c>
      <c r="CA98" t="s">
        <v>115</v>
      </c>
      <c r="CC98" t="s">
        <v>5110</v>
      </c>
      <c r="CD98" t="s">
        <v>5102</v>
      </c>
      <c r="CE98" t="s">
        <v>5103</v>
      </c>
      <c r="CF98" t="s">
        <v>5104</v>
      </c>
      <c r="CG98" t="s">
        <v>120</v>
      </c>
      <c r="CH98" s="8">
        <v>96950</v>
      </c>
      <c r="CI98" s="3">
        <v>8.23</v>
      </c>
      <c r="CJ98" s="3">
        <v>8.23</v>
      </c>
      <c r="CK98" s="3">
        <v>12.35</v>
      </c>
      <c r="CL98" s="3">
        <v>12.35</v>
      </c>
      <c r="CM98" t="s">
        <v>136</v>
      </c>
      <c r="CN98" t="s">
        <v>139</v>
      </c>
      <c r="CO98" t="s">
        <v>138</v>
      </c>
      <c r="CQ98" t="s">
        <v>115</v>
      </c>
      <c r="CR98" t="s">
        <v>133</v>
      </c>
      <c r="CS98" t="s">
        <v>139</v>
      </c>
      <c r="CT98" t="s">
        <v>133</v>
      </c>
      <c r="CU98" t="s">
        <v>139</v>
      </c>
      <c r="CV98" t="s">
        <v>133</v>
      </c>
      <c r="CW98" t="s">
        <v>139</v>
      </c>
      <c r="CX98" t="s">
        <v>2512</v>
      </c>
      <c r="CY98" s="10" t="s">
        <v>139</v>
      </c>
      <c r="CZ98" t="s">
        <v>5107</v>
      </c>
      <c r="DA98" t="s">
        <v>710</v>
      </c>
      <c r="DB98" t="s">
        <v>133</v>
      </c>
      <c r="DC98" t="s">
        <v>115</v>
      </c>
    </row>
    <row r="99" spans="1:112" ht="14.45" customHeight="1" x14ac:dyDescent="0.25">
      <c r="A99" t="s">
        <v>5290</v>
      </c>
      <c r="B99" t="s">
        <v>143</v>
      </c>
      <c r="C99" s="1">
        <v>45497</v>
      </c>
      <c r="D99" s="1">
        <v>45572</v>
      </c>
      <c r="E99" t="s">
        <v>144</v>
      </c>
      <c r="F99" s="1">
        <v>45564</v>
      </c>
      <c r="G99" t="s">
        <v>133</v>
      </c>
      <c r="H99" t="s">
        <v>115</v>
      </c>
      <c r="I99" t="s">
        <v>115</v>
      </c>
      <c r="J99" t="s">
        <v>2423</v>
      </c>
      <c r="L99" t="s">
        <v>2424</v>
      </c>
      <c r="M99" t="s">
        <v>2425</v>
      </c>
      <c r="N99" t="s">
        <v>283</v>
      </c>
      <c r="O99" t="s">
        <v>120</v>
      </c>
      <c r="P99" s="8">
        <v>96952</v>
      </c>
      <c r="Q99" t="s">
        <v>121</v>
      </c>
      <c r="S99" s="10">
        <v>16702850520</v>
      </c>
      <c r="U99" t="s">
        <v>2426</v>
      </c>
      <c r="V99">
        <v>334210</v>
      </c>
      <c r="W99" t="s">
        <v>123</v>
      </c>
      <c r="Y99" t="s">
        <v>2427</v>
      </c>
      <c r="Z99" t="s">
        <v>2428</v>
      </c>
      <c r="AA99" t="s">
        <v>2429</v>
      </c>
      <c r="AB99" t="s">
        <v>2430</v>
      </c>
      <c r="AC99" t="s">
        <v>2424</v>
      </c>
      <c r="AD99" t="s">
        <v>2425</v>
      </c>
      <c r="AE99" t="s">
        <v>283</v>
      </c>
      <c r="AF99" t="s">
        <v>120</v>
      </c>
      <c r="AG99" s="8">
        <v>96952</v>
      </c>
      <c r="AH99" t="s">
        <v>121</v>
      </c>
      <c r="AJ99" s="10">
        <v>16702850520</v>
      </c>
      <c r="AL99" t="s">
        <v>4543</v>
      </c>
      <c r="AM99" t="s">
        <v>174</v>
      </c>
      <c r="AN99" t="s">
        <v>2432</v>
      </c>
      <c r="AO99" t="s">
        <v>2433</v>
      </c>
      <c r="AP99" t="s">
        <v>317</v>
      </c>
      <c r="AQ99" t="s">
        <v>2435</v>
      </c>
      <c r="AR99" t="s">
        <v>5291</v>
      </c>
      <c r="AS99" t="s">
        <v>119</v>
      </c>
      <c r="AT99" t="s">
        <v>120</v>
      </c>
      <c r="AU99" s="8">
        <v>96950</v>
      </c>
      <c r="AV99" t="s">
        <v>121</v>
      </c>
      <c r="AX99" s="10">
        <v>16702330081</v>
      </c>
      <c r="AZ99" t="s">
        <v>1265</v>
      </c>
      <c r="BA99" t="s">
        <v>2442</v>
      </c>
      <c r="BB99" t="s">
        <v>120</v>
      </c>
      <c r="BC99" t="s">
        <v>856</v>
      </c>
      <c r="BD99" t="str">
        <f>"49-2021.00"</f>
        <v>49-2021.00</v>
      </c>
      <c r="BE99" t="s">
        <v>2436</v>
      </c>
      <c r="BF99" t="s">
        <v>5292</v>
      </c>
      <c r="BG99" t="s">
        <v>4546</v>
      </c>
      <c r="BH99">
        <v>1</v>
      </c>
      <c r="BI99">
        <v>1</v>
      </c>
      <c r="BJ99" s="1">
        <v>45566</v>
      </c>
      <c r="BK99" s="1">
        <v>46660</v>
      </c>
      <c r="BL99" s="1">
        <v>45572</v>
      </c>
      <c r="BM99" s="1">
        <v>46660</v>
      </c>
      <c r="BN99">
        <v>40</v>
      </c>
      <c r="BO99">
        <v>0</v>
      </c>
      <c r="BP99">
        <v>8</v>
      </c>
      <c r="BQ99">
        <v>8</v>
      </c>
      <c r="BR99">
        <v>8</v>
      </c>
      <c r="BS99">
        <v>8</v>
      </c>
      <c r="BT99">
        <v>8</v>
      </c>
      <c r="BU99">
        <v>0</v>
      </c>
      <c r="BV99" t="str">
        <f>"7:30 AM"</f>
        <v>7:30 AM</v>
      </c>
      <c r="BW99" t="str">
        <f>"4:00 PM"</f>
        <v>4:00 PM</v>
      </c>
      <c r="BX99" t="s">
        <v>726</v>
      </c>
      <c r="BY99">
        <v>0</v>
      </c>
      <c r="BZ99">
        <v>24</v>
      </c>
      <c r="CA99" t="s">
        <v>115</v>
      </c>
      <c r="CC99" t="s">
        <v>2439</v>
      </c>
      <c r="CD99" t="s">
        <v>2423</v>
      </c>
      <c r="CE99" t="s">
        <v>5293</v>
      </c>
      <c r="CF99" t="s">
        <v>119</v>
      </c>
      <c r="CG99" t="s">
        <v>120</v>
      </c>
      <c r="CH99" s="8">
        <v>96950</v>
      </c>
      <c r="CI99" s="3">
        <v>19.27</v>
      </c>
      <c r="CK99" s="3">
        <v>28.91</v>
      </c>
      <c r="CM99" t="s">
        <v>136</v>
      </c>
      <c r="CN99" t="s">
        <v>139</v>
      </c>
      <c r="CO99" t="s">
        <v>138</v>
      </c>
      <c r="CQ99" t="s">
        <v>115</v>
      </c>
      <c r="CR99" t="s">
        <v>133</v>
      </c>
      <c r="CS99" t="s">
        <v>139</v>
      </c>
      <c r="CT99" t="s">
        <v>133</v>
      </c>
      <c r="CU99" t="s">
        <v>139</v>
      </c>
      <c r="CV99" t="s">
        <v>133</v>
      </c>
      <c r="CW99" t="s">
        <v>139</v>
      </c>
      <c r="CX99" t="s">
        <v>139</v>
      </c>
      <c r="CY99" s="10">
        <v>16702340580</v>
      </c>
      <c r="CZ99" t="s">
        <v>4543</v>
      </c>
      <c r="DA99" t="s">
        <v>139</v>
      </c>
      <c r="DB99" t="s">
        <v>133</v>
      </c>
      <c r="DC99" t="s">
        <v>115</v>
      </c>
      <c r="DD99" t="s">
        <v>2432</v>
      </c>
      <c r="DE99" t="s">
        <v>2433</v>
      </c>
      <c r="DF99" t="s">
        <v>2441</v>
      </c>
      <c r="DG99" t="s">
        <v>2442</v>
      </c>
      <c r="DH99" t="s">
        <v>1265</v>
      </c>
    </row>
    <row r="100" spans="1:112" ht="14.45" customHeight="1" x14ac:dyDescent="0.25">
      <c r="A100" t="s">
        <v>5384</v>
      </c>
      <c r="B100" t="s">
        <v>143</v>
      </c>
      <c r="C100" s="1">
        <v>45483</v>
      </c>
      <c r="D100" s="1">
        <v>45572</v>
      </c>
      <c r="E100" t="s">
        <v>114</v>
      </c>
      <c r="G100" t="s">
        <v>115</v>
      </c>
      <c r="H100" t="s">
        <v>115</v>
      </c>
      <c r="I100" t="s">
        <v>115</v>
      </c>
      <c r="J100" t="s">
        <v>1163</v>
      </c>
      <c r="L100" t="s">
        <v>1164</v>
      </c>
      <c r="N100" t="s">
        <v>119</v>
      </c>
      <c r="O100" t="s">
        <v>120</v>
      </c>
      <c r="P100" s="8">
        <v>96950</v>
      </c>
      <c r="Q100" t="s">
        <v>121</v>
      </c>
      <c r="S100" s="10">
        <v>16702331818</v>
      </c>
      <c r="U100" t="s">
        <v>1165</v>
      </c>
      <c r="V100">
        <v>812199</v>
      </c>
      <c r="W100" t="s">
        <v>123</v>
      </c>
      <c r="Y100" t="s">
        <v>1166</v>
      </c>
      <c r="Z100" t="s">
        <v>1167</v>
      </c>
      <c r="AB100" t="s">
        <v>200</v>
      </c>
      <c r="AC100" t="s">
        <v>1164</v>
      </c>
      <c r="AE100" t="s">
        <v>119</v>
      </c>
      <c r="AF100" t="s">
        <v>120</v>
      </c>
      <c r="AG100" s="8">
        <v>96950</v>
      </c>
      <c r="AH100" t="s">
        <v>121</v>
      </c>
      <c r="AJ100" s="10">
        <v>16702331818</v>
      </c>
      <c r="AL100" t="s">
        <v>1169</v>
      </c>
      <c r="BD100" t="str">
        <f>"31-9011.00"</f>
        <v>31-9011.00</v>
      </c>
      <c r="BE100" t="s">
        <v>1170</v>
      </c>
      <c r="BF100" t="s">
        <v>5385</v>
      </c>
      <c r="BG100" t="s">
        <v>5386</v>
      </c>
      <c r="BH100">
        <v>1</v>
      </c>
      <c r="BI100">
        <v>1</v>
      </c>
      <c r="BJ100" s="1">
        <v>45566</v>
      </c>
      <c r="BK100" s="1">
        <v>45930</v>
      </c>
      <c r="BL100" s="1">
        <v>45572</v>
      </c>
      <c r="BM100" s="1">
        <v>45930</v>
      </c>
      <c r="BN100">
        <v>40</v>
      </c>
      <c r="BO100">
        <v>6</v>
      </c>
      <c r="BP100">
        <v>7</v>
      </c>
      <c r="BQ100">
        <v>7</v>
      </c>
      <c r="BR100">
        <v>7</v>
      </c>
      <c r="BS100">
        <v>0</v>
      </c>
      <c r="BT100">
        <v>7</v>
      </c>
      <c r="BU100">
        <v>6</v>
      </c>
      <c r="BV100" t="str">
        <f>"2:00 PM"</f>
        <v>2:00 PM</v>
      </c>
      <c r="BW100" t="str">
        <f>"9:00 PM"</f>
        <v>9:00 PM</v>
      </c>
      <c r="BX100" t="s">
        <v>158</v>
      </c>
      <c r="BY100">
        <v>12</v>
      </c>
      <c r="BZ100">
        <v>12</v>
      </c>
      <c r="CA100" t="s">
        <v>115</v>
      </c>
      <c r="CC100" s="2" t="s">
        <v>5387</v>
      </c>
      <c r="CD100" t="s">
        <v>1174</v>
      </c>
      <c r="CF100" t="s">
        <v>148</v>
      </c>
      <c r="CG100" t="s">
        <v>120</v>
      </c>
      <c r="CH100" s="8">
        <v>96950</v>
      </c>
      <c r="CI100" s="3">
        <v>12.37</v>
      </c>
      <c r="CJ100" s="3">
        <v>12.5</v>
      </c>
      <c r="CK100" s="3">
        <v>18.559999999999999</v>
      </c>
      <c r="CL100" s="3">
        <v>18.75</v>
      </c>
      <c r="CM100" t="s">
        <v>136</v>
      </c>
      <c r="CO100" t="s">
        <v>138</v>
      </c>
      <c r="CQ100" t="s">
        <v>115</v>
      </c>
      <c r="CR100" t="s">
        <v>133</v>
      </c>
      <c r="CS100" t="s">
        <v>139</v>
      </c>
      <c r="CT100" t="s">
        <v>133</v>
      </c>
      <c r="CU100" t="s">
        <v>133</v>
      </c>
      <c r="CV100" t="s">
        <v>133</v>
      </c>
      <c r="CW100" t="s">
        <v>133</v>
      </c>
      <c r="CX100" t="s">
        <v>5388</v>
      </c>
      <c r="CY100" s="10">
        <v>16702331818</v>
      </c>
      <c r="CZ100" t="s">
        <v>1169</v>
      </c>
      <c r="DA100" t="s">
        <v>139</v>
      </c>
      <c r="DB100" t="s">
        <v>133</v>
      </c>
      <c r="DC100" t="s">
        <v>115</v>
      </c>
    </row>
    <row r="101" spans="1:112" ht="14.45" customHeight="1" x14ac:dyDescent="0.25">
      <c r="A101" t="s">
        <v>5859</v>
      </c>
      <c r="B101" t="s">
        <v>192</v>
      </c>
      <c r="C101" s="1">
        <v>45483</v>
      </c>
      <c r="D101" s="1">
        <v>45572</v>
      </c>
      <c r="E101" t="s">
        <v>144</v>
      </c>
      <c r="F101" s="1">
        <v>45564</v>
      </c>
      <c r="G101" t="s">
        <v>115</v>
      </c>
      <c r="H101" t="s">
        <v>115</v>
      </c>
      <c r="I101" t="s">
        <v>115</v>
      </c>
      <c r="J101" t="s">
        <v>5860</v>
      </c>
      <c r="K101" t="s">
        <v>5861</v>
      </c>
      <c r="L101" t="s">
        <v>5862</v>
      </c>
      <c r="M101" t="s">
        <v>139</v>
      </c>
      <c r="N101" t="s">
        <v>119</v>
      </c>
      <c r="O101" t="s">
        <v>120</v>
      </c>
      <c r="P101" s="8">
        <v>96950</v>
      </c>
      <c r="Q101" t="s">
        <v>121</v>
      </c>
      <c r="S101" s="10">
        <v>16704839955</v>
      </c>
      <c r="U101" t="s">
        <v>5863</v>
      </c>
      <c r="V101">
        <v>445110</v>
      </c>
      <c r="W101" t="s">
        <v>123</v>
      </c>
      <c r="Y101" t="s">
        <v>3818</v>
      </c>
      <c r="Z101" t="s">
        <v>5864</v>
      </c>
      <c r="AB101" t="s">
        <v>945</v>
      </c>
      <c r="AC101" t="s">
        <v>5862</v>
      </c>
      <c r="AD101" t="s">
        <v>139</v>
      </c>
      <c r="AE101" t="s">
        <v>119</v>
      </c>
      <c r="AF101" t="s">
        <v>120</v>
      </c>
      <c r="AG101" s="8">
        <v>96950</v>
      </c>
      <c r="AH101" t="s">
        <v>121</v>
      </c>
      <c r="AJ101" s="10">
        <v>16704839955</v>
      </c>
      <c r="AL101" t="s">
        <v>5865</v>
      </c>
      <c r="BD101" t="str">
        <f>"41-1011.00"</f>
        <v>41-1011.00</v>
      </c>
      <c r="BE101" t="s">
        <v>1059</v>
      </c>
      <c r="BF101" t="s">
        <v>5866</v>
      </c>
      <c r="BG101" t="s">
        <v>3822</v>
      </c>
      <c r="BH101">
        <v>2</v>
      </c>
      <c r="BJ101" s="1">
        <v>45566</v>
      </c>
      <c r="BK101" s="1">
        <v>45930</v>
      </c>
      <c r="BN101">
        <v>35</v>
      </c>
      <c r="BO101">
        <v>0</v>
      </c>
      <c r="BP101">
        <v>7</v>
      </c>
      <c r="BQ101">
        <v>7</v>
      </c>
      <c r="BR101">
        <v>7</v>
      </c>
      <c r="BS101">
        <v>7</v>
      </c>
      <c r="BT101">
        <v>7</v>
      </c>
      <c r="BU101">
        <v>0</v>
      </c>
      <c r="BV101" t="str">
        <f>"8:00 AM"</f>
        <v>8:00 AM</v>
      </c>
      <c r="BW101" t="str">
        <f>"5:00 PM"</f>
        <v>5:00 PM</v>
      </c>
      <c r="BX101" t="s">
        <v>226</v>
      </c>
      <c r="BY101">
        <v>0</v>
      </c>
      <c r="BZ101">
        <v>12</v>
      </c>
      <c r="CA101" t="s">
        <v>133</v>
      </c>
      <c r="CB101">
        <v>8</v>
      </c>
      <c r="CC101" s="2" t="s">
        <v>3823</v>
      </c>
      <c r="CD101" t="s">
        <v>5862</v>
      </c>
      <c r="CE101" t="s">
        <v>139</v>
      </c>
      <c r="CF101" t="s">
        <v>119</v>
      </c>
      <c r="CG101" t="s">
        <v>120</v>
      </c>
      <c r="CH101" s="8">
        <v>96950</v>
      </c>
      <c r="CI101" s="3">
        <v>10.17</v>
      </c>
      <c r="CJ101" s="3">
        <v>10.17</v>
      </c>
      <c r="CK101" s="3">
        <v>15.25</v>
      </c>
      <c r="CL101" s="3">
        <v>15.25</v>
      </c>
      <c r="CM101" t="s">
        <v>136</v>
      </c>
      <c r="CN101" t="s">
        <v>5867</v>
      </c>
      <c r="CO101" t="s">
        <v>138</v>
      </c>
      <c r="CQ101" t="s">
        <v>115</v>
      </c>
      <c r="CR101" t="s">
        <v>133</v>
      </c>
      <c r="CS101" t="s">
        <v>139</v>
      </c>
      <c r="CT101" t="s">
        <v>133</v>
      </c>
      <c r="CU101" t="s">
        <v>139</v>
      </c>
      <c r="CV101" t="s">
        <v>133</v>
      </c>
      <c r="CW101" t="s">
        <v>139</v>
      </c>
      <c r="CX101" t="s">
        <v>1364</v>
      </c>
      <c r="CY101" s="10">
        <v>16704839955</v>
      </c>
      <c r="CZ101" t="s">
        <v>5865</v>
      </c>
      <c r="DA101" t="s">
        <v>139</v>
      </c>
      <c r="DB101" t="s">
        <v>133</v>
      </c>
      <c r="DC101" t="s">
        <v>115</v>
      </c>
    </row>
    <row r="102" spans="1:112" ht="14.45" customHeight="1" x14ac:dyDescent="0.25">
      <c r="A102" t="s">
        <v>5894</v>
      </c>
      <c r="B102" t="s">
        <v>143</v>
      </c>
      <c r="C102" s="1">
        <v>45497</v>
      </c>
      <c r="D102" s="1">
        <v>45572</v>
      </c>
      <c r="E102" t="s">
        <v>144</v>
      </c>
      <c r="F102" s="1">
        <v>45564</v>
      </c>
      <c r="G102" t="s">
        <v>133</v>
      </c>
      <c r="H102" t="s">
        <v>115</v>
      </c>
      <c r="I102" t="s">
        <v>115</v>
      </c>
      <c r="J102" t="s">
        <v>5895</v>
      </c>
      <c r="L102" t="s">
        <v>3883</v>
      </c>
      <c r="N102" t="s">
        <v>148</v>
      </c>
      <c r="O102" t="s">
        <v>120</v>
      </c>
      <c r="P102" s="8">
        <v>96950</v>
      </c>
      <c r="Q102" t="s">
        <v>121</v>
      </c>
      <c r="S102" s="10">
        <v>16702358641</v>
      </c>
      <c r="U102" t="s">
        <v>5896</v>
      </c>
      <c r="V102">
        <v>53111</v>
      </c>
      <c r="W102" t="s">
        <v>123</v>
      </c>
      <c r="Y102" t="s">
        <v>3885</v>
      </c>
      <c r="Z102" t="s">
        <v>5172</v>
      </c>
      <c r="AA102" t="s">
        <v>1929</v>
      </c>
      <c r="AB102" t="s">
        <v>565</v>
      </c>
      <c r="AC102" t="s">
        <v>5173</v>
      </c>
      <c r="AE102" t="s">
        <v>148</v>
      </c>
      <c r="AF102" t="s">
        <v>120</v>
      </c>
      <c r="AG102" s="8">
        <v>96950</v>
      </c>
      <c r="AH102" t="s">
        <v>121</v>
      </c>
      <c r="AJ102" s="10">
        <v>16702358641</v>
      </c>
      <c r="AL102" t="s">
        <v>5897</v>
      </c>
      <c r="BD102" t="str">
        <f>"37-2011.00"</f>
        <v>37-2011.00</v>
      </c>
      <c r="BE102" t="s">
        <v>203</v>
      </c>
      <c r="BF102" t="s">
        <v>5898</v>
      </c>
      <c r="BG102" t="s">
        <v>5899</v>
      </c>
      <c r="BH102">
        <v>2</v>
      </c>
      <c r="BI102">
        <v>2</v>
      </c>
      <c r="BJ102" s="1">
        <v>45566</v>
      </c>
      <c r="BK102" s="1">
        <v>46660</v>
      </c>
      <c r="BL102" s="1">
        <v>45572</v>
      </c>
      <c r="BM102" s="1">
        <v>46660</v>
      </c>
      <c r="BN102">
        <v>35</v>
      </c>
      <c r="BO102">
        <v>0</v>
      </c>
      <c r="BP102">
        <v>7</v>
      </c>
      <c r="BQ102">
        <v>7</v>
      </c>
      <c r="BR102">
        <v>7</v>
      </c>
      <c r="BS102">
        <v>7</v>
      </c>
      <c r="BT102">
        <v>7</v>
      </c>
      <c r="BU102">
        <v>0</v>
      </c>
      <c r="BV102" t="str">
        <f>"8:00 AM"</f>
        <v>8:00 AM</v>
      </c>
      <c r="BW102" t="str">
        <f>"4:00 PM"</f>
        <v>4:00 PM</v>
      </c>
      <c r="BX102" t="s">
        <v>158</v>
      </c>
      <c r="BY102">
        <v>0</v>
      </c>
      <c r="BZ102">
        <v>6</v>
      </c>
      <c r="CA102" t="s">
        <v>115</v>
      </c>
      <c r="CC102" t="s">
        <v>5900</v>
      </c>
      <c r="CD102" t="s">
        <v>5901</v>
      </c>
      <c r="CF102" t="s">
        <v>148</v>
      </c>
      <c r="CG102" t="s">
        <v>120</v>
      </c>
      <c r="CH102" s="8">
        <v>96950</v>
      </c>
      <c r="CI102" s="3">
        <v>8.2899999999999991</v>
      </c>
      <c r="CJ102" s="3">
        <v>8.3000000000000007</v>
      </c>
      <c r="CK102" s="3">
        <v>12.44</v>
      </c>
      <c r="CL102" s="3">
        <v>12.45</v>
      </c>
      <c r="CM102" t="s">
        <v>136</v>
      </c>
      <c r="CN102" t="s">
        <v>209</v>
      </c>
      <c r="CO102" t="s">
        <v>138</v>
      </c>
      <c r="CQ102" t="s">
        <v>115</v>
      </c>
      <c r="CR102" t="s">
        <v>133</v>
      </c>
      <c r="CS102" t="s">
        <v>139</v>
      </c>
      <c r="CT102" t="s">
        <v>133</v>
      </c>
      <c r="CU102" t="s">
        <v>139</v>
      </c>
      <c r="CV102" t="s">
        <v>133</v>
      </c>
      <c r="CW102" t="s">
        <v>139</v>
      </c>
      <c r="CX102" t="s">
        <v>5181</v>
      </c>
      <c r="CY102" s="10">
        <v>16702358641</v>
      </c>
      <c r="CZ102" t="s">
        <v>5897</v>
      </c>
      <c r="DA102" t="s">
        <v>139</v>
      </c>
      <c r="DB102" t="s">
        <v>133</v>
      </c>
      <c r="DC102" t="s">
        <v>115</v>
      </c>
    </row>
    <row r="103" spans="1:112" ht="14.45" customHeight="1" x14ac:dyDescent="0.25">
      <c r="A103" t="s">
        <v>6261</v>
      </c>
      <c r="B103" t="s">
        <v>212</v>
      </c>
      <c r="C103" s="1">
        <v>45469</v>
      </c>
      <c r="D103" s="1">
        <v>45572</v>
      </c>
      <c r="E103" t="s">
        <v>144</v>
      </c>
      <c r="F103" s="1">
        <v>45595</v>
      </c>
      <c r="G103" t="s">
        <v>115</v>
      </c>
      <c r="H103" t="s">
        <v>115</v>
      </c>
      <c r="I103" t="s">
        <v>115</v>
      </c>
      <c r="J103" t="s">
        <v>2790</v>
      </c>
      <c r="L103" t="s">
        <v>6262</v>
      </c>
      <c r="M103" t="s">
        <v>6262</v>
      </c>
      <c r="N103" t="s">
        <v>148</v>
      </c>
      <c r="O103" t="s">
        <v>120</v>
      </c>
      <c r="P103" s="8">
        <v>96950</v>
      </c>
      <c r="Q103" t="s">
        <v>121</v>
      </c>
      <c r="S103" s="10">
        <v>16702346445</v>
      </c>
      <c r="T103">
        <v>2263</v>
      </c>
      <c r="U103" t="s">
        <v>2792</v>
      </c>
      <c r="V103">
        <v>53111</v>
      </c>
      <c r="W103" t="s">
        <v>123</v>
      </c>
      <c r="Y103" t="s">
        <v>1631</v>
      </c>
      <c r="Z103" t="s">
        <v>1632</v>
      </c>
      <c r="AB103" t="s">
        <v>1633</v>
      </c>
      <c r="AC103" t="s">
        <v>1634</v>
      </c>
      <c r="AD103" t="s">
        <v>1634</v>
      </c>
      <c r="AE103" t="s">
        <v>148</v>
      </c>
      <c r="AF103" t="s">
        <v>120</v>
      </c>
      <c r="AG103" s="8">
        <v>96950</v>
      </c>
      <c r="AH103" t="s">
        <v>121</v>
      </c>
      <c r="AJ103" s="10">
        <v>16702346445</v>
      </c>
      <c r="AK103">
        <v>2263</v>
      </c>
      <c r="AL103" t="s">
        <v>1635</v>
      </c>
      <c r="BD103" t="str">
        <f>"43-3031.00"</f>
        <v>43-3031.00</v>
      </c>
      <c r="BE103" t="s">
        <v>430</v>
      </c>
      <c r="BF103" t="s">
        <v>6263</v>
      </c>
      <c r="BG103" t="s">
        <v>765</v>
      </c>
      <c r="BH103">
        <v>1</v>
      </c>
      <c r="BJ103" s="1">
        <v>45597</v>
      </c>
      <c r="BK103" s="1">
        <v>45961</v>
      </c>
      <c r="BN103">
        <v>40</v>
      </c>
      <c r="BO103">
        <v>0</v>
      </c>
      <c r="BP103">
        <v>8</v>
      </c>
      <c r="BQ103">
        <v>8</v>
      </c>
      <c r="BR103">
        <v>8</v>
      </c>
      <c r="BS103">
        <v>8</v>
      </c>
      <c r="BT103">
        <v>8</v>
      </c>
      <c r="BU103">
        <v>0</v>
      </c>
      <c r="BV103" t="str">
        <f>"8:00 AM"</f>
        <v>8:00 AM</v>
      </c>
      <c r="BW103" t="str">
        <f>"5:00 PM"</f>
        <v>5:00 PM</v>
      </c>
      <c r="BX103" t="s">
        <v>226</v>
      </c>
      <c r="BY103">
        <v>0</v>
      </c>
      <c r="BZ103">
        <v>24</v>
      </c>
      <c r="CA103" t="s">
        <v>115</v>
      </c>
      <c r="CC103" t="s">
        <v>6264</v>
      </c>
      <c r="CD103" t="s">
        <v>6265</v>
      </c>
      <c r="CE103" t="s">
        <v>6265</v>
      </c>
      <c r="CF103" t="s">
        <v>148</v>
      </c>
      <c r="CG103" t="s">
        <v>120</v>
      </c>
      <c r="CH103" s="8">
        <v>96950</v>
      </c>
      <c r="CI103" s="3">
        <v>11.43</v>
      </c>
      <c r="CJ103" s="3">
        <v>15</v>
      </c>
      <c r="CK103" s="3">
        <v>17.149999999999999</v>
      </c>
      <c r="CL103" s="3">
        <v>22.5</v>
      </c>
      <c r="CM103" t="s">
        <v>136</v>
      </c>
      <c r="CN103" t="s">
        <v>1637</v>
      </c>
      <c r="CO103" t="s">
        <v>138</v>
      </c>
      <c r="CQ103" t="s">
        <v>115</v>
      </c>
      <c r="CR103" t="s">
        <v>133</v>
      </c>
      <c r="CS103" t="s">
        <v>139</v>
      </c>
      <c r="CT103" t="s">
        <v>133</v>
      </c>
      <c r="CU103" t="s">
        <v>139</v>
      </c>
      <c r="CV103" t="s">
        <v>133</v>
      </c>
      <c r="CW103" t="s">
        <v>139</v>
      </c>
      <c r="CX103" t="s">
        <v>9643</v>
      </c>
      <c r="CY103" s="10">
        <v>16702346445</v>
      </c>
      <c r="CZ103" t="s">
        <v>1635</v>
      </c>
      <c r="DA103" t="s">
        <v>139</v>
      </c>
      <c r="DB103" t="s">
        <v>133</v>
      </c>
      <c r="DC103" t="s">
        <v>115</v>
      </c>
      <c r="DD103" t="s">
        <v>1631</v>
      </c>
      <c r="DE103" t="s">
        <v>1632</v>
      </c>
      <c r="DG103" t="s">
        <v>2790</v>
      </c>
      <c r="DH103" t="s">
        <v>1635</v>
      </c>
    </row>
    <row r="104" spans="1:112" ht="14.45" customHeight="1" x14ac:dyDescent="0.25">
      <c r="A104" t="s">
        <v>6372</v>
      </c>
      <c r="B104" t="s">
        <v>192</v>
      </c>
      <c r="C104" s="1">
        <v>45472</v>
      </c>
      <c r="D104" s="1">
        <v>45572</v>
      </c>
      <c r="E104" t="s">
        <v>144</v>
      </c>
      <c r="F104" s="1">
        <v>45534</v>
      </c>
      <c r="G104" t="s">
        <v>133</v>
      </c>
      <c r="H104" t="s">
        <v>115</v>
      </c>
      <c r="I104" t="s">
        <v>115</v>
      </c>
      <c r="J104" t="s">
        <v>2856</v>
      </c>
      <c r="L104" t="s">
        <v>2857</v>
      </c>
      <c r="M104" t="s">
        <v>2858</v>
      </c>
      <c r="N104" t="s">
        <v>148</v>
      </c>
      <c r="O104" t="s">
        <v>120</v>
      </c>
      <c r="P104" s="8">
        <v>96950</v>
      </c>
      <c r="Q104" t="s">
        <v>121</v>
      </c>
      <c r="S104" s="10">
        <v>16702341726</v>
      </c>
      <c r="U104" t="s">
        <v>2859</v>
      </c>
      <c r="V104">
        <v>311812</v>
      </c>
      <c r="W104" t="s">
        <v>123</v>
      </c>
      <c r="Y104" t="s">
        <v>2860</v>
      </c>
      <c r="Z104" t="s">
        <v>2861</v>
      </c>
      <c r="AA104" t="s">
        <v>2862</v>
      </c>
      <c r="AB104" t="s">
        <v>663</v>
      </c>
      <c r="AC104" t="s">
        <v>2857</v>
      </c>
      <c r="AD104" t="s">
        <v>2858</v>
      </c>
      <c r="AE104" t="s">
        <v>119</v>
      </c>
      <c r="AF104" t="s">
        <v>120</v>
      </c>
      <c r="AG104" s="8">
        <v>96950</v>
      </c>
      <c r="AH104" t="s">
        <v>121</v>
      </c>
      <c r="AJ104" s="10">
        <v>16702341726</v>
      </c>
      <c r="AL104" t="s">
        <v>2863</v>
      </c>
      <c r="BD104" t="str">
        <f>"35-3023.00"</f>
        <v>35-3023.00</v>
      </c>
      <c r="BE104" t="s">
        <v>290</v>
      </c>
      <c r="BF104" t="s">
        <v>6373</v>
      </c>
      <c r="BG104" t="s">
        <v>6374</v>
      </c>
      <c r="BH104">
        <v>5</v>
      </c>
      <c r="BJ104" s="1">
        <v>45536</v>
      </c>
      <c r="BK104" s="1">
        <v>46630</v>
      </c>
      <c r="BN104">
        <v>40</v>
      </c>
      <c r="BO104">
        <v>0</v>
      </c>
      <c r="BP104">
        <v>7</v>
      </c>
      <c r="BQ104">
        <v>7</v>
      </c>
      <c r="BR104">
        <v>7</v>
      </c>
      <c r="BS104">
        <v>7</v>
      </c>
      <c r="BT104">
        <v>7</v>
      </c>
      <c r="BU104">
        <v>5</v>
      </c>
      <c r="BV104" t="str">
        <f>"6:00 AM"</f>
        <v>6:00 AM</v>
      </c>
      <c r="BW104" t="str">
        <f>"6:00 PM"</f>
        <v>6:00 PM</v>
      </c>
      <c r="BX104" t="s">
        <v>158</v>
      </c>
      <c r="BY104">
        <v>3</v>
      </c>
      <c r="BZ104">
        <v>3</v>
      </c>
      <c r="CA104" t="s">
        <v>115</v>
      </c>
      <c r="CC104" s="2" t="s">
        <v>6375</v>
      </c>
      <c r="CD104" t="s">
        <v>2857</v>
      </c>
      <c r="CE104" t="s">
        <v>2858</v>
      </c>
      <c r="CF104" t="s">
        <v>148</v>
      </c>
      <c r="CG104" t="s">
        <v>120</v>
      </c>
      <c r="CH104" s="8">
        <v>96950</v>
      </c>
      <c r="CI104" s="3">
        <v>9</v>
      </c>
      <c r="CJ104" s="3">
        <v>10</v>
      </c>
      <c r="CK104" s="3">
        <v>13.5</v>
      </c>
      <c r="CL104" s="3">
        <v>15</v>
      </c>
      <c r="CM104" t="s">
        <v>136</v>
      </c>
      <c r="CN104" t="s">
        <v>2867</v>
      </c>
      <c r="CO104" t="s">
        <v>138</v>
      </c>
      <c r="CQ104" t="s">
        <v>115</v>
      </c>
      <c r="CR104" t="s">
        <v>133</v>
      </c>
      <c r="CS104" t="s">
        <v>139</v>
      </c>
      <c r="CT104" t="s">
        <v>133</v>
      </c>
      <c r="CU104" t="s">
        <v>139</v>
      </c>
      <c r="CV104" t="s">
        <v>133</v>
      </c>
      <c r="CW104" t="s">
        <v>139</v>
      </c>
      <c r="CX104" t="s">
        <v>4566</v>
      </c>
      <c r="CY104" s="10">
        <v>16702341726</v>
      </c>
      <c r="CZ104" t="s">
        <v>2869</v>
      </c>
      <c r="DA104" t="s">
        <v>139</v>
      </c>
      <c r="DB104" t="s">
        <v>133</v>
      </c>
      <c r="DC104" t="s">
        <v>115</v>
      </c>
    </row>
    <row r="105" spans="1:112" ht="14.45" customHeight="1" x14ac:dyDescent="0.25">
      <c r="A105" t="s">
        <v>6784</v>
      </c>
      <c r="B105" t="s">
        <v>143</v>
      </c>
      <c r="C105" s="1">
        <v>45490</v>
      </c>
      <c r="D105" s="1">
        <v>45572</v>
      </c>
      <c r="E105" t="s">
        <v>114</v>
      </c>
      <c r="G105" t="s">
        <v>133</v>
      </c>
      <c r="H105" t="s">
        <v>115</v>
      </c>
      <c r="I105" t="s">
        <v>115</v>
      </c>
      <c r="J105" t="s">
        <v>1163</v>
      </c>
      <c r="L105" t="s">
        <v>1164</v>
      </c>
      <c r="N105" t="s">
        <v>119</v>
      </c>
      <c r="O105" t="s">
        <v>120</v>
      </c>
      <c r="P105" s="8">
        <v>96950</v>
      </c>
      <c r="Q105" t="s">
        <v>121</v>
      </c>
      <c r="S105" s="10">
        <v>16704837119</v>
      </c>
      <c r="U105" t="s">
        <v>1165</v>
      </c>
      <c r="V105">
        <v>812199</v>
      </c>
      <c r="W105" t="s">
        <v>123</v>
      </c>
      <c r="Y105" t="s">
        <v>1166</v>
      </c>
      <c r="Z105" t="s">
        <v>1167</v>
      </c>
      <c r="AB105" t="s">
        <v>200</v>
      </c>
      <c r="AC105" t="s">
        <v>1164</v>
      </c>
      <c r="AE105" t="s">
        <v>119</v>
      </c>
      <c r="AF105" t="s">
        <v>120</v>
      </c>
      <c r="AG105" s="8">
        <v>96950</v>
      </c>
      <c r="AH105" t="s">
        <v>121</v>
      </c>
      <c r="AJ105" s="10">
        <v>16704837119</v>
      </c>
      <c r="AL105" t="s">
        <v>1169</v>
      </c>
      <c r="BD105" t="str">
        <f>"31-9011.00"</f>
        <v>31-9011.00</v>
      </c>
      <c r="BE105" t="s">
        <v>1170</v>
      </c>
      <c r="BF105" t="s">
        <v>6785</v>
      </c>
      <c r="BG105" t="s">
        <v>1172</v>
      </c>
      <c r="BH105">
        <v>1</v>
      </c>
      <c r="BI105">
        <v>1</v>
      </c>
      <c r="BJ105" s="1">
        <v>45566</v>
      </c>
      <c r="BK105" s="1">
        <v>46660</v>
      </c>
      <c r="BL105" s="1">
        <v>45572</v>
      </c>
      <c r="BM105" s="1">
        <v>46660</v>
      </c>
      <c r="BN105">
        <v>40</v>
      </c>
      <c r="BO105">
        <v>6</v>
      </c>
      <c r="BP105">
        <v>7</v>
      </c>
      <c r="BQ105">
        <v>7</v>
      </c>
      <c r="BR105">
        <v>7</v>
      </c>
      <c r="BS105">
        <v>0</v>
      </c>
      <c r="BT105">
        <v>7</v>
      </c>
      <c r="BU105">
        <v>6</v>
      </c>
      <c r="BV105" t="str">
        <f>"2:00 PM"</f>
        <v>2:00 PM</v>
      </c>
      <c r="BW105" t="str">
        <f>"9:00 PM"</f>
        <v>9:00 PM</v>
      </c>
      <c r="BX105" t="s">
        <v>158</v>
      </c>
      <c r="BY105">
        <v>12</v>
      </c>
      <c r="BZ105">
        <v>12</v>
      </c>
      <c r="CA105" t="s">
        <v>115</v>
      </c>
      <c r="CC105" s="2" t="s">
        <v>6786</v>
      </c>
      <c r="CD105" t="s">
        <v>6787</v>
      </c>
      <c r="CF105" t="s">
        <v>148</v>
      </c>
      <c r="CG105" t="s">
        <v>120</v>
      </c>
      <c r="CH105" s="8">
        <v>96950</v>
      </c>
      <c r="CI105" s="3">
        <v>12.37</v>
      </c>
      <c r="CJ105" s="3">
        <v>12.5</v>
      </c>
      <c r="CK105" s="3">
        <v>18.559999999999999</v>
      </c>
      <c r="CL105" s="3">
        <v>18.75</v>
      </c>
      <c r="CM105" t="s">
        <v>136</v>
      </c>
      <c r="CO105" t="s">
        <v>138</v>
      </c>
      <c r="CQ105" t="s">
        <v>115</v>
      </c>
      <c r="CR105" t="s">
        <v>133</v>
      </c>
      <c r="CS105" t="s">
        <v>139</v>
      </c>
      <c r="CT105" t="s">
        <v>133</v>
      </c>
      <c r="CU105" t="s">
        <v>133</v>
      </c>
      <c r="CV105" t="s">
        <v>133</v>
      </c>
      <c r="CW105" t="s">
        <v>133</v>
      </c>
      <c r="CX105" t="s">
        <v>6788</v>
      </c>
      <c r="CY105" s="10">
        <v>16702331818</v>
      </c>
      <c r="CZ105" t="s">
        <v>1169</v>
      </c>
      <c r="DA105" t="s">
        <v>139</v>
      </c>
      <c r="DB105" t="s">
        <v>133</v>
      </c>
      <c r="DC105" t="s">
        <v>115</v>
      </c>
    </row>
    <row r="106" spans="1:112" ht="14.45" customHeight="1" x14ac:dyDescent="0.25">
      <c r="A106" t="s">
        <v>6830</v>
      </c>
      <c r="B106" t="s">
        <v>143</v>
      </c>
      <c r="C106" s="1">
        <v>45493</v>
      </c>
      <c r="D106" s="1">
        <v>45572</v>
      </c>
      <c r="E106" t="s">
        <v>144</v>
      </c>
      <c r="F106" s="1">
        <v>45656</v>
      </c>
      <c r="G106" t="s">
        <v>115</v>
      </c>
      <c r="H106" t="s">
        <v>115</v>
      </c>
      <c r="I106" t="s">
        <v>115</v>
      </c>
      <c r="J106" t="s">
        <v>6667</v>
      </c>
      <c r="K106" t="s">
        <v>6668</v>
      </c>
      <c r="L106" t="s">
        <v>4843</v>
      </c>
      <c r="N106" t="s">
        <v>148</v>
      </c>
      <c r="O106" t="s">
        <v>120</v>
      </c>
      <c r="P106" s="8">
        <v>96950</v>
      </c>
      <c r="Q106" t="s">
        <v>121</v>
      </c>
      <c r="S106" s="10">
        <v>16702338883</v>
      </c>
      <c r="U106" t="s">
        <v>6089</v>
      </c>
      <c r="V106">
        <v>23622</v>
      </c>
      <c r="W106" t="s">
        <v>123</v>
      </c>
      <c r="Y106" t="s">
        <v>6593</v>
      </c>
      <c r="Z106" t="s">
        <v>6594</v>
      </c>
      <c r="AA106" t="s">
        <v>6595</v>
      </c>
      <c r="AB106" t="s">
        <v>565</v>
      </c>
      <c r="AC106" t="s">
        <v>4843</v>
      </c>
      <c r="AE106" t="s">
        <v>148</v>
      </c>
      <c r="AF106" t="s">
        <v>120</v>
      </c>
      <c r="AG106" s="8">
        <v>96950</v>
      </c>
      <c r="AH106" t="s">
        <v>121</v>
      </c>
      <c r="AJ106" s="10">
        <v>16702338883</v>
      </c>
      <c r="AL106" t="s">
        <v>6094</v>
      </c>
      <c r="BD106" t="str">
        <f>"49-9071.00"</f>
        <v>49-9071.00</v>
      </c>
      <c r="BE106" t="s">
        <v>241</v>
      </c>
      <c r="BF106" t="s">
        <v>6831</v>
      </c>
      <c r="BG106" t="s">
        <v>788</v>
      </c>
      <c r="BH106">
        <v>9</v>
      </c>
      <c r="BI106">
        <v>9</v>
      </c>
      <c r="BJ106" s="1">
        <v>45658</v>
      </c>
      <c r="BK106" s="1">
        <v>46022</v>
      </c>
      <c r="BL106" s="1">
        <v>45658</v>
      </c>
      <c r="BM106" s="1">
        <v>46022</v>
      </c>
      <c r="BN106">
        <v>40</v>
      </c>
      <c r="BO106">
        <v>0</v>
      </c>
      <c r="BP106">
        <v>8</v>
      </c>
      <c r="BQ106">
        <v>8</v>
      </c>
      <c r="BR106">
        <v>8</v>
      </c>
      <c r="BS106">
        <v>8</v>
      </c>
      <c r="BT106">
        <v>8</v>
      </c>
      <c r="BU106">
        <v>0</v>
      </c>
      <c r="BV106" t="str">
        <f>"7:30 AM"</f>
        <v>7:30 AM</v>
      </c>
      <c r="BW106" t="str">
        <f>"4:30 PM"</f>
        <v>4:30 PM</v>
      </c>
      <c r="BX106" t="s">
        <v>226</v>
      </c>
      <c r="BY106">
        <v>0</v>
      </c>
      <c r="BZ106">
        <v>6</v>
      </c>
      <c r="CA106" t="s">
        <v>115</v>
      </c>
      <c r="CC106" s="2" t="s">
        <v>6832</v>
      </c>
      <c r="CD106" t="s">
        <v>4843</v>
      </c>
      <c r="CF106" t="s">
        <v>148</v>
      </c>
      <c r="CG106" t="s">
        <v>120</v>
      </c>
      <c r="CH106" s="8">
        <v>96950</v>
      </c>
      <c r="CI106" s="3">
        <v>9.75</v>
      </c>
      <c r="CJ106" s="3">
        <v>10</v>
      </c>
      <c r="CK106" s="3">
        <v>14.63</v>
      </c>
      <c r="CL106" s="3">
        <v>15</v>
      </c>
      <c r="CM106" t="s">
        <v>136</v>
      </c>
      <c r="CN106" t="s">
        <v>209</v>
      </c>
      <c r="CO106" t="s">
        <v>466</v>
      </c>
      <c r="CQ106" t="s">
        <v>115</v>
      </c>
      <c r="CR106" t="s">
        <v>133</v>
      </c>
      <c r="CS106" t="s">
        <v>133</v>
      </c>
      <c r="CT106" t="s">
        <v>133</v>
      </c>
      <c r="CU106" t="s">
        <v>139</v>
      </c>
      <c r="CV106" t="s">
        <v>133</v>
      </c>
      <c r="CW106" t="s">
        <v>133</v>
      </c>
      <c r="CX106" t="s">
        <v>467</v>
      </c>
      <c r="CY106" s="10">
        <v>16702338883</v>
      </c>
      <c r="CZ106" t="s">
        <v>6094</v>
      </c>
      <c r="DA106" t="s">
        <v>139</v>
      </c>
      <c r="DB106" t="s">
        <v>133</v>
      </c>
      <c r="DC106" t="s">
        <v>115</v>
      </c>
    </row>
    <row r="107" spans="1:112" ht="14.45" customHeight="1" x14ac:dyDescent="0.25">
      <c r="A107" t="s">
        <v>7112</v>
      </c>
      <c r="B107" t="s">
        <v>212</v>
      </c>
      <c r="C107" s="1">
        <v>45539</v>
      </c>
      <c r="D107" s="1">
        <v>45572</v>
      </c>
      <c r="E107" t="s">
        <v>144</v>
      </c>
      <c r="F107" s="1">
        <v>45579</v>
      </c>
      <c r="G107" t="s">
        <v>115</v>
      </c>
      <c r="H107" t="s">
        <v>115</v>
      </c>
      <c r="I107" t="s">
        <v>115</v>
      </c>
      <c r="J107" t="s">
        <v>578</v>
      </c>
      <c r="L107" t="s">
        <v>579</v>
      </c>
      <c r="M107" t="s">
        <v>580</v>
      </c>
      <c r="N107" t="s">
        <v>148</v>
      </c>
      <c r="O107" t="s">
        <v>120</v>
      </c>
      <c r="P107" s="8">
        <v>96950</v>
      </c>
      <c r="Q107" t="s">
        <v>121</v>
      </c>
      <c r="S107" s="10">
        <v>16702368202</v>
      </c>
      <c r="T107">
        <v>3554</v>
      </c>
      <c r="U107" t="s">
        <v>581</v>
      </c>
      <c r="V107">
        <v>62211</v>
      </c>
      <c r="W107" t="s">
        <v>123</v>
      </c>
      <c r="Y107" t="s">
        <v>582</v>
      </c>
      <c r="Z107" t="s">
        <v>583</v>
      </c>
      <c r="AA107" t="s">
        <v>568</v>
      </c>
      <c r="AB107" t="s">
        <v>584</v>
      </c>
      <c r="AC107" t="s">
        <v>579</v>
      </c>
      <c r="AD107" t="s">
        <v>580</v>
      </c>
      <c r="AE107" t="s">
        <v>148</v>
      </c>
      <c r="AF107" t="s">
        <v>120</v>
      </c>
      <c r="AG107" s="8">
        <v>96950</v>
      </c>
      <c r="AH107" t="s">
        <v>121</v>
      </c>
      <c r="AJ107" s="10">
        <v>16702368202</v>
      </c>
      <c r="AK107">
        <v>3554</v>
      </c>
      <c r="AL107" t="s">
        <v>585</v>
      </c>
      <c r="BD107" t="str">
        <f>"29-2034.00"</f>
        <v>29-2034.00</v>
      </c>
      <c r="BE107" t="s">
        <v>5685</v>
      </c>
      <c r="BF107" t="s">
        <v>7113</v>
      </c>
      <c r="BG107" t="s">
        <v>7114</v>
      </c>
      <c r="BH107">
        <v>2</v>
      </c>
      <c r="BJ107" s="1">
        <v>45581</v>
      </c>
      <c r="BK107" s="1">
        <v>45945</v>
      </c>
      <c r="BN107">
        <v>40</v>
      </c>
      <c r="BO107">
        <v>0</v>
      </c>
      <c r="BP107">
        <v>8</v>
      </c>
      <c r="BQ107">
        <v>8</v>
      </c>
      <c r="BR107">
        <v>8</v>
      </c>
      <c r="BS107">
        <v>8</v>
      </c>
      <c r="BT107">
        <v>8</v>
      </c>
      <c r="BU107">
        <v>0</v>
      </c>
      <c r="BV107" t="str">
        <f>"7:30 AM"</f>
        <v>7:30 AM</v>
      </c>
      <c r="BW107" t="str">
        <f>"4:30 PM"</f>
        <v>4:30 PM</v>
      </c>
      <c r="BX107" t="s">
        <v>726</v>
      </c>
      <c r="BY107">
        <v>0</v>
      </c>
      <c r="BZ107">
        <v>24</v>
      </c>
      <c r="CA107" t="s">
        <v>115</v>
      </c>
      <c r="CC107" s="2" t="s">
        <v>7115</v>
      </c>
      <c r="CD107" t="s">
        <v>579</v>
      </c>
      <c r="CE107" t="s">
        <v>580</v>
      </c>
      <c r="CF107" t="s">
        <v>148</v>
      </c>
      <c r="CG107" t="s">
        <v>120</v>
      </c>
      <c r="CH107" s="8">
        <v>96950</v>
      </c>
      <c r="CI107" s="3">
        <v>14.62</v>
      </c>
      <c r="CJ107" s="3">
        <v>23.55</v>
      </c>
      <c r="CK107" s="3">
        <v>21.93</v>
      </c>
      <c r="CL107" s="3">
        <v>35.33</v>
      </c>
      <c r="CM107" t="s">
        <v>136</v>
      </c>
      <c r="CN107" t="s">
        <v>7116</v>
      </c>
      <c r="CO107" t="s">
        <v>138</v>
      </c>
      <c r="CQ107" t="s">
        <v>115</v>
      </c>
      <c r="CR107" t="s">
        <v>133</v>
      </c>
      <c r="CS107" t="s">
        <v>139</v>
      </c>
      <c r="CT107" t="s">
        <v>133</v>
      </c>
      <c r="CU107" t="s">
        <v>139</v>
      </c>
      <c r="CV107" t="s">
        <v>133</v>
      </c>
      <c r="CW107" t="s">
        <v>139</v>
      </c>
      <c r="CX107" t="s">
        <v>591</v>
      </c>
      <c r="CY107" s="10">
        <v>16702368202</v>
      </c>
      <c r="CZ107" t="s">
        <v>592</v>
      </c>
      <c r="DA107" t="s">
        <v>593</v>
      </c>
      <c r="DB107" t="s">
        <v>133</v>
      </c>
      <c r="DC107" t="s">
        <v>115</v>
      </c>
      <c r="DD107" t="s">
        <v>594</v>
      </c>
      <c r="DE107" t="s">
        <v>595</v>
      </c>
      <c r="DF107" t="s">
        <v>596</v>
      </c>
      <c r="DG107" t="s">
        <v>578</v>
      </c>
      <c r="DH107" t="s">
        <v>597</v>
      </c>
    </row>
    <row r="108" spans="1:112" ht="14.45" customHeight="1" x14ac:dyDescent="0.25">
      <c r="A108" t="s">
        <v>7229</v>
      </c>
      <c r="B108" t="s">
        <v>143</v>
      </c>
      <c r="C108" s="1">
        <v>45471</v>
      </c>
      <c r="D108" s="1">
        <v>45572</v>
      </c>
      <c r="E108" t="s">
        <v>144</v>
      </c>
      <c r="F108" s="1">
        <v>45558</v>
      </c>
      <c r="G108" t="s">
        <v>115</v>
      </c>
      <c r="H108" t="s">
        <v>115</v>
      </c>
      <c r="I108" t="s">
        <v>115</v>
      </c>
      <c r="J108" t="s">
        <v>7230</v>
      </c>
      <c r="K108" t="s">
        <v>7231</v>
      </c>
      <c r="L108" t="s">
        <v>7232</v>
      </c>
      <c r="M108" t="s">
        <v>7233</v>
      </c>
      <c r="N108" t="s">
        <v>148</v>
      </c>
      <c r="O108" t="s">
        <v>120</v>
      </c>
      <c r="P108" s="8">
        <v>96950</v>
      </c>
      <c r="Q108" t="s">
        <v>121</v>
      </c>
      <c r="S108" s="10">
        <v>16702354310</v>
      </c>
      <c r="U108" t="s">
        <v>7234</v>
      </c>
      <c r="V108">
        <v>311813</v>
      </c>
      <c r="W108" t="s">
        <v>123</v>
      </c>
      <c r="Y108" t="s">
        <v>7235</v>
      </c>
      <c r="Z108" t="s">
        <v>7236</v>
      </c>
      <c r="AA108" t="s">
        <v>7237</v>
      </c>
      <c r="AB108" t="s">
        <v>460</v>
      </c>
      <c r="AC108" t="s">
        <v>515</v>
      </c>
      <c r="AD108" t="s">
        <v>7233</v>
      </c>
      <c r="AE108" t="s">
        <v>148</v>
      </c>
      <c r="AF108" t="s">
        <v>120</v>
      </c>
      <c r="AG108" s="8">
        <v>96950</v>
      </c>
      <c r="AH108" t="s">
        <v>121</v>
      </c>
      <c r="AJ108" s="10">
        <v>16702354310</v>
      </c>
      <c r="AL108" t="s">
        <v>7238</v>
      </c>
      <c r="BD108" t="str">
        <f>"51-3011.00"</f>
        <v>51-3011.00</v>
      </c>
      <c r="BE108" t="s">
        <v>767</v>
      </c>
      <c r="BF108" t="s">
        <v>7239</v>
      </c>
      <c r="BG108" t="s">
        <v>769</v>
      </c>
      <c r="BH108">
        <v>2</v>
      </c>
      <c r="BI108">
        <v>2</v>
      </c>
      <c r="BJ108" s="1">
        <v>45560</v>
      </c>
      <c r="BK108" s="1">
        <v>45924</v>
      </c>
      <c r="BL108" s="1">
        <v>45572</v>
      </c>
      <c r="BM108" s="1">
        <v>45924</v>
      </c>
      <c r="BN108">
        <v>35</v>
      </c>
      <c r="BO108">
        <v>0</v>
      </c>
      <c r="BP108">
        <v>7</v>
      </c>
      <c r="BQ108">
        <v>7</v>
      </c>
      <c r="BR108">
        <v>7</v>
      </c>
      <c r="BS108">
        <v>7</v>
      </c>
      <c r="BT108">
        <v>7</v>
      </c>
      <c r="BU108">
        <v>0</v>
      </c>
      <c r="BV108" t="str">
        <f>"5:00 AM"</f>
        <v>5:00 AM</v>
      </c>
      <c r="BW108" t="str">
        <f>"1:00 PM"</f>
        <v>1:00 PM</v>
      </c>
      <c r="BX108" t="s">
        <v>158</v>
      </c>
      <c r="BY108">
        <v>0</v>
      </c>
      <c r="BZ108">
        <v>12</v>
      </c>
      <c r="CA108" t="s">
        <v>115</v>
      </c>
      <c r="CC108" s="2" t="s">
        <v>7240</v>
      </c>
      <c r="CD108" t="s">
        <v>515</v>
      </c>
      <c r="CE108" t="s">
        <v>139</v>
      </c>
      <c r="CF108" t="s">
        <v>148</v>
      </c>
      <c r="CG108" t="s">
        <v>120</v>
      </c>
      <c r="CH108" s="8">
        <v>96950</v>
      </c>
      <c r="CI108" s="3">
        <v>8.36</v>
      </c>
      <c r="CJ108" s="3">
        <v>8.36</v>
      </c>
      <c r="CK108" s="3">
        <v>12.54</v>
      </c>
      <c r="CL108" s="3">
        <v>12.54</v>
      </c>
      <c r="CM108" t="s">
        <v>136</v>
      </c>
      <c r="CN108" t="s">
        <v>139</v>
      </c>
      <c r="CO108" t="s">
        <v>138</v>
      </c>
      <c r="CQ108" t="s">
        <v>115</v>
      </c>
      <c r="CR108" t="s">
        <v>133</v>
      </c>
      <c r="CS108" t="s">
        <v>139</v>
      </c>
      <c r="CT108" t="s">
        <v>133</v>
      </c>
      <c r="CU108" t="s">
        <v>139</v>
      </c>
      <c r="CV108" t="s">
        <v>133</v>
      </c>
      <c r="CW108" t="s">
        <v>139</v>
      </c>
      <c r="CX108" t="s">
        <v>516</v>
      </c>
      <c r="CY108" s="10">
        <v>16702354310</v>
      </c>
      <c r="CZ108" t="s">
        <v>7238</v>
      </c>
      <c r="DA108" t="s">
        <v>356</v>
      </c>
      <c r="DB108" t="s">
        <v>133</v>
      </c>
      <c r="DC108" t="s">
        <v>115</v>
      </c>
      <c r="DD108" t="s">
        <v>517</v>
      </c>
      <c r="DE108" t="s">
        <v>518</v>
      </c>
      <c r="DF108" t="s">
        <v>519</v>
      </c>
      <c r="DG108" t="s">
        <v>520</v>
      </c>
      <c r="DH108" t="s">
        <v>521</v>
      </c>
    </row>
    <row r="109" spans="1:112" ht="14.45" customHeight="1" x14ac:dyDescent="0.25">
      <c r="A109" t="s">
        <v>7878</v>
      </c>
      <c r="B109" t="s">
        <v>192</v>
      </c>
      <c r="C109" s="1">
        <v>45482</v>
      </c>
      <c r="D109" s="1">
        <v>45572</v>
      </c>
      <c r="E109" t="s">
        <v>144</v>
      </c>
      <c r="F109" s="1">
        <v>45564</v>
      </c>
      <c r="G109" t="s">
        <v>133</v>
      </c>
      <c r="H109" t="s">
        <v>115</v>
      </c>
      <c r="I109" t="s">
        <v>115</v>
      </c>
      <c r="J109" t="s">
        <v>7879</v>
      </c>
      <c r="K109" t="s">
        <v>7880</v>
      </c>
      <c r="L109" t="s">
        <v>7881</v>
      </c>
      <c r="M109" t="s">
        <v>139</v>
      </c>
      <c r="N109" t="s">
        <v>119</v>
      </c>
      <c r="O109" t="s">
        <v>120</v>
      </c>
      <c r="P109" s="8">
        <v>96950</v>
      </c>
      <c r="Q109" t="s">
        <v>121</v>
      </c>
      <c r="S109" s="10">
        <v>16702876611</v>
      </c>
      <c r="U109" t="s">
        <v>7882</v>
      </c>
      <c r="V109">
        <v>8111</v>
      </c>
      <c r="W109" t="s">
        <v>123</v>
      </c>
      <c r="Y109" t="s">
        <v>7883</v>
      </c>
      <c r="Z109" t="s">
        <v>7884</v>
      </c>
      <c r="AB109" t="s">
        <v>945</v>
      </c>
      <c r="AC109" t="s">
        <v>7885</v>
      </c>
      <c r="AD109" t="s">
        <v>139</v>
      </c>
      <c r="AE109" t="s">
        <v>119</v>
      </c>
      <c r="AF109" t="s">
        <v>120</v>
      </c>
      <c r="AG109" s="8">
        <v>96950</v>
      </c>
      <c r="AH109" t="s">
        <v>121</v>
      </c>
      <c r="AJ109" s="10">
        <v>16702876611</v>
      </c>
      <c r="AL109" t="s">
        <v>7886</v>
      </c>
      <c r="BD109" t="str">
        <f>"49-3021.00"</f>
        <v>49-3021.00</v>
      </c>
      <c r="BE109" t="s">
        <v>3898</v>
      </c>
      <c r="BF109" t="s">
        <v>7887</v>
      </c>
      <c r="BG109" t="s">
        <v>7888</v>
      </c>
      <c r="BH109">
        <v>2</v>
      </c>
      <c r="BJ109" s="1">
        <v>45566</v>
      </c>
      <c r="BK109" s="1">
        <v>46660</v>
      </c>
      <c r="BN109">
        <v>35</v>
      </c>
      <c r="BO109">
        <v>0</v>
      </c>
      <c r="BP109">
        <v>7</v>
      </c>
      <c r="BQ109">
        <v>7</v>
      </c>
      <c r="BR109">
        <v>7</v>
      </c>
      <c r="BS109">
        <v>7</v>
      </c>
      <c r="BT109">
        <v>7</v>
      </c>
      <c r="BU109">
        <v>0</v>
      </c>
      <c r="BV109" t="str">
        <f>"8:00 AM"</f>
        <v>8:00 AM</v>
      </c>
      <c r="BW109" t="str">
        <f>"5:00 PM"</f>
        <v>5:00 PM</v>
      </c>
      <c r="BX109" t="s">
        <v>226</v>
      </c>
      <c r="BY109">
        <v>0</v>
      </c>
      <c r="BZ109">
        <v>12</v>
      </c>
      <c r="CA109" t="s">
        <v>115</v>
      </c>
      <c r="CC109" s="2" t="s">
        <v>7889</v>
      </c>
      <c r="CD109" t="s">
        <v>7881</v>
      </c>
      <c r="CE109" t="s">
        <v>139</v>
      </c>
      <c r="CF109" t="s">
        <v>119</v>
      </c>
      <c r="CG109" t="s">
        <v>120</v>
      </c>
      <c r="CH109" s="8">
        <v>96950</v>
      </c>
      <c r="CI109" s="3">
        <v>10.15</v>
      </c>
      <c r="CJ109" s="3">
        <v>10.15</v>
      </c>
      <c r="CK109" s="3">
        <v>15.22</v>
      </c>
      <c r="CL109" s="3">
        <v>15.22</v>
      </c>
      <c r="CM109" t="s">
        <v>136</v>
      </c>
      <c r="CN109" t="s">
        <v>7890</v>
      </c>
      <c r="CO109" t="s">
        <v>138</v>
      </c>
      <c r="CQ109" t="s">
        <v>115</v>
      </c>
      <c r="CR109" t="s">
        <v>133</v>
      </c>
      <c r="CS109" t="s">
        <v>139</v>
      </c>
      <c r="CT109" t="s">
        <v>133</v>
      </c>
      <c r="CU109" t="s">
        <v>139</v>
      </c>
      <c r="CV109" t="s">
        <v>133</v>
      </c>
      <c r="CW109" t="s">
        <v>139</v>
      </c>
      <c r="CX109" t="s">
        <v>7891</v>
      </c>
      <c r="CY109" s="10">
        <v>16702876611</v>
      </c>
      <c r="CZ109" t="s">
        <v>7892</v>
      </c>
      <c r="DA109" t="s">
        <v>139</v>
      </c>
      <c r="DB109" t="s">
        <v>133</v>
      </c>
      <c r="DC109" t="s">
        <v>115</v>
      </c>
    </row>
    <row r="110" spans="1:112" ht="14.45" customHeight="1" x14ac:dyDescent="0.25">
      <c r="A110" t="s">
        <v>7903</v>
      </c>
      <c r="B110" t="s">
        <v>143</v>
      </c>
      <c r="C110" s="1">
        <v>45493</v>
      </c>
      <c r="D110" s="1">
        <v>45572</v>
      </c>
      <c r="E110" t="s">
        <v>114</v>
      </c>
      <c r="G110" t="s">
        <v>115</v>
      </c>
      <c r="H110" t="s">
        <v>115</v>
      </c>
      <c r="I110" t="s">
        <v>115</v>
      </c>
      <c r="J110" t="s">
        <v>6667</v>
      </c>
      <c r="K110" t="s">
        <v>6668</v>
      </c>
      <c r="L110" t="s">
        <v>4843</v>
      </c>
      <c r="N110" t="s">
        <v>148</v>
      </c>
      <c r="O110" t="s">
        <v>120</v>
      </c>
      <c r="P110" s="8">
        <v>96950</v>
      </c>
      <c r="Q110" t="s">
        <v>121</v>
      </c>
      <c r="S110" s="10">
        <v>16702338883</v>
      </c>
      <c r="U110" t="s">
        <v>6089</v>
      </c>
      <c r="V110">
        <v>23622</v>
      </c>
      <c r="W110" t="s">
        <v>123</v>
      </c>
      <c r="Y110" t="s">
        <v>6593</v>
      </c>
      <c r="Z110" t="s">
        <v>6594</v>
      </c>
      <c r="AA110" t="s">
        <v>6595</v>
      </c>
      <c r="AB110" t="s">
        <v>565</v>
      </c>
      <c r="AC110" t="s">
        <v>4843</v>
      </c>
      <c r="AE110" t="s">
        <v>148</v>
      </c>
      <c r="AF110" t="s">
        <v>120</v>
      </c>
      <c r="AG110" s="8">
        <v>96950</v>
      </c>
      <c r="AH110" t="s">
        <v>121</v>
      </c>
      <c r="AJ110" s="10">
        <v>16702338883</v>
      </c>
      <c r="AL110" t="s">
        <v>6094</v>
      </c>
      <c r="BD110" t="str">
        <f>"49-9071.00"</f>
        <v>49-9071.00</v>
      </c>
      <c r="BE110" t="s">
        <v>241</v>
      </c>
      <c r="BF110" t="s">
        <v>6831</v>
      </c>
      <c r="BG110" t="s">
        <v>788</v>
      </c>
      <c r="BH110">
        <v>18</v>
      </c>
      <c r="BI110">
        <v>18</v>
      </c>
      <c r="BJ110" s="1">
        <v>45597</v>
      </c>
      <c r="BK110" s="1">
        <v>45961</v>
      </c>
      <c r="BL110" s="1">
        <v>45597</v>
      </c>
      <c r="BM110" s="1">
        <v>45961</v>
      </c>
      <c r="BN110">
        <v>40</v>
      </c>
      <c r="BO110">
        <v>0</v>
      </c>
      <c r="BP110">
        <v>8</v>
      </c>
      <c r="BQ110">
        <v>8</v>
      </c>
      <c r="BR110">
        <v>8</v>
      </c>
      <c r="BS110">
        <v>8</v>
      </c>
      <c r="BT110">
        <v>8</v>
      </c>
      <c r="BU110">
        <v>0</v>
      </c>
      <c r="BV110" t="str">
        <f>"7:30 AM"</f>
        <v>7:30 AM</v>
      </c>
      <c r="BW110" t="str">
        <f>"4:30 PM"</f>
        <v>4:30 PM</v>
      </c>
      <c r="BX110" t="s">
        <v>226</v>
      </c>
      <c r="BY110">
        <v>0</v>
      </c>
      <c r="BZ110">
        <v>6</v>
      </c>
      <c r="CA110" t="s">
        <v>115</v>
      </c>
      <c r="CC110" s="2" t="s">
        <v>6832</v>
      </c>
      <c r="CD110" t="s">
        <v>4843</v>
      </c>
      <c r="CF110" t="s">
        <v>148</v>
      </c>
      <c r="CG110" t="s">
        <v>120</v>
      </c>
      <c r="CH110" s="8">
        <v>96950</v>
      </c>
      <c r="CI110" s="3">
        <v>9.75</v>
      </c>
      <c r="CJ110" s="3">
        <v>10</v>
      </c>
      <c r="CK110" s="3">
        <v>14.63</v>
      </c>
      <c r="CL110" s="3">
        <v>15</v>
      </c>
      <c r="CM110" t="s">
        <v>136</v>
      </c>
      <c r="CN110" t="s">
        <v>209</v>
      </c>
      <c r="CO110" t="s">
        <v>466</v>
      </c>
      <c r="CQ110" t="s">
        <v>115</v>
      </c>
      <c r="CR110" t="s">
        <v>133</v>
      </c>
      <c r="CS110" t="s">
        <v>133</v>
      </c>
      <c r="CT110" t="s">
        <v>133</v>
      </c>
      <c r="CU110" t="s">
        <v>139</v>
      </c>
      <c r="CV110" t="s">
        <v>133</v>
      </c>
      <c r="CW110" t="s">
        <v>133</v>
      </c>
      <c r="CX110" t="s">
        <v>467</v>
      </c>
      <c r="CY110" s="10">
        <v>16702338883</v>
      </c>
      <c r="CZ110" t="s">
        <v>6094</v>
      </c>
      <c r="DA110" t="s">
        <v>139</v>
      </c>
      <c r="DB110" t="s">
        <v>133</v>
      </c>
      <c r="DC110" t="s">
        <v>115</v>
      </c>
    </row>
    <row r="111" spans="1:112" ht="14.45" customHeight="1" x14ac:dyDescent="0.25">
      <c r="A111" t="s">
        <v>8274</v>
      </c>
      <c r="B111" t="s">
        <v>143</v>
      </c>
      <c r="C111" s="1">
        <v>45483</v>
      </c>
      <c r="D111" s="1">
        <v>45572</v>
      </c>
      <c r="E111" t="s">
        <v>144</v>
      </c>
      <c r="F111" s="1">
        <v>45564</v>
      </c>
      <c r="G111" t="s">
        <v>133</v>
      </c>
      <c r="H111" t="s">
        <v>115</v>
      </c>
      <c r="I111" t="s">
        <v>115</v>
      </c>
      <c r="J111" t="s">
        <v>7755</v>
      </c>
      <c r="K111" t="s">
        <v>8275</v>
      </c>
      <c r="L111" t="s">
        <v>7757</v>
      </c>
      <c r="N111" t="s">
        <v>148</v>
      </c>
      <c r="O111" t="s">
        <v>120</v>
      </c>
      <c r="P111" s="8">
        <v>96950</v>
      </c>
      <c r="Q111" t="s">
        <v>121</v>
      </c>
      <c r="S111" s="10">
        <v>16702332421</v>
      </c>
      <c r="U111" t="s">
        <v>7758</v>
      </c>
      <c r="V111">
        <v>722513</v>
      </c>
      <c r="W111" t="s">
        <v>123</v>
      </c>
      <c r="Y111" t="s">
        <v>7759</v>
      </c>
      <c r="Z111" t="s">
        <v>7760</v>
      </c>
      <c r="AA111" t="s">
        <v>7761</v>
      </c>
      <c r="AB111" t="s">
        <v>785</v>
      </c>
      <c r="AC111" t="s">
        <v>7762</v>
      </c>
      <c r="AE111" t="s">
        <v>148</v>
      </c>
      <c r="AF111" t="s">
        <v>120</v>
      </c>
      <c r="AG111" s="8">
        <v>96950</v>
      </c>
      <c r="AH111" t="s">
        <v>121</v>
      </c>
      <c r="AJ111" s="10">
        <v>16702850663</v>
      </c>
      <c r="AL111" t="s">
        <v>7763</v>
      </c>
      <c r="BD111" t="str">
        <f>"43-3031.00"</f>
        <v>43-3031.00</v>
      </c>
      <c r="BE111" t="s">
        <v>430</v>
      </c>
      <c r="BF111" t="s">
        <v>8276</v>
      </c>
      <c r="BG111" t="s">
        <v>4029</v>
      </c>
      <c r="BH111">
        <v>1</v>
      </c>
      <c r="BI111">
        <v>1</v>
      </c>
      <c r="BJ111" s="1">
        <v>45566</v>
      </c>
      <c r="BK111" s="1">
        <v>46660</v>
      </c>
      <c r="BL111" s="1">
        <v>45572</v>
      </c>
      <c r="BM111" s="1">
        <v>46660</v>
      </c>
      <c r="BN111">
        <v>35</v>
      </c>
      <c r="BO111">
        <v>0</v>
      </c>
      <c r="BP111">
        <v>7</v>
      </c>
      <c r="BQ111">
        <v>7</v>
      </c>
      <c r="BR111">
        <v>7</v>
      </c>
      <c r="BS111">
        <v>7</v>
      </c>
      <c r="BT111">
        <v>7</v>
      </c>
      <c r="BU111">
        <v>0</v>
      </c>
      <c r="BV111" t="str">
        <f>"8:00 AM"</f>
        <v>8:00 AM</v>
      </c>
      <c r="BW111" t="str">
        <f>"4:00 PM"</f>
        <v>4:00 PM</v>
      </c>
      <c r="BX111" t="s">
        <v>226</v>
      </c>
      <c r="BY111">
        <v>0</v>
      </c>
      <c r="BZ111">
        <v>24</v>
      </c>
      <c r="CA111" t="s">
        <v>115</v>
      </c>
      <c r="CC111" t="s">
        <v>8277</v>
      </c>
      <c r="CD111" t="s">
        <v>6249</v>
      </c>
      <c r="CF111" t="s">
        <v>148</v>
      </c>
      <c r="CG111" t="s">
        <v>120</v>
      </c>
      <c r="CH111" s="8">
        <v>96950</v>
      </c>
      <c r="CI111" s="3">
        <v>11.43</v>
      </c>
      <c r="CJ111" s="3">
        <v>12.86</v>
      </c>
      <c r="CK111" s="3">
        <v>17.14</v>
      </c>
      <c r="CL111" s="3">
        <v>19.29</v>
      </c>
      <c r="CM111" t="s">
        <v>136</v>
      </c>
      <c r="CO111" t="s">
        <v>138</v>
      </c>
      <c r="CQ111" t="s">
        <v>115</v>
      </c>
      <c r="CR111" t="s">
        <v>133</v>
      </c>
      <c r="CS111" t="s">
        <v>139</v>
      </c>
      <c r="CT111" t="s">
        <v>133</v>
      </c>
      <c r="CU111" t="s">
        <v>139</v>
      </c>
      <c r="CV111" t="s">
        <v>133</v>
      </c>
      <c r="CW111" t="s">
        <v>139</v>
      </c>
      <c r="CX111" t="s">
        <v>7395</v>
      </c>
      <c r="CY111" s="10">
        <v>16702332421</v>
      </c>
      <c r="CZ111" t="s">
        <v>7763</v>
      </c>
      <c r="DA111" t="s">
        <v>139</v>
      </c>
      <c r="DB111" t="s">
        <v>133</v>
      </c>
      <c r="DC111" t="s">
        <v>115</v>
      </c>
    </row>
    <row r="112" spans="1:112" ht="14.45" customHeight="1" x14ac:dyDescent="0.25">
      <c r="A112" t="s">
        <v>8563</v>
      </c>
      <c r="B112" t="s">
        <v>192</v>
      </c>
      <c r="C112" s="1">
        <v>45526</v>
      </c>
      <c r="D112" s="1">
        <v>45572</v>
      </c>
      <c r="E112" t="s">
        <v>144</v>
      </c>
      <c r="F112" s="1">
        <v>45564</v>
      </c>
      <c r="G112" t="s">
        <v>115</v>
      </c>
      <c r="H112" t="s">
        <v>115</v>
      </c>
      <c r="I112" t="s">
        <v>115</v>
      </c>
      <c r="J112" t="s">
        <v>1449</v>
      </c>
      <c r="K112" t="s">
        <v>1450</v>
      </c>
      <c r="L112" t="s">
        <v>1451</v>
      </c>
      <c r="M112" t="s">
        <v>1452</v>
      </c>
      <c r="N112" t="s">
        <v>148</v>
      </c>
      <c r="O112" t="s">
        <v>120</v>
      </c>
      <c r="P112" s="8">
        <v>96950</v>
      </c>
      <c r="Q112" t="s">
        <v>121</v>
      </c>
      <c r="S112" s="10">
        <v>16702358000</v>
      </c>
      <c r="U112" t="s">
        <v>1453</v>
      </c>
      <c r="V112">
        <v>561520</v>
      </c>
      <c r="W112" t="s">
        <v>123</v>
      </c>
      <c r="Y112" t="s">
        <v>1123</v>
      </c>
      <c r="Z112" t="s">
        <v>1454</v>
      </c>
      <c r="AB112" t="s">
        <v>1455</v>
      </c>
      <c r="AC112" t="s">
        <v>1451</v>
      </c>
      <c r="AD112" t="s">
        <v>1452</v>
      </c>
      <c r="AE112" t="s">
        <v>148</v>
      </c>
      <c r="AF112" t="s">
        <v>120</v>
      </c>
      <c r="AG112" s="8">
        <v>96950</v>
      </c>
      <c r="AH112" t="s">
        <v>121</v>
      </c>
      <c r="AJ112" s="10">
        <v>16702358000</v>
      </c>
      <c r="AL112" t="s">
        <v>1456</v>
      </c>
      <c r="BD112" t="str">
        <f>"39-7011.00"</f>
        <v>39-7011.00</v>
      </c>
      <c r="BE112" t="s">
        <v>1457</v>
      </c>
      <c r="BF112" t="s">
        <v>1458</v>
      </c>
      <c r="BG112" t="s">
        <v>1459</v>
      </c>
      <c r="BH112">
        <v>5</v>
      </c>
      <c r="BJ112" s="1">
        <v>45566</v>
      </c>
      <c r="BK112" s="1">
        <v>45930</v>
      </c>
      <c r="BN112">
        <v>35</v>
      </c>
      <c r="BO112">
        <v>7</v>
      </c>
      <c r="BP112">
        <v>0</v>
      </c>
      <c r="BQ112">
        <v>0</v>
      </c>
      <c r="BR112">
        <v>7</v>
      </c>
      <c r="BS112">
        <v>7</v>
      </c>
      <c r="BT112">
        <v>7</v>
      </c>
      <c r="BU112">
        <v>7</v>
      </c>
      <c r="BV112" t="str">
        <f>"9:00 AM"</f>
        <v>9:00 AM</v>
      </c>
      <c r="BW112" t="str">
        <f>"4:00 PM"</f>
        <v>4:00 PM</v>
      </c>
      <c r="BX112" t="s">
        <v>132</v>
      </c>
      <c r="BY112">
        <v>0</v>
      </c>
      <c r="BZ112">
        <v>24</v>
      </c>
      <c r="CA112" t="s">
        <v>115</v>
      </c>
      <c r="CC112" s="2" t="s">
        <v>1460</v>
      </c>
      <c r="CD112" t="s">
        <v>1451</v>
      </c>
      <c r="CE112" t="s">
        <v>1452</v>
      </c>
      <c r="CF112" t="s">
        <v>148</v>
      </c>
      <c r="CG112" t="s">
        <v>120</v>
      </c>
      <c r="CH112" s="8">
        <v>96950</v>
      </c>
      <c r="CI112" s="3">
        <v>10.43</v>
      </c>
      <c r="CJ112" s="3">
        <v>10.43</v>
      </c>
      <c r="CK112" s="3">
        <v>15.64</v>
      </c>
      <c r="CL112" s="3">
        <v>15.64</v>
      </c>
      <c r="CM112" t="s">
        <v>136</v>
      </c>
      <c r="CN112" t="s">
        <v>137</v>
      </c>
      <c r="CO112" t="s">
        <v>138</v>
      </c>
      <c r="CQ112" t="s">
        <v>115</v>
      </c>
      <c r="CR112" t="s">
        <v>133</v>
      </c>
      <c r="CS112" t="s">
        <v>139</v>
      </c>
      <c r="CT112" t="s">
        <v>133</v>
      </c>
      <c r="CU112" t="s">
        <v>139</v>
      </c>
      <c r="CV112" t="s">
        <v>133</v>
      </c>
      <c r="CW112" t="s">
        <v>139</v>
      </c>
      <c r="CX112" t="s">
        <v>1461</v>
      </c>
      <c r="CY112" s="10">
        <v>16702358000</v>
      </c>
      <c r="CZ112" t="s">
        <v>1456</v>
      </c>
      <c r="DA112" t="s">
        <v>139</v>
      </c>
      <c r="DB112" t="s">
        <v>133</v>
      </c>
      <c r="DC112" t="s">
        <v>115</v>
      </c>
    </row>
    <row r="113" spans="1:112" ht="14.45" customHeight="1" x14ac:dyDescent="0.25">
      <c r="A113" t="s">
        <v>8773</v>
      </c>
      <c r="B113" t="s">
        <v>212</v>
      </c>
      <c r="C113" s="1">
        <v>45493</v>
      </c>
      <c r="D113" s="1">
        <v>45572</v>
      </c>
      <c r="E113" t="s">
        <v>114</v>
      </c>
      <c r="G113" t="s">
        <v>115</v>
      </c>
      <c r="H113" t="s">
        <v>115</v>
      </c>
      <c r="I113" t="s">
        <v>115</v>
      </c>
      <c r="J113" t="s">
        <v>8774</v>
      </c>
      <c r="K113" t="s">
        <v>8746</v>
      </c>
      <c r="L113" t="s">
        <v>4843</v>
      </c>
      <c r="N113" t="s">
        <v>148</v>
      </c>
      <c r="O113" t="s">
        <v>120</v>
      </c>
      <c r="P113" s="8">
        <v>96950</v>
      </c>
      <c r="Q113" t="s">
        <v>121</v>
      </c>
      <c r="S113" s="10">
        <v>16702337251</v>
      </c>
      <c r="U113" t="s">
        <v>8747</v>
      </c>
      <c r="V113">
        <v>5241</v>
      </c>
      <c r="W113" t="s">
        <v>123</v>
      </c>
      <c r="Y113" t="s">
        <v>6593</v>
      </c>
      <c r="Z113" t="s">
        <v>6594</v>
      </c>
      <c r="AA113" t="s">
        <v>6595</v>
      </c>
      <c r="AB113" t="s">
        <v>565</v>
      </c>
      <c r="AC113" t="s">
        <v>8265</v>
      </c>
      <c r="AE113" t="s">
        <v>148</v>
      </c>
      <c r="AF113" t="s">
        <v>120</v>
      </c>
      <c r="AG113" s="8">
        <v>96950</v>
      </c>
      <c r="AH113" t="s">
        <v>121</v>
      </c>
      <c r="AJ113" s="10">
        <v>16702337251</v>
      </c>
      <c r="AL113" t="s">
        <v>8748</v>
      </c>
      <c r="BD113" t="str">
        <f>"43-4051.00"</f>
        <v>43-4051.00</v>
      </c>
      <c r="BE113" t="s">
        <v>8775</v>
      </c>
      <c r="BF113" t="s">
        <v>8776</v>
      </c>
      <c r="BG113" t="s">
        <v>8777</v>
      </c>
      <c r="BH113">
        <v>1</v>
      </c>
      <c r="BJ113" s="1">
        <v>45597</v>
      </c>
      <c r="BK113" s="1">
        <v>45961</v>
      </c>
      <c r="BN113">
        <v>40</v>
      </c>
      <c r="BO113">
        <v>0</v>
      </c>
      <c r="BP113">
        <v>8</v>
      </c>
      <c r="BQ113">
        <v>8</v>
      </c>
      <c r="BR113">
        <v>8</v>
      </c>
      <c r="BS113">
        <v>8</v>
      </c>
      <c r="BT113">
        <v>8</v>
      </c>
      <c r="BU113">
        <v>0</v>
      </c>
      <c r="BV113" t="str">
        <f>"8:00 AM"</f>
        <v>8:00 AM</v>
      </c>
      <c r="BW113" t="str">
        <f>"5:00 PM"</f>
        <v>5:00 PM</v>
      </c>
      <c r="BX113" t="s">
        <v>226</v>
      </c>
      <c r="BY113">
        <v>0</v>
      </c>
      <c r="BZ113">
        <v>6</v>
      </c>
      <c r="CA113" t="s">
        <v>115</v>
      </c>
      <c r="CC113" t="s">
        <v>8778</v>
      </c>
      <c r="CD113" t="s">
        <v>4843</v>
      </c>
      <c r="CF113" t="s">
        <v>148</v>
      </c>
      <c r="CG113" t="s">
        <v>120</v>
      </c>
      <c r="CH113" s="8">
        <v>96950</v>
      </c>
      <c r="CI113" s="3">
        <v>10.83</v>
      </c>
      <c r="CJ113" s="3">
        <v>11</v>
      </c>
      <c r="CK113" s="3">
        <v>16.239999999999998</v>
      </c>
      <c r="CL113" s="3">
        <v>16.5</v>
      </c>
      <c r="CM113" t="s">
        <v>136</v>
      </c>
      <c r="CN113" t="s">
        <v>209</v>
      </c>
      <c r="CO113" t="s">
        <v>138</v>
      </c>
      <c r="CQ113" t="s">
        <v>115</v>
      </c>
      <c r="CR113" t="s">
        <v>133</v>
      </c>
      <c r="CS113" t="s">
        <v>133</v>
      </c>
      <c r="CT113" t="s">
        <v>133</v>
      </c>
      <c r="CU113" t="s">
        <v>139</v>
      </c>
      <c r="CV113" t="s">
        <v>133</v>
      </c>
      <c r="CW113" t="s">
        <v>133</v>
      </c>
      <c r="CX113" t="s">
        <v>467</v>
      </c>
      <c r="CY113" s="10">
        <v>16702337251</v>
      </c>
      <c r="CZ113" t="s">
        <v>8748</v>
      </c>
      <c r="DA113" t="s">
        <v>139</v>
      </c>
      <c r="DB113" t="s">
        <v>133</v>
      </c>
      <c r="DC113" t="s">
        <v>115</v>
      </c>
    </row>
    <row r="114" spans="1:112" ht="14.45" customHeight="1" x14ac:dyDescent="0.25">
      <c r="A114" t="s">
        <v>8822</v>
      </c>
      <c r="B114" t="s">
        <v>143</v>
      </c>
      <c r="C114" s="1">
        <v>45495</v>
      </c>
      <c r="D114" s="1">
        <v>45572</v>
      </c>
      <c r="E114" t="s">
        <v>144</v>
      </c>
      <c r="F114" s="1">
        <v>45564</v>
      </c>
      <c r="G114" t="s">
        <v>133</v>
      </c>
      <c r="H114" t="s">
        <v>115</v>
      </c>
      <c r="I114" t="s">
        <v>115</v>
      </c>
      <c r="J114" t="s">
        <v>8823</v>
      </c>
      <c r="L114" t="s">
        <v>8824</v>
      </c>
      <c r="M114" t="s">
        <v>8825</v>
      </c>
      <c r="N114" t="s">
        <v>760</v>
      </c>
      <c r="O114" t="s">
        <v>120</v>
      </c>
      <c r="P114" s="8">
        <v>96950</v>
      </c>
      <c r="Q114" t="s">
        <v>121</v>
      </c>
      <c r="R114" t="s">
        <v>139</v>
      </c>
      <c r="S114" s="10">
        <v>16704832273</v>
      </c>
      <c r="U114" t="s">
        <v>8826</v>
      </c>
      <c r="V114">
        <v>517112</v>
      </c>
      <c r="W114" t="s">
        <v>123</v>
      </c>
      <c r="Y114" t="s">
        <v>8827</v>
      </c>
      <c r="Z114" t="s">
        <v>8828</v>
      </c>
      <c r="AA114" t="s">
        <v>8829</v>
      </c>
      <c r="AB114" t="s">
        <v>8830</v>
      </c>
      <c r="AC114" t="s">
        <v>8824</v>
      </c>
      <c r="AD114" t="s">
        <v>8825</v>
      </c>
      <c r="AE114" t="s">
        <v>760</v>
      </c>
      <c r="AF114" t="s">
        <v>120</v>
      </c>
      <c r="AG114" s="8">
        <v>96950</v>
      </c>
      <c r="AH114" t="s">
        <v>121</v>
      </c>
      <c r="AJ114" s="10">
        <v>16717771115</v>
      </c>
      <c r="AL114" t="s">
        <v>8831</v>
      </c>
      <c r="AM114" t="s">
        <v>174</v>
      </c>
      <c r="AN114" t="s">
        <v>3473</v>
      </c>
      <c r="AO114" t="s">
        <v>3474</v>
      </c>
      <c r="AP114" t="s">
        <v>3475</v>
      </c>
      <c r="AQ114" t="s">
        <v>3476</v>
      </c>
      <c r="AR114" t="s">
        <v>3477</v>
      </c>
      <c r="AS114" t="s">
        <v>1257</v>
      </c>
      <c r="AT114" t="s">
        <v>1258</v>
      </c>
      <c r="AU114" s="8">
        <v>96913</v>
      </c>
      <c r="AV114" t="s">
        <v>121</v>
      </c>
      <c r="AX114" s="10">
        <v>16716461222</v>
      </c>
      <c r="AY114">
        <v>111</v>
      </c>
      <c r="AZ114" t="s">
        <v>3478</v>
      </c>
      <c r="BA114" t="s">
        <v>3479</v>
      </c>
      <c r="BB114" t="s">
        <v>1258</v>
      </c>
      <c r="BC114" t="s">
        <v>3480</v>
      </c>
      <c r="BD114" t="str">
        <f>"49-2022.00"</f>
        <v>49-2022.00</v>
      </c>
      <c r="BE114" t="s">
        <v>8832</v>
      </c>
      <c r="BF114" t="s">
        <v>8833</v>
      </c>
      <c r="BG114" t="s">
        <v>8834</v>
      </c>
      <c r="BH114">
        <v>1</v>
      </c>
      <c r="BI114">
        <v>1</v>
      </c>
      <c r="BJ114" s="1">
        <v>45566</v>
      </c>
      <c r="BK114" s="1">
        <v>46660</v>
      </c>
      <c r="BL114" s="1">
        <v>45572</v>
      </c>
      <c r="BM114" s="1">
        <v>46660</v>
      </c>
      <c r="BN114">
        <v>40</v>
      </c>
      <c r="BO114">
        <v>0</v>
      </c>
      <c r="BP114">
        <v>8</v>
      </c>
      <c r="BQ114">
        <v>8</v>
      </c>
      <c r="BR114">
        <v>8</v>
      </c>
      <c r="BS114">
        <v>8</v>
      </c>
      <c r="BT114">
        <v>8</v>
      </c>
      <c r="BU114">
        <v>0</v>
      </c>
      <c r="BV114" t="str">
        <f>"8:00 AM"</f>
        <v>8:00 AM</v>
      </c>
      <c r="BW114" t="str">
        <f>"5:00 PM"</f>
        <v>5:00 PM</v>
      </c>
      <c r="BX114" t="s">
        <v>226</v>
      </c>
      <c r="BY114">
        <v>0</v>
      </c>
      <c r="BZ114">
        <v>12</v>
      </c>
      <c r="CA114" t="s">
        <v>115</v>
      </c>
      <c r="CC114" s="2" t="s">
        <v>8835</v>
      </c>
      <c r="CD114" t="s">
        <v>8824</v>
      </c>
      <c r="CE114" t="s">
        <v>8825</v>
      </c>
      <c r="CF114" t="s">
        <v>760</v>
      </c>
      <c r="CG114" t="s">
        <v>120</v>
      </c>
      <c r="CH114" s="8">
        <v>96950</v>
      </c>
      <c r="CI114" s="3">
        <v>19.27</v>
      </c>
      <c r="CJ114" s="3">
        <v>19.27</v>
      </c>
      <c r="CK114" s="3">
        <v>28.91</v>
      </c>
      <c r="CL114" s="3">
        <v>28.91</v>
      </c>
      <c r="CM114" t="s">
        <v>136</v>
      </c>
      <c r="CN114" t="s">
        <v>8836</v>
      </c>
      <c r="CO114" t="s">
        <v>138</v>
      </c>
      <c r="CQ114" t="s">
        <v>133</v>
      </c>
      <c r="CR114" t="s">
        <v>133</v>
      </c>
      <c r="CS114" t="s">
        <v>139</v>
      </c>
      <c r="CT114" t="s">
        <v>133</v>
      </c>
      <c r="CU114" t="s">
        <v>139</v>
      </c>
      <c r="CV114" t="s">
        <v>133</v>
      </c>
      <c r="CW114" t="s">
        <v>139</v>
      </c>
      <c r="CX114" t="s">
        <v>8837</v>
      </c>
      <c r="CY114" s="10">
        <v>16704882273</v>
      </c>
      <c r="CZ114" t="s">
        <v>8831</v>
      </c>
      <c r="DA114" t="s">
        <v>8838</v>
      </c>
      <c r="DB114" t="s">
        <v>133</v>
      </c>
      <c r="DC114" t="s">
        <v>115</v>
      </c>
    </row>
    <row r="115" spans="1:112" ht="14.45" customHeight="1" x14ac:dyDescent="0.25">
      <c r="A115" t="s">
        <v>9075</v>
      </c>
      <c r="B115" t="s">
        <v>143</v>
      </c>
      <c r="C115" s="1">
        <v>45501</v>
      </c>
      <c r="D115" s="1">
        <v>45572</v>
      </c>
      <c r="E115" t="s">
        <v>114</v>
      </c>
      <c r="G115" t="s">
        <v>115</v>
      </c>
      <c r="H115" t="s">
        <v>115</v>
      </c>
      <c r="I115" t="s">
        <v>115</v>
      </c>
      <c r="J115" t="s">
        <v>9076</v>
      </c>
      <c r="K115" t="s">
        <v>9077</v>
      </c>
      <c r="L115" t="s">
        <v>9078</v>
      </c>
      <c r="M115" t="s">
        <v>9079</v>
      </c>
      <c r="N115" t="s">
        <v>119</v>
      </c>
      <c r="O115" t="s">
        <v>120</v>
      </c>
      <c r="P115" s="8">
        <v>96950</v>
      </c>
      <c r="Q115" t="s">
        <v>121</v>
      </c>
      <c r="S115" s="10">
        <v>16702331100</v>
      </c>
      <c r="U115" t="s">
        <v>9080</v>
      </c>
      <c r="V115">
        <v>621210</v>
      </c>
      <c r="W115" t="s">
        <v>123</v>
      </c>
      <c r="Y115" t="s">
        <v>9081</v>
      </c>
      <c r="Z115" t="s">
        <v>9082</v>
      </c>
      <c r="AA115" t="s">
        <v>9083</v>
      </c>
      <c r="AB115" t="s">
        <v>200</v>
      </c>
      <c r="AC115" t="s">
        <v>9078</v>
      </c>
      <c r="AD115" t="s">
        <v>9079</v>
      </c>
      <c r="AE115" t="s">
        <v>119</v>
      </c>
      <c r="AF115" t="s">
        <v>120</v>
      </c>
      <c r="AG115" s="8">
        <v>96950</v>
      </c>
      <c r="AH115" t="s">
        <v>121</v>
      </c>
      <c r="AJ115" s="10">
        <v>16702877268</v>
      </c>
      <c r="AL115" t="s">
        <v>9084</v>
      </c>
      <c r="BD115" t="str">
        <f>"49-9071.00"</f>
        <v>49-9071.00</v>
      </c>
      <c r="BE115" t="s">
        <v>241</v>
      </c>
      <c r="BF115" t="s">
        <v>9085</v>
      </c>
      <c r="BG115" t="s">
        <v>1969</v>
      </c>
      <c r="BH115">
        <v>1</v>
      </c>
      <c r="BI115">
        <v>1</v>
      </c>
      <c r="BJ115" s="1">
        <v>45536</v>
      </c>
      <c r="BK115" s="1">
        <v>45900</v>
      </c>
      <c r="BL115" s="1">
        <v>45572</v>
      </c>
      <c r="BM115" s="1">
        <v>45900</v>
      </c>
      <c r="BN115">
        <v>40</v>
      </c>
      <c r="BO115">
        <v>0</v>
      </c>
      <c r="BP115">
        <v>8</v>
      </c>
      <c r="BQ115">
        <v>8</v>
      </c>
      <c r="BR115">
        <v>8</v>
      </c>
      <c r="BS115">
        <v>8</v>
      </c>
      <c r="BT115">
        <v>8</v>
      </c>
      <c r="BU115">
        <v>0</v>
      </c>
      <c r="BV115" t="str">
        <f>"8:00 AM"</f>
        <v>8:00 AM</v>
      </c>
      <c r="BW115" t="str">
        <f>"5:00 PM"</f>
        <v>5:00 PM</v>
      </c>
      <c r="BX115" t="s">
        <v>158</v>
      </c>
      <c r="BY115">
        <v>0</v>
      </c>
      <c r="BZ115">
        <v>24</v>
      </c>
      <c r="CA115" t="s">
        <v>115</v>
      </c>
      <c r="CC115" t="s">
        <v>137</v>
      </c>
      <c r="CD115" t="s">
        <v>9086</v>
      </c>
      <c r="CE115" t="s">
        <v>1009</v>
      </c>
      <c r="CF115" t="s">
        <v>119</v>
      </c>
      <c r="CG115" t="s">
        <v>120</v>
      </c>
      <c r="CH115" s="8">
        <v>96950</v>
      </c>
      <c r="CI115" s="3">
        <v>9.75</v>
      </c>
      <c r="CJ115" s="3">
        <v>9.75</v>
      </c>
      <c r="CK115" s="3">
        <v>14.63</v>
      </c>
      <c r="CL115" s="3">
        <v>14.63</v>
      </c>
      <c r="CM115" t="s">
        <v>136</v>
      </c>
      <c r="CN115" t="s">
        <v>139</v>
      </c>
      <c r="CO115" t="s">
        <v>138</v>
      </c>
      <c r="CQ115" t="s">
        <v>115</v>
      </c>
      <c r="CR115" t="s">
        <v>133</v>
      </c>
      <c r="CS115" t="s">
        <v>139</v>
      </c>
      <c r="CT115" t="s">
        <v>133</v>
      </c>
      <c r="CU115" t="s">
        <v>139</v>
      </c>
      <c r="CV115" t="s">
        <v>133</v>
      </c>
      <c r="CW115" t="s">
        <v>139</v>
      </c>
      <c r="CX115" t="s">
        <v>139</v>
      </c>
      <c r="CY115" s="10">
        <v>16702877268</v>
      </c>
      <c r="CZ115" t="s">
        <v>9087</v>
      </c>
      <c r="DA115" t="s">
        <v>139</v>
      </c>
      <c r="DB115" t="s">
        <v>133</v>
      </c>
      <c r="DC115" t="s">
        <v>115</v>
      </c>
    </row>
    <row r="116" spans="1:112" ht="14.45" customHeight="1" x14ac:dyDescent="0.25">
      <c r="A116" t="s">
        <v>9205</v>
      </c>
      <c r="B116" t="s">
        <v>192</v>
      </c>
      <c r="C116" s="1">
        <v>45472</v>
      </c>
      <c r="D116" s="1">
        <v>45572</v>
      </c>
      <c r="E116" t="s">
        <v>144</v>
      </c>
      <c r="F116" s="1">
        <v>45564</v>
      </c>
      <c r="G116" t="s">
        <v>115</v>
      </c>
      <c r="H116" t="s">
        <v>115</v>
      </c>
      <c r="I116" t="s">
        <v>115</v>
      </c>
      <c r="J116" t="s">
        <v>9206</v>
      </c>
      <c r="K116" t="s">
        <v>9207</v>
      </c>
      <c r="L116" t="s">
        <v>9208</v>
      </c>
      <c r="M116" t="s">
        <v>221</v>
      </c>
      <c r="N116" t="s">
        <v>119</v>
      </c>
      <c r="O116" t="s">
        <v>120</v>
      </c>
      <c r="P116" s="8">
        <v>96950</v>
      </c>
      <c r="Q116" t="s">
        <v>121</v>
      </c>
      <c r="R116" t="s">
        <v>376</v>
      </c>
      <c r="S116" s="10">
        <v>16709899420</v>
      </c>
      <c r="U116" t="s">
        <v>9209</v>
      </c>
      <c r="V116">
        <v>42322</v>
      </c>
      <c r="W116" t="s">
        <v>123</v>
      </c>
      <c r="Y116" t="s">
        <v>863</v>
      </c>
      <c r="Z116" t="s">
        <v>9210</v>
      </c>
      <c r="AA116" t="s">
        <v>139</v>
      </c>
      <c r="AB116" t="s">
        <v>623</v>
      </c>
      <c r="AC116" t="s">
        <v>9208</v>
      </c>
      <c r="AD116" t="s">
        <v>221</v>
      </c>
      <c r="AE116" t="s">
        <v>119</v>
      </c>
      <c r="AF116" t="s">
        <v>120</v>
      </c>
      <c r="AG116" s="8">
        <v>96950</v>
      </c>
      <c r="AH116" t="s">
        <v>121</v>
      </c>
      <c r="AI116" t="s">
        <v>376</v>
      </c>
      <c r="AJ116" s="10">
        <v>16709899420</v>
      </c>
      <c r="AL116" t="s">
        <v>9211</v>
      </c>
      <c r="BD116" t="str">
        <f>"27-1023.00"</f>
        <v>27-1023.00</v>
      </c>
      <c r="BE116" t="s">
        <v>9212</v>
      </c>
      <c r="BF116" t="s">
        <v>9213</v>
      </c>
      <c r="BG116" t="s">
        <v>9214</v>
      </c>
      <c r="BH116">
        <v>3</v>
      </c>
      <c r="BJ116" s="1">
        <v>45566</v>
      </c>
      <c r="BK116" s="1">
        <v>45930</v>
      </c>
      <c r="BN116">
        <v>35</v>
      </c>
      <c r="BO116">
        <v>5</v>
      </c>
      <c r="BP116">
        <v>5</v>
      </c>
      <c r="BQ116">
        <v>5</v>
      </c>
      <c r="BR116">
        <v>5</v>
      </c>
      <c r="BS116">
        <v>5</v>
      </c>
      <c r="BT116">
        <v>5</v>
      </c>
      <c r="BU116">
        <v>5</v>
      </c>
      <c r="BV116" t="str">
        <f>"1:00 PM"</f>
        <v>1:00 PM</v>
      </c>
      <c r="BW116" t="str">
        <f>"6:00 PM"</f>
        <v>6:00 PM</v>
      </c>
      <c r="BX116" t="s">
        <v>226</v>
      </c>
      <c r="BY116">
        <v>0</v>
      </c>
      <c r="BZ116">
        <v>6</v>
      </c>
      <c r="CA116" t="s">
        <v>115</v>
      </c>
      <c r="CC116" t="s">
        <v>9215</v>
      </c>
      <c r="CD116" t="s">
        <v>2490</v>
      </c>
      <c r="CE116" t="s">
        <v>221</v>
      </c>
      <c r="CF116" t="s">
        <v>119</v>
      </c>
      <c r="CG116" t="s">
        <v>120</v>
      </c>
      <c r="CH116" s="8">
        <v>96950</v>
      </c>
      <c r="CI116" s="3">
        <v>9.7200000000000006</v>
      </c>
      <c r="CJ116" s="3">
        <v>10</v>
      </c>
      <c r="CK116" s="3">
        <v>14.58</v>
      </c>
      <c r="CL116" s="3">
        <v>15</v>
      </c>
      <c r="CM116" t="s">
        <v>136</v>
      </c>
      <c r="CN116" t="s">
        <v>139</v>
      </c>
      <c r="CO116" t="s">
        <v>138</v>
      </c>
      <c r="CQ116" t="s">
        <v>115</v>
      </c>
      <c r="CR116" t="s">
        <v>133</v>
      </c>
      <c r="CS116" t="s">
        <v>133</v>
      </c>
      <c r="CT116" t="s">
        <v>133</v>
      </c>
      <c r="CU116" t="s">
        <v>139</v>
      </c>
      <c r="CV116" t="s">
        <v>133</v>
      </c>
      <c r="CW116" t="s">
        <v>139</v>
      </c>
      <c r="CX116" t="s">
        <v>386</v>
      </c>
      <c r="CY116" s="10">
        <v>16702359428</v>
      </c>
      <c r="CZ116" t="s">
        <v>9216</v>
      </c>
      <c r="DA116" t="s">
        <v>139</v>
      </c>
      <c r="DB116" t="s">
        <v>133</v>
      </c>
      <c r="DC116" t="s">
        <v>115</v>
      </c>
    </row>
    <row r="117" spans="1:112" ht="14.45" customHeight="1" x14ac:dyDescent="0.25">
      <c r="A117" t="s">
        <v>9304</v>
      </c>
      <c r="B117" t="s">
        <v>212</v>
      </c>
      <c r="C117" s="1">
        <v>45488</v>
      </c>
      <c r="D117" s="1">
        <v>45572</v>
      </c>
      <c r="E117" t="s">
        <v>144</v>
      </c>
      <c r="F117" s="1">
        <v>45564</v>
      </c>
      <c r="G117" t="s">
        <v>115</v>
      </c>
      <c r="H117" t="s">
        <v>115</v>
      </c>
      <c r="I117" t="s">
        <v>115</v>
      </c>
      <c r="J117" t="s">
        <v>2380</v>
      </c>
      <c r="K117" t="s">
        <v>117</v>
      </c>
      <c r="L117" t="s">
        <v>118</v>
      </c>
      <c r="N117" t="s">
        <v>119</v>
      </c>
      <c r="O117" t="s">
        <v>120</v>
      </c>
      <c r="P117" s="8">
        <v>96950</v>
      </c>
      <c r="Q117" t="s">
        <v>121</v>
      </c>
      <c r="S117" s="10">
        <v>16702368888</v>
      </c>
      <c r="U117" t="s">
        <v>122</v>
      </c>
      <c r="V117">
        <v>71391</v>
      </c>
      <c r="W117" t="s">
        <v>123</v>
      </c>
      <c r="Y117" t="s">
        <v>124</v>
      </c>
      <c r="Z117" t="s">
        <v>125</v>
      </c>
      <c r="AA117" t="s">
        <v>126</v>
      </c>
      <c r="AB117" t="s">
        <v>127</v>
      </c>
      <c r="AC117" t="s">
        <v>118</v>
      </c>
      <c r="AE117" t="s">
        <v>119</v>
      </c>
      <c r="AF117" t="s">
        <v>120</v>
      </c>
      <c r="AG117" s="8">
        <v>96950</v>
      </c>
      <c r="AH117" t="s">
        <v>121</v>
      </c>
      <c r="AJ117" s="10">
        <v>16702368888</v>
      </c>
      <c r="AL117" t="s">
        <v>6426</v>
      </c>
      <c r="BD117" t="str">
        <f>"35-2014.00"</f>
        <v>35-2014.00</v>
      </c>
      <c r="BE117" t="s">
        <v>273</v>
      </c>
      <c r="BF117" t="s">
        <v>9305</v>
      </c>
      <c r="BG117" t="s">
        <v>275</v>
      </c>
      <c r="BH117">
        <v>2</v>
      </c>
      <c r="BJ117" s="1">
        <v>45566</v>
      </c>
      <c r="BK117" s="1">
        <v>45930</v>
      </c>
      <c r="BN117">
        <v>35</v>
      </c>
      <c r="BO117">
        <v>5</v>
      </c>
      <c r="BP117">
        <v>5</v>
      </c>
      <c r="BQ117">
        <v>5</v>
      </c>
      <c r="BR117">
        <v>5</v>
      </c>
      <c r="BS117">
        <v>5</v>
      </c>
      <c r="BT117">
        <v>5</v>
      </c>
      <c r="BU117">
        <v>5</v>
      </c>
      <c r="BV117" t="str">
        <f>"5:00 AM"</f>
        <v>5:00 AM</v>
      </c>
      <c r="BW117" t="str">
        <f>"11:00 AM"</f>
        <v>11:00 AM</v>
      </c>
      <c r="BX117" t="s">
        <v>158</v>
      </c>
      <c r="BY117">
        <v>0</v>
      </c>
      <c r="BZ117">
        <v>12</v>
      </c>
      <c r="CA117" t="s">
        <v>115</v>
      </c>
      <c r="CC117" t="s">
        <v>9306</v>
      </c>
      <c r="CD117" t="s">
        <v>135</v>
      </c>
      <c r="CF117" t="s">
        <v>119</v>
      </c>
      <c r="CG117" t="s">
        <v>120</v>
      </c>
      <c r="CH117" s="8">
        <v>96950</v>
      </c>
      <c r="CI117" s="3">
        <v>8.69</v>
      </c>
      <c r="CJ117" s="3">
        <v>8.69</v>
      </c>
      <c r="CK117" s="3">
        <v>13.04</v>
      </c>
      <c r="CL117" s="3">
        <v>13.04</v>
      </c>
      <c r="CM117" t="s">
        <v>136</v>
      </c>
      <c r="CN117" t="s">
        <v>137</v>
      </c>
      <c r="CO117" t="s">
        <v>138</v>
      </c>
      <c r="CQ117" t="s">
        <v>115</v>
      </c>
      <c r="CR117" t="s">
        <v>133</v>
      </c>
      <c r="CS117" t="s">
        <v>139</v>
      </c>
      <c r="CT117" t="s">
        <v>133</v>
      </c>
      <c r="CU117" t="s">
        <v>139</v>
      </c>
      <c r="CV117" t="s">
        <v>133</v>
      </c>
      <c r="CW117" t="s">
        <v>133</v>
      </c>
      <c r="CX117" s="2" t="s">
        <v>9307</v>
      </c>
      <c r="CY117" s="10">
        <v>16702368888</v>
      </c>
      <c r="CZ117" t="s">
        <v>141</v>
      </c>
      <c r="DA117" t="s">
        <v>139</v>
      </c>
      <c r="DB117" t="s">
        <v>133</v>
      </c>
      <c r="DC117" t="s">
        <v>115</v>
      </c>
    </row>
    <row r="118" spans="1:112" ht="14.45" customHeight="1" x14ac:dyDescent="0.25">
      <c r="A118" t="s">
        <v>142</v>
      </c>
      <c r="B118" t="s">
        <v>143</v>
      </c>
      <c r="C118" s="1">
        <v>45471</v>
      </c>
      <c r="D118" s="1">
        <v>45573</v>
      </c>
      <c r="E118" t="s">
        <v>144</v>
      </c>
      <c r="F118" s="1">
        <v>45625</v>
      </c>
      <c r="G118" t="s">
        <v>115</v>
      </c>
      <c r="H118" t="s">
        <v>115</v>
      </c>
      <c r="I118" t="s">
        <v>115</v>
      </c>
      <c r="J118" t="s">
        <v>145</v>
      </c>
      <c r="L118" t="s">
        <v>146</v>
      </c>
      <c r="M118" t="s">
        <v>147</v>
      </c>
      <c r="N118" t="s">
        <v>148</v>
      </c>
      <c r="O118" t="s">
        <v>120</v>
      </c>
      <c r="P118" s="8">
        <v>96950</v>
      </c>
      <c r="Q118" t="s">
        <v>121</v>
      </c>
      <c r="S118" s="10">
        <v>16702341795</v>
      </c>
      <c r="U118" t="s">
        <v>149</v>
      </c>
      <c r="V118">
        <v>56179</v>
      </c>
      <c r="W118" t="s">
        <v>123</v>
      </c>
      <c r="Y118" t="s">
        <v>150</v>
      </c>
      <c r="Z118" t="s">
        <v>151</v>
      </c>
      <c r="AA118" t="s">
        <v>152</v>
      </c>
      <c r="AB118" t="s">
        <v>153</v>
      </c>
      <c r="AC118" t="s">
        <v>146</v>
      </c>
      <c r="AD118" t="s">
        <v>147</v>
      </c>
      <c r="AE118" t="s">
        <v>148</v>
      </c>
      <c r="AF118" t="s">
        <v>120</v>
      </c>
      <c r="AG118" s="8">
        <v>96950</v>
      </c>
      <c r="AH118" t="s">
        <v>121</v>
      </c>
      <c r="AJ118" s="10">
        <v>16702341795</v>
      </c>
      <c r="AL118" t="s">
        <v>154</v>
      </c>
      <c r="BD118" t="str">
        <f>"37-3011.00"</f>
        <v>37-3011.00</v>
      </c>
      <c r="BE118" t="s">
        <v>155</v>
      </c>
      <c r="BF118" t="s">
        <v>156</v>
      </c>
      <c r="BG118" t="s">
        <v>157</v>
      </c>
      <c r="BH118">
        <v>4</v>
      </c>
      <c r="BI118">
        <v>4</v>
      </c>
      <c r="BJ118" s="1">
        <v>45627</v>
      </c>
      <c r="BK118" s="1">
        <v>45991</v>
      </c>
      <c r="BL118" s="1">
        <v>45627</v>
      </c>
      <c r="BM118" s="1">
        <v>45991</v>
      </c>
      <c r="BN118">
        <v>35</v>
      </c>
      <c r="BO118">
        <v>0</v>
      </c>
      <c r="BP118">
        <v>6</v>
      </c>
      <c r="BQ118">
        <v>6</v>
      </c>
      <c r="BR118">
        <v>6</v>
      </c>
      <c r="BS118">
        <v>6</v>
      </c>
      <c r="BT118">
        <v>6</v>
      </c>
      <c r="BU118">
        <v>5</v>
      </c>
      <c r="BV118" t="str">
        <f>"6:00 AM"</f>
        <v>6:00 AM</v>
      </c>
      <c r="BW118" t="str">
        <f>"1:00 PM"</f>
        <v>1:00 PM</v>
      </c>
      <c r="BX118" t="s">
        <v>158</v>
      </c>
      <c r="BY118">
        <v>0</v>
      </c>
      <c r="BZ118">
        <v>3</v>
      </c>
      <c r="CA118" t="s">
        <v>115</v>
      </c>
      <c r="CC118" t="s">
        <v>159</v>
      </c>
      <c r="CD118" t="s">
        <v>160</v>
      </c>
      <c r="CE118" t="s">
        <v>161</v>
      </c>
      <c r="CF118" t="s">
        <v>162</v>
      </c>
      <c r="CG118" t="s">
        <v>120</v>
      </c>
      <c r="CH118" s="8">
        <v>96952</v>
      </c>
      <c r="CI118" s="3">
        <v>8.26</v>
      </c>
      <c r="CJ118" s="3">
        <v>10</v>
      </c>
      <c r="CK118" s="3">
        <v>12.39</v>
      </c>
      <c r="CL118" s="3">
        <v>15</v>
      </c>
      <c r="CM118" t="s">
        <v>136</v>
      </c>
      <c r="CN118" t="s">
        <v>158</v>
      </c>
      <c r="CO118" t="s">
        <v>138</v>
      </c>
      <c r="CQ118" t="s">
        <v>115</v>
      </c>
      <c r="CR118" t="s">
        <v>133</v>
      </c>
      <c r="CS118" t="s">
        <v>133</v>
      </c>
      <c r="CT118" t="s">
        <v>133</v>
      </c>
      <c r="CU118" t="s">
        <v>139</v>
      </c>
      <c r="CV118" t="s">
        <v>133</v>
      </c>
      <c r="CW118" t="s">
        <v>133</v>
      </c>
      <c r="CX118" t="s">
        <v>163</v>
      </c>
      <c r="CY118" s="10">
        <v>16702341795</v>
      </c>
      <c r="CZ118" t="s">
        <v>154</v>
      </c>
      <c r="DA118" t="s">
        <v>164</v>
      </c>
      <c r="DB118" t="s">
        <v>133</v>
      </c>
      <c r="DC118" t="s">
        <v>115</v>
      </c>
    </row>
    <row r="119" spans="1:112" ht="14.45" customHeight="1" x14ac:dyDescent="0.25">
      <c r="A119" t="s">
        <v>639</v>
      </c>
      <c r="B119" t="s">
        <v>192</v>
      </c>
      <c r="C119" s="1">
        <v>45487</v>
      </c>
      <c r="D119" s="1">
        <v>45573</v>
      </c>
      <c r="E119" t="s">
        <v>114</v>
      </c>
      <c r="G119" t="s">
        <v>115</v>
      </c>
      <c r="H119" t="s">
        <v>115</v>
      </c>
      <c r="I119" t="s">
        <v>115</v>
      </c>
      <c r="J119" t="s">
        <v>640</v>
      </c>
      <c r="K119" t="s">
        <v>640</v>
      </c>
      <c r="L119" t="s">
        <v>641</v>
      </c>
      <c r="M119" t="s">
        <v>642</v>
      </c>
      <c r="N119" t="s">
        <v>643</v>
      </c>
      <c r="O119" t="s">
        <v>120</v>
      </c>
      <c r="P119" s="8">
        <v>96951</v>
      </c>
      <c r="Q119" t="s">
        <v>121</v>
      </c>
      <c r="S119" s="10">
        <v>16707837001</v>
      </c>
      <c r="U119" t="s">
        <v>644</v>
      </c>
      <c r="V119">
        <v>6244</v>
      </c>
      <c r="W119" t="s">
        <v>123</v>
      </c>
      <c r="Y119" t="s">
        <v>645</v>
      </c>
      <c r="Z119" t="s">
        <v>646</v>
      </c>
      <c r="AA119" t="s">
        <v>647</v>
      </c>
      <c r="AB119" t="s">
        <v>648</v>
      </c>
      <c r="AC119" t="s">
        <v>641</v>
      </c>
      <c r="AD119" t="s">
        <v>642</v>
      </c>
      <c r="AE119" t="s">
        <v>643</v>
      </c>
      <c r="AF119" t="s">
        <v>120</v>
      </c>
      <c r="AG119" s="8">
        <v>96951</v>
      </c>
      <c r="AH119" t="s">
        <v>121</v>
      </c>
      <c r="AJ119" s="10">
        <v>16707837001</v>
      </c>
      <c r="AL119" t="s">
        <v>649</v>
      </c>
      <c r="BD119" t="str">
        <f>"39-9011.00"</f>
        <v>39-9011.00</v>
      </c>
      <c r="BE119" t="s">
        <v>650</v>
      </c>
      <c r="BF119" t="s">
        <v>651</v>
      </c>
      <c r="BG119" t="s">
        <v>652</v>
      </c>
      <c r="BH119">
        <v>1</v>
      </c>
      <c r="BJ119" s="1">
        <v>45551</v>
      </c>
      <c r="BK119" s="1">
        <v>45915</v>
      </c>
      <c r="BN119">
        <v>35</v>
      </c>
      <c r="BO119">
        <v>0</v>
      </c>
      <c r="BP119">
        <v>7</v>
      </c>
      <c r="BQ119">
        <v>7</v>
      </c>
      <c r="BR119">
        <v>7</v>
      </c>
      <c r="BS119">
        <v>7</v>
      </c>
      <c r="BT119">
        <v>7</v>
      </c>
      <c r="BU119">
        <v>0</v>
      </c>
      <c r="BV119" t="str">
        <f>"8:00 AM"</f>
        <v>8:00 AM</v>
      </c>
      <c r="BW119" t="str">
        <f>"4:00 PM"</f>
        <v>4:00 PM</v>
      </c>
      <c r="BX119" t="s">
        <v>226</v>
      </c>
      <c r="BY119">
        <v>0</v>
      </c>
      <c r="BZ119">
        <v>12</v>
      </c>
      <c r="CA119" t="s">
        <v>115</v>
      </c>
      <c r="CC119" t="s">
        <v>653</v>
      </c>
      <c r="CD119" t="s">
        <v>641</v>
      </c>
      <c r="CE119" t="s">
        <v>642</v>
      </c>
      <c r="CF119" t="s">
        <v>643</v>
      </c>
      <c r="CG119" t="s">
        <v>120</v>
      </c>
      <c r="CH119" s="8">
        <v>96951</v>
      </c>
      <c r="CI119" s="3">
        <v>7.81</v>
      </c>
      <c r="CJ119" s="3">
        <v>7.81</v>
      </c>
      <c r="CK119" s="3">
        <v>11.71</v>
      </c>
      <c r="CL119" s="3">
        <v>11.71</v>
      </c>
      <c r="CM119" t="s">
        <v>136</v>
      </c>
      <c r="CN119" t="s">
        <v>209</v>
      </c>
      <c r="CO119" t="s">
        <v>138</v>
      </c>
      <c r="CQ119" t="s">
        <v>115</v>
      </c>
      <c r="CR119" t="s">
        <v>133</v>
      </c>
      <c r="CS119" t="s">
        <v>139</v>
      </c>
      <c r="CT119" t="s">
        <v>133</v>
      </c>
      <c r="CU119" t="s">
        <v>139</v>
      </c>
      <c r="CV119" t="s">
        <v>133</v>
      </c>
      <c r="CW119" t="s">
        <v>139</v>
      </c>
      <c r="CX119" t="s">
        <v>209</v>
      </c>
      <c r="CY119" s="10">
        <v>16707837001</v>
      </c>
      <c r="CZ119" t="s">
        <v>654</v>
      </c>
      <c r="DA119" t="s">
        <v>209</v>
      </c>
      <c r="DB119" t="s">
        <v>133</v>
      </c>
      <c r="DC119" t="s">
        <v>115</v>
      </c>
    </row>
    <row r="120" spans="1:112" ht="14.45" customHeight="1" x14ac:dyDescent="0.25">
      <c r="A120" t="s">
        <v>1678</v>
      </c>
      <c r="B120" t="s">
        <v>143</v>
      </c>
      <c r="C120" s="1">
        <v>45492</v>
      </c>
      <c r="D120" s="1">
        <v>45573</v>
      </c>
      <c r="E120" t="s">
        <v>114</v>
      </c>
      <c r="G120" t="s">
        <v>115</v>
      </c>
      <c r="H120" t="s">
        <v>115</v>
      </c>
      <c r="I120" t="s">
        <v>115</v>
      </c>
      <c r="J120" t="s">
        <v>1679</v>
      </c>
      <c r="K120" t="s">
        <v>139</v>
      </c>
      <c r="L120" t="s">
        <v>1680</v>
      </c>
      <c r="M120" t="s">
        <v>1681</v>
      </c>
      <c r="N120" t="s">
        <v>119</v>
      </c>
      <c r="O120" t="s">
        <v>120</v>
      </c>
      <c r="P120" s="8">
        <v>96950</v>
      </c>
      <c r="Q120" t="s">
        <v>121</v>
      </c>
      <c r="S120" s="10">
        <v>16702876895</v>
      </c>
      <c r="U120" t="s">
        <v>1682</v>
      </c>
      <c r="V120">
        <v>485310</v>
      </c>
      <c r="W120" t="s">
        <v>123</v>
      </c>
      <c r="Y120" t="s">
        <v>1683</v>
      </c>
      <c r="Z120" t="s">
        <v>1684</v>
      </c>
      <c r="AA120" t="s">
        <v>139</v>
      </c>
      <c r="AB120" t="s">
        <v>945</v>
      </c>
      <c r="AC120" t="s">
        <v>1680</v>
      </c>
      <c r="AD120" t="s">
        <v>1681</v>
      </c>
      <c r="AE120" t="s">
        <v>119</v>
      </c>
      <c r="AF120" t="s">
        <v>120</v>
      </c>
      <c r="AG120" s="8">
        <v>96950</v>
      </c>
      <c r="AH120" t="s">
        <v>121</v>
      </c>
      <c r="AJ120" s="10">
        <v>16702876895</v>
      </c>
      <c r="AL120" t="s">
        <v>1685</v>
      </c>
      <c r="BD120" t="str">
        <f>"53-3054.00"</f>
        <v>53-3054.00</v>
      </c>
      <c r="BE120" t="s">
        <v>1686</v>
      </c>
      <c r="BF120" t="s">
        <v>1687</v>
      </c>
      <c r="BG120" t="s">
        <v>1688</v>
      </c>
      <c r="BH120">
        <v>10</v>
      </c>
      <c r="BI120">
        <v>10</v>
      </c>
      <c r="BJ120" s="1">
        <v>45566</v>
      </c>
      <c r="BK120" s="1">
        <v>45930</v>
      </c>
      <c r="BL120" s="1">
        <v>45573</v>
      </c>
      <c r="BM120" s="1">
        <v>45930</v>
      </c>
      <c r="BN120">
        <v>35</v>
      </c>
      <c r="BO120">
        <v>0</v>
      </c>
      <c r="BP120">
        <v>7</v>
      </c>
      <c r="BQ120">
        <v>7</v>
      </c>
      <c r="BR120">
        <v>7</v>
      </c>
      <c r="BS120">
        <v>7</v>
      </c>
      <c r="BT120">
        <v>7</v>
      </c>
      <c r="BU120">
        <v>0</v>
      </c>
      <c r="BV120" t="str">
        <f>"8:00 AM"</f>
        <v>8:00 AM</v>
      </c>
      <c r="BW120" t="str">
        <f>"5:00 PM"</f>
        <v>5:00 PM</v>
      </c>
      <c r="BX120" t="s">
        <v>158</v>
      </c>
      <c r="BY120">
        <v>0</v>
      </c>
      <c r="BZ120">
        <v>6</v>
      </c>
      <c r="CA120" t="s">
        <v>115</v>
      </c>
      <c r="CC120" t="s">
        <v>1689</v>
      </c>
      <c r="CD120" t="s">
        <v>1680</v>
      </c>
      <c r="CE120" t="s">
        <v>1681</v>
      </c>
      <c r="CF120" t="s">
        <v>119</v>
      </c>
      <c r="CG120" t="s">
        <v>120</v>
      </c>
      <c r="CH120" s="8">
        <v>96950</v>
      </c>
      <c r="CI120" s="3">
        <v>10.54</v>
      </c>
      <c r="CJ120" s="3">
        <v>10.54</v>
      </c>
      <c r="CK120" s="3">
        <v>15.81</v>
      </c>
      <c r="CL120" s="3">
        <v>15.81</v>
      </c>
      <c r="CM120" t="s">
        <v>136</v>
      </c>
      <c r="CN120" t="s">
        <v>209</v>
      </c>
      <c r="CO120" t="s">
        <v>138</v>
      </c>
      <c r="CQ120" t="s">
        <v>115</v>
      </c>
      <c r="CR120" t="s">
        <v>133</v>
      </c>
      <c r="CS120" t="s">
        <v>139</v>
      </c>
      <c r="CT120" t="s">
        <v>133</v>
      </c>
      <c r="CU120" t="s">
        <v>139</v>
      </c>
      <c r="CV120" t="s">
        <v>133</v>
      </c>
      <c r="CW120" t="s">
        <v>139</v>
      </c>
      <c r="CX120" t="s">
        <v>1315</v>
      </c>
      <c r="CY120" s="10">
        <v>16702876895</v>
      </c>
      <c r="CZ120" t="s">
        <v>1685</v>
      </c>
      <c r="DA120" t="s">
        <v>209</v>
      </c>
      <c r="DB120" t="s">
        <v>133</v>
      </c>
      <c r="DC120" t="s">
        <v>115</v>
      </c>
      <c r="DD120" t="s">
        <v>1683</v>
      </c>
      <c r="DE120" t="s">
        <v>1684</v>
      </c>
      <c r="DG120" t="s">
        <v>1679</v>
      </c>
      <c r="DH120" t="s">
        <v>1685</v>
      </c>
    </row>
    <row r="121" spans="1:112" ht="14.45" customHeight="1" x14ac:dyDescent="0.25">
      <c r="A121" t="s">
        <v>2000</v>
      </c>
      <c r="B121" t="s">
        <v>143</v>
      </c>
      <c r="C121" s="1">
        <v>45489</v>
      </c>
      <c r="D121" s="1">
        <v>45573</v>
      </c>
      <c r="E121" t="s">
        <v>114</v>
      </c>
      <c r="G121" t="s">
        <v>115</v>
      </c>
      <c r="H121" t="s">
        <v>115</v>
      </c>
      <c r="I121" t="s">
        <v>115</v>
      </c>
      <c r="J121" t="s">
        <v>599</v>
      </c>
      <c r="K121" t="s">
        <v>139</v>
      </c>
      <c r="L121" t="s">
        <v>2001</v>
      </c>
      <c r="M121" t="s">
        <v>611</v>
      </c>
      <c r="N121" t="s">
        <v>119</v>
      </c>
      <c r="O121" t="s">
        <v>120</v>
      </c>
      <c r="P121" s="8">
        <v>96950</v>
      </c>
      <c r="Q121" t="s">
        <v>121</v>
      </c>
      <c r="S121" s="10">
        <v>16707834278</v>
      </c>
      <c r="U121" t="s">
        <v>602</v>
      </c>
      <c r="V121">
        <v>2381</v>
      </c>
      <c r="W121" t="s">
        <v>123</v>
      </c>
      <c r="Y121" t="s">
        <v>603</v>
      </c>
      <c r="Z121" t="s">
        <v>604</v>
      </c>
      <c r="AB121" t="s">
        <v>565</v>
      </c>
      <c r="AC121" t="s">
        <v>2001</v>
      </c>
      <c r="AD121" t="s">
        <v>611</v>
      </c>
      <c r="AE121" t="s">
        <v>119</v>
      </c>
      <c r="AF121" t="s">
        <v>120</v>
      </c>
      <c r="AG121" s="8">
        <v>96950</v>
      </c>
      <c r="AH121" t="s">
        <v>121</v>
      </c>
      <c r="AJ121" s="10">
        <v>16707834278</v>
      </c>
      <c r="AL121" t="s">
        <v>606</v>
      </c>
      <c r="BD121" t="str">
        <f>"47-5081.00"</f>
        <v>47-5081.00</v>
      </c>
      <c r="BE121" t="s">
        <v>607</v>
      </c>
      <c r="BF121" t="s">
        <v>2002</v>
      </c>
      <c r="BG121" t="s">
        <v>2003</v>
      </c>
      <c r="BH121">
        <v>2</v>
      </c>
      <c r="BI121">
        <v>2</v>
      </c>
      <c r="BJ121" s="1">
        <v>45566</v>
      </c>
      <c r="BK121" s="1">
        <v>45930</v>
      </c>
      <c r="BL121" s="1">
        <v>45573</v>
      </c>
      <c r="BM121" s="1">
        <v>45930</v>
      </c>
      <c r="BN121">
        <v>40</v>
      </c>
      <c r="BO121">
        <v>0</v>
      </c>
      <c r="BP121">
        <v>8</v>
      </c>
      <c r="BQ121">
        <v>8</v>
      </c>
      <c r="BR121">
        <v>8</v>
      </c>
      <c r="BS121">
        <v>8</v>
      </c>
      <c r="BT121">
        <v>8</v>
      </c>
      <c r="BU121">
        <v>0</v>
      </c>
      <c r="BV121" t="str">
        <f>"8:00 AM"</f>
        <v>8:00 AM</v>
      </c>
      <c r="BW121" t="str">
        <f>"5:00 PM"</f>
        <v>5:00 PM</v>
      </c>
      <c r="BX121" t="s">
        <v>226</v>
      </c>
      <c r="BY121">
        <v>0</v>
      </c>
      <c r="BZ121">
        <v>12</v>
      </c>
      <c r="CA121" t="s">
        <v>115</v>
      </c>
      <c r="CC121" t="s">
        <v>610</v>
      </c>
      <c r="CD121" t="s">
        <v>2001</v>
      </c>
      <c r="CE121" t="s">
        <v>611</v>
      </c>
      <c r="CF121" t="s">
        <v>119</v>
      </c>
      <c r="CG121" t="s">
        <v>120</v>
      </c>
      <c r="CH121" s="8">
        <v>96950</v>
      </c>
      <c r="CI121" s="3">
        <v>14.46</v>
      </c>
      <c r="CJ121" s="3">
        <v>14.46</v>
      </c>
      <c r="CK121" s="3">
        <v>21.69</v>
      </c>
      <c r="CL121" s="3">
        <v>21.69</v>
      </c>
      <c r="CM121" t="s">
        <v>136</v>
      </c>
      <c r="CN121" t="s">
        <v>158</v>
      </c>
      <c r="CO121" t="s">
        <v>138</v>
      </c>
      <c r="CQ121" t="s">
        <v>115</v>
      </c>
      <c r="CR121" t="s">
        <v>133</v>
      </c>
      <c r="CS121" t="s">
        <v>139</v>
      </c>
      <c r="CT121" t="s">
        <v>133</v>
      </c>
      <c r="CU121" t="s">
        <v>139</v>
      </c>
      <c r="CV121" t="s">
        <v>133</v>
      </c>
      <c r="CW121" t="s">
        <v>139</v>
      </c>
      <c r="CX121" t="s">
        <v>612</v>
      </c>
      <c r="CY121" s="10">
        <v>16707831435</v>
      </c>
      <c r="CZ121" t="s">
        <v>606</v>
      </c>
      <c r="DA121" t="s">
        <v>1283</v>
      </c>
      <c r="DB121" t="s">
        <v>133</v>
      </c>
      <c r="DC121" t="s">
        <v>115</v>
      </c>
    </row>
    <row r="122" spans="1:112" ht="14.45" customHeight="1" x14ac:dyDescent="0.25">
      <c r="A122" t="s">
        <v>2717</v>
      </c>
      <c r="B122" t="s">
        <v>143</v>
      </c>
      <c r="C122" s="1">
        <v>45482</v>
      </c>
      <c r="D122" s="1">
        <v>45573</v>
      </c>
      <c r="E122" t="s">
        <v>144</v>
      </c>
      <c r="F122" s="1">
        <v>45625</v>
      </c>
      <c r="G122" t="s">
        <v>115</v>
      </c>
      <c r="H122" t="s">
        <v>115</v>
      </c>
      <c r="I122" t="s">
        <v>115</v>
      </c>
      <c r="J122" t="s">
        <v>2718</v>
      </c>
      <c r="K122" t="s">
        <v>139</v>
      </c>
      <c r="L122" t="s">
        <v>2719</v>
      </c>
      <c r="M122" t="s">
        <v>2720</v>
      </c>
      <c r="N122" t="s">
        <v>148</v>
      </c>
      <c r="O122" t="s">
        <v>120</v>
      </c>
      <c r="P122" s="8">
        <v>96950</v>
      </c>
      <c r="Q122" t="s">
        <v>121</v>
      </c>
      <c r="R122" t="s">
        <v>139</v>
      </c>
      <c r="S122" s="10">
        <v>16703227415</v>
      </c>
      <c r="U122" t="s">
        <v>2721</v>
      </c>
      <c r="V122">
        <v>42472</v>
      </c>
      <c r="W122" t="s">
        <v>123</v>
      </c>
      <c r="Y122" t="s">
        <v>2722</v>
      </c>
      <c r="Z122" t="s">
        <v>2723</v>
      </c>
      <c r="AA122" t="s">
        <v>2724</v>
      </c>
      <c r="AB122" t="s">
        <v>2725</v>
      </c>
      <c r="AC122" t="s">
        <v>2719</v>
      </c>
      <c r="AD122" t="s">
        <v>2720</v>
      </c>
      <c r="AE122" t="s">
        <v>119</v>
      </c>
      <c r="AF122" t="s">
        <v>120</v>
      </c>
      <c r="AG122" s="8">
        <v>96950</v>
      </c>
      <c r="AH122" t="s">
        <v>121</v>
      </c>
      <c r="AI122" t="s">
        <v>493</v>
      </c>
      <c r="AJ122" s="10">
        <v>16703227415</v>
      </c>
      <c r="AL122" t="s">
        <v>2726</v>
      </c>
      <c r="BD122" t="str">
        <f>"43-3031.00"</f>
        <v>43-3031.00</v>
      </c>
      <c r="BE122" t="s">
        <v>430</v>
      </c>
      <c r="BF122" t="s">
        <v>2727</v>
      </c>
      <c r="BG122" t="s">
        <v>765</v>
      </c>
      <c r="BH122">
        <v>1</v>
      </c>
      <c r="BI122">
        <v>1</v>
      </c>
      <c r="BJ122" s="1">
        <v>45627</v>
      </c>
      <c r="BK122" s="1">
        <v>45991</v>
      </c>
      <c r="BL122" s="1">
        <v>45627</v>
      </c>
      <c r="BM122" s="1">
        <v>45991</v>
      </c>
      <c r="BN122">
        <v>35</v>
      </c>
      <c r="BO122">
        <v>0</v>
      </c>
      <c r="BP122">
        <v>7</v>
      </c>
      <c r="BQ122">
        <v>7</v>
      </c>
      <c r="BR122">
        <v>7</v>
      </c>
      <c r="BS122">
        <v>7</v>
      </c>
      <c r="BT122">
        <v>7</v>
      </c>
      <c r="BU122">
        <v>0</v>
      </c>
      <c r="BV122" t="str">
        <f>"8:00 AM"</f>
        <v>8:00 AM</v>
      </c>
      <c r="BW122" t="str">
        <f>"4:00 PM"</f>
        <v>4:00 PM</v>
      </c>
      <c r="BX122" t="s">
        <v>226</v>
      </c>
      <c r="BY122">
        <v>0</v>
      </c>
      <c r="BZ122">
        <v>24</v>
      </c>
      <c r="CA122" t="s">
        <v>115</v>
      </c>
      <c r="CC122" s="2" t="s">
        <v>2728</v>
      </c>
      <c r="CD122" t="s">
        <v>2719</v>
      </c>
      <c r="CE122" t="s">
        <v>2720</v>
      </c>
      <c r="CF122" t="s">
        <v>148</v>
      </c>
      <c r="CG122" t="s">
        <v>120</v>
      </c>
      <c r="CH122" s="8">
        <v>96950</v>
      </c>
      <c r="CI122" s="3">
        <v>12.28</v>
      </c>
      <c r="CJ122" s="3">
        <v>12.28</v>
      </c>
      <c r="CK122" s="3">
        <v>18.420000000000002</v>
      </c>
      <c r="CL122" s="3">
        <v>18.420000000000002</v>
      </c>
      <c r="CM122" t="s">
        <v>136</v>
      </c>
      <c r="CN122" t="s">
        <v>158</v>
      </c>
      <c r="CO122" t="s">
        <v>138</v>
      </c>
      <c r="CQ122" t="s">
        <v>115</v>
      </c>
      <c r="CR122" t="s">
        <v>133</v>
      </c>
      <c r="CS122" t="s">
        <v>139</v>
      </c>
      <c r="CT122" t="s">
        <v>133</v>
      </c>
      <c r="CU122" t="s">
        <v>133</v>
      </c>
      <c r="CV122" t="s">
        <v>133</v>
      </c>
      <c r="CW122" t="s">
        <v>139</v>
      </c>
      <c r="CX122" t="s">
        <v>9644</v>
      </c>
      <c r="CY122" s="10">
        <v>16703227415</v>
      </c>
      <c r="CZ122" t="s">
        <v>2726</v>
      </c>
      <c r="DA122" t="s">
        <v>139</v>
      </c>
      <c r="DB122" t="s">
        <v>133</v>
      </c>
      <c r="DC122" t="s">
        <v>115</v>
      </c>
    </row>
    <row r="123" spans="1:112" ht="14.45" customHeight="1" x14ac:dyDescent="0.25">
      <c r="A123" t="s">
        <v>2849</v>
      </c>
      <c r="B123" t="s">
        <v>113</v>
      </c>
      <c r="C123" s="1">
        <v>45559</v>
      </c>
      <c r="D123" s="1">
        <v>45573</v>
      </c>
      <c r="E123" t="s">
        <v>114</v>
      </c>
      <c r="G123" t="s">
        <v>115</v>
      </c>
      <c r="H123" t="s">
        <v>115</v>
      </c>
      <c r="I123" t="s">
        <v>115</v>
      </c>
      <c r="J123" t="s">
        <v>2515</v>
      </c>
      <c r="K123" t="s">
        <v>2516</v>
      </c>
      <c r="L123" t="s">
        <v>160</v>
      </c>
      <c r="M123" t="s">
        <v>2850</v>
      </c>
      <c r="N123" t="s">
        <v>162</v>
      </c>
      <c r="O123" t="s">
        <v>120</v>
      </c>
      <c r="P123" s="8">
        <v>96952</v>
      </c>
      <c r="Q123" t="s">
        <v>121</v>
      </c>
      <c r="S123" s="10">
        <v>16704334428</v>
      </c>
      <c r="U123" t="s">
        <v>2518</v>
      </c>
      <c r="V123">
        <v>457110</v>
      </c>
      <c r="W123" t="s">
        <v>123</v>
      </c>
      <c r="Y123" t="s">
        <v>2519</v>
      </c>
      <c r="Z123" t="s">
        <v>2520</v>
      </c>
      <c r="AA123" t="s">
        <v>2521</v>
      </c>
      <c r="AB123" t="s">
        <v>584</v>
      </c>
      <c r="AC123" t="s">
        <v>160</v>
      </c>
      <c r="AD123" t="s">
        <v>2850</v>
      </c>
      <c r="AE123" t="s">
        <v>162</v>
      </c>
      <c r="AF123" t="s">
        <v>120</v>
      </c>
      <c r="AG123" s="8">
        <v>96952</v>
      </c>
      <c r="AH123" t="s">
        <v>121</v>
      </c>
      <c r="AJ123" s="10">
        <v>16709894711</v>
      </c>
      <c r="AL123" t="s">
        <v>2522</v>
      </c>
      <c r="BD123" t="str">
        <f>"35-2011.00"</f>
        <v>35-2011.00</v>
      </c>
      <c r="BE123" t="s">
        <v>2851</v>
      </c>
      <c r="BF123" t="s">
        <v>2852</v>
      </c>
      <c r="BG123" t="s">
        <v>1100</v>
      </c>
      <c r="BH123">
        <v>2</v>
      </c>
      <c r="BJ123" s="1">
        <v>46023</v>
      </c>
      <c r="BK123" s="1">
        <v>46387</v>
      </c>
      <c r="BN123">
        <v>40</v>
      </c>
      <c r="BO123">
        <v>0</v>
      </c>
      <c r="BP123">
        <v>8</v>
      </c>
      <c r="BQ123">
        <v>8</v>
      </c>
      <c r="BR123">
        <v>8</v>
      </c>
      <c r="BS123">
        <v>8</v>
      </c>
      <c r="BT123">
        <v>8</v>
      </c>
      <c r="BU123">
        <v>0</v>
      </c>
      <c r="BV123" t="str">
        <f>"7:30 AM"</f>
        <v>7:30 AM</v>
      </c>
      <c r="BW123" t="str">
        <f>"4:30 PM"</f>
        <v>4:30 PM</v>
      </c>
      <c r="BX123" t="s">
        <v>226</v>
      </c>
      <c r="BY123">
        <v>0</v>
      </c>
      <c r="BZ123">
        <v>12</v>
      </c>
      <c r="CA123" t="s">
        <v>115</v>
      </c>
      <c r="CC123" t="s">
        <v>2853</v>
      </c>
      <c r="CD123" t="s">
        <v>2854</v>
      </c>
      <c r="CE123" t="s">
        <v>2850</v>
      </c>
      <c r="CF123" t="s">
        <v>162</v>
      </c>
      <c r="CG123" t="s">
        <v>120</v>
      </c>
      <c r="CH123" s="8">
        <v>96952</v>
      </c>
      <c r="CI123" s="3">
        <v>8.76</v>
      </c>
      <c r="CJ123" s="3">
        <v>8.76</v>
      </c>
      <c r="CK123" s="3">
        <v>13.14</v>
      </c>
      <c r="CL123" s="3">
        <v>13.14</v>
      </c>
      <c r="CM123" t="s">
        <v>136</v>
      </c>
      <c r="CO123" t="s">
        <v>138</v>
      </c>
      <c r="CQ123" t="s">
        <v>115</v>
      </c>
      <c r="CR123" t="s">
        <v>133</v>
      </c>
      <c r="CS123" t="s">
        <v>139</v>
      </c>
      <c r="CT123" t="s">
        <v>133</v>
      </c>
      <c r="CU123" t="s">
        <v>139</v>
      </c>
      <c r="CV123" t="s">
        <v>133</v>
      </c>
      <c r="CW123" t="s">
        <v>139</v>
      </c>
      <c r="CX123" t="s">
        <v>1663</v>
      </c>
      <c r="CY123" s="10">
        <v>16704334428</v>
      </c>
      <c r="CZ123" t="s">
        <v>2522</v>
      </c>
      <c r="DA123" t="s">
        <v>139</v>
      </c>
      <c r="DB123" t="s">
        <v>133</v>
      </c>
      <c r="DC123" t="s">
        <v>115</v>
      </c>
    </row>
    <row r="124" spans="1:112" ht="14.45" customHeight="1" x14ac:dyDescent="0.25">
      <c r="A124" t="s">
        <v>4604</v>
      </c>
      <c r="B124" t="s">
        <v>143</v>
      </c>
      <c r="C124" s="1">
        <v>45481</v>
      </c>
      <c r="D124" s="1">
        <v>45573</v>
      </c>
      <c r="E124" t="s">
        <v>144</v>
      </c>
      <c r="F124" s="1">
        <v>45606</v>
      </c>
      <c r="G124" t="s">
        <v>115</v>
      </c>
      <c r="H124" t="s">
        <v>115</v>
      </c>
      <c r="I124" t="s">
        <v>115</v>
      </c>
      <c r="J124" t="s">
        <v>4605</v>
      </c>
      <c r="K124" t="s">
        <v>4606</v>
      </c>
      <c r="L124" t="s">
        <v>4607</v>
      </c>
      <c r="M124" t="s">
        <v>4608</v>
      </c>
      <c r="N124" t="s">
        <v>148</v>
      </c>
      <c r="O124" t="s">
        <v>120</v>
      </c>
      <c r="P124" s="8">
        <v>96950</v>
      </c>
      <c r="Q124" t="s">
        <v>121</v>
      </c>
      <c r="R124" t="s">
        <v>139</v>
      </c>
      <c r="S124" s="10">
        <v>16702353602</v>
      </c>
      <c r="U124" t="s">
        <v>4609</v>
      </c>
      <c r="V124">
        <v>33995</v>
      </c>
      <c r="W124" t="s">
        <v>123</v>
      </c>
      <c r="Y124" t="s">
        <v>4610</v>
      </c>
      <c r="Z124" t="s">
        <v>4611</v>
      </c>
      <c r="AA124" t="s">
        <v>139</v>
      </c>
      <c r="AB124" t="s">
        <v>4612</v>
      </c>
      <c r="AC124" t="s">
        <v>4613</v>
      </c>
      <c r="AD124" t="s">
        <v>4614</v>
      </c>
      <c r="AE124" t="s">
        <v>148</v>
      </c>
      <c r="AF124" t="s">
        <v>120</v>
      </c>
      <c r="AG124" s="8">
        <v>96950</v>
      </c>
      <c r="AH124" t="s">
        <v>121</v>
      </c>
      <c r="AJ124" s="10">
        <v>16702353602</v>
      </c>
      <c r="AL124" t="s">
        <v>4615</v>
      </c>
      <c r="BD124" t="str">
        <f>"49-2011.00"</f>
        <v>49-2011.00</v>
      </c>
      <c r="BE124" t="s">
        <v>4616</v>
      </c>
      <c r="BF124" t="s">
        <v>4617</v>
      </c>
      <c r="BG124" t="s">
        <v>4618</v>
      </c>
      <c r="BH124">
        <v>1</v>
      </c>
      <c r="BI124">
        <v>1</v>
      </c>
      <c r="BJ124" s="1">
        <v>45608</v>
      </c>
      <c r="BK124" s="1">
        <v>45972</v>
      </c>
      <c r="BL124" s="1">
        <v>45608</v>
      </c>
      <c r="BM124" s="1">
        <v>45972</v>
      </c>
      <c r="BN124">
        <v>35</v>
      </c>
      <c r="BO124">
        <v>0</v>
      </c>
      <c r="BP124">
        <v>7</v>
      </c>
      <c r="BQ124">
        <v>7</v>
      </c>
      <c r="BR124">
        <v>7</v>
      </c>
      <c r="BS124">
        <v>7</v>
      </c>
      <c r="BT124">
        <v>7</v>
      </c>
      <c r="BU124">
        <v>0</v>
      </c>
      <c r="BV124" t="str">
        <f>"9:00 AM"</f>
        <v>9:00 AM</v>
      </c>
      <c r="BW124" t="str">
        <f t="shared" ref="BW124:BW130" si="0">"5:00 PM"</f>
        <v>5:00 PM</v>
      </c>
      <c r="BX124" t="s">
        <v>226</v>
      </c>
      <c r="BY124">
        <v>0</v>
      </c>
      <c r="BZ124">
        <v>24</v>
      </c>
      <c r="CA124" t="s">
        <v>115</v>
      </c>
      <c r="CC124" t="s">
        <v>4619</v>
      </c>
      <c r="CD124" t="s">
        <v>4620</v>
      </c>
      <c r="CE124" t="s">
        <v>139</v>
      </c>
      <c r="CF124" t="s">
        <v>148</v>
      </c>
      <c r="CG124" t="s">
        <v>120</v>
      </c>
      <c r="CH124" s="8">
        <v>96950</v>
      </c>
      <c r="CI124" s="3">
        <v>17.3</v>
      </c>
      <c r="CJ124" s="3">
        <v>17.3</v>
      </c>
      <c r="CK124" s="3">
        <v>25.95</v>
      </c>
      <c r="CL124" s="3">
        <v>25.95</v>
      </c>
      <c r="CM124" t="s">
        <v>136</v>
      </c>
      <c r="CN124" t="s">
        <v>139</v>
      </c>
      <c r="CO124" t="s">
        <v>138</v>
      </c>
      <c r="CQ124" t="s">
        <v>115</v>
      </c>
      <c r="CR124" t="s">
        <v>133</v>
      </c>
      <c r="CS124" t="s">
        <v>139</v>
      </c>
      <c r="CT124" t="s">
        <v>133</v>
      </c>
      <c r="CU124" t="s">
        <v>139</v>
      </c>
      <c r="CV124" t="s">
        <v>133</v>
      </c>
      <c r="CW124" t="s">
        <v>139</v>
      </c>
      <c r="CX124" t="s">
        <v>516</v>
      </c>
      <c r="CY124" s="10">
        <v>16702353602</v>
      </c>
      <c r="CZ124" t="s">
        <v>4615</v>
      </c>
      <c r="DA124" t="s">
        <v>356</v>
      </c>
      <c r="DB124" t="s">
        <v>133</v>
      </c>
      <c r="DC124" t="s">
        <v>115</v>
      </c>
      <c r="DD124" t="s">
        <v>517</v>
      </c>
      <c r="DE124" t="s">
        <v>518</v>
      </c>
      <c r="DF124" t="s">
        <v>519</v>
      </c>
      <c r="DG124" t="s">
        <v>520</v>
      </c>
      <c r="DH124" t="s">
        <v>521</v>
      </c>
    </row>
    <row r="125" spans="1:112" ht="14.45" customHeight="1" x14ac:dyDescent="0.25">
      <c r="A125" t="s">
        <v>4841</v>
      </c>
      <c r="B125" t="s">
        <v>143</v>
      </c>
      <c r="C125" s="1">
        <v>45493</v>
      </c>
      <c r="D125" s="1">
        <v>45573</v>
      </c>
      <c r="E125" t="s">
        <v>114</v>
      </c>
      <c r="G125" t="s">
        <v>115</v>
      </c>
      <c r="H125" t="s">
        <v>115</v>
      </c>
      <c r="I125" t="s">
        <v>115</v>
      </c>
      <c r="J125" t="s">
        <v>4842</v>
      </c>
      <c r="L125" t="s">
        <v>4843</v>
      </c>
      <c r="N125" t="s">
        <v>148</v>
      </c>
      <c r="O125" t="s">
        <v>120</v>
      </c>
      <c r="P125" s="8">
        <v>96950</v>
      </c>
      <c r="Q125" t="s">
        <v>121</v>
      </c>
      <c r="S125" s="10">
        <v>16702358778</v>
      </c>
      <c r="U125" t="s">
        <v>4844</v>
      </c>
      <c r="V125">
        <v>531110</v>
      </c>
      <c r="W125" t="s">
        <v>123</v>
      </c>
      <c r="Y125" t="s">
        <v>457</v>
      </c>
      <c r="Z125" t="s">
        <v>458</v>
      </c>
      <c r="AA125" t="s">
        <v>459</v>
      </c>
      <c r="AB125" t="s">
        <v>460</v>
      </c>
      <c r="AC125" t="s">
        <v>4843</v>
      </c>
      <c r="AE125" t="s">
        <v>148</v>
      </c>
      <c r="AF125" t="s">
        <v>120</v>
      </c>
      <c r="AG125" s="8">
        <v>96950</v>
      </c>
      <c r="AH125" t="s">
        <v>121</v>
      </c>
      <c r="AJ125" s="10">
        <v>16702358778</v>
      </c>
      <c r="AL125" t="s">
        <v>461</v>
      </c>
      <c r="BD125" t="str">
        <f>"37-2011.00"</f>
        <v>37-2011.00</v>
      </c>
      <c r="BE125" t="s">
        <v>203</v>
      </c>
      <c r="BF125" t="s">
        <v>4845</v>
      </c>
      <c r="BG125" t="s">
        <v>4846</v>
      </c>
      <c r="BH125">
        <v>1</v>
      </c>
      <c r="BI125">
        <v>1</v>
      </c>
      <c r="BJ125" s="1">
        <v>45566</v>
      </c>
      <c r="BK125" s="1">
        <v>45930</v>
      </c>
      <c r="BL125" s="1">
        <v>45573</v>
      </c>
      <c r="BM125" s="1">
        <v>45930</v>
      </c>
      <c r="BN125">
        <v>40</v>
      </c>
      <c r="BO125">
        <v>0</v>
      </c>
      <c r="BP125">
        <v>8</v>
      </c>
      <c r="BQ125">
        <v>8</v>
      </c>
      <c r="BR125">
        <v>8</v>
      </c>
      <c r="BS125">
        <v>8</v>
      </c>
      <c r="BT125">
        <v>8</v>
      </c>
      <c r="BU125">
        <v>0</v>
      </c>
      <c r="BV125" t="str">
        <f t="shared" ref="BV125:BV134" si="1">"8:00 AM"</f>
        <v>8:00 AM</v>
      </c>
      <c r="BW125" t="str">
        <f t="shared" si="0"/>
        <v>5:00 PM</v>
      </c>
      <c r="BX125" t="s">
        <v>158</v>
      </c>
      <c r="BY125">
        <v>0</v>
      </c>
      <c r="BZ125">
        <v>6</v>
      </c>
      <c r="CA125" t="s">
        <v>115</v>
      </c>
      <c r="CC125" t="s">
        <v>4847</v>
      </c>
      <c r="CD125" t="s">
        <v>4843</v>
      </c>
      <c r="CF125" t="s">
        <v>148</v>
      </c>
      <c r="CG125" t="s">
        <v>120</v>
      </c>
      <c r="CH125" s="8">
        <v>96950</v>
      </c>
      <c r="CI125" s="3">
        <v>8.2899999999999991</v>
      </c>
      <c r="CJ125" s="3">
        <v>10</v>
      </c>
      <c r="CK125" s="3">
        <v>12.44</v>
      </c>
      <c r="CL125" s="3">
        <v>15</v>
      </c>
      <c r="CM125" t="s">
        <v>136</v>
      </c>
      <c r="CN125" t="s">
        <v>209</v>
      </c>
      <c r="CO125" t="s">
        <v>138</v>
      </c>
      <c r="CQ125" t="s">
        <v>115</v>
      </c>
      <c r="CR125" t="s">
        <v>133</v>
      </c>
      <c r="CS125" t="s">
        <v>133</v>
      </c>
      <c r="CT125" t="s">
        <v>133</v>
      </c>
      <c r="CU125" t="s">
        <v>139</v>
      </c>
      <c r="CV125" t="s">
        <v>133</v>
      </c>
      <c r="CW125" t="s">
        <v>133</v>
      </c>
      <c r="CX125" t="s">
        <v>467</v>
      </c>
      <c r="CY125" s="10">
        <v>16702358778</v>
      </c>
      <c r="CZ125" t="s">
        <v>461</v>
      </c>
      <c r="DA125" t="s">
        <v>139</v>
      </c>
      <c r="DB125" t="s">
        <v>133</v>
      </c>
      <c r="DC125" t="s">
        <v>115</v>
      </c>
    </row>
    <row r="126" spans="1:112" ht="14.45" customHeight="1" x14ac:dyDescent="0.25">
      <c r="A126" t="s">
        <v>7466</v>
      </c>
      <c r="B126" t="s">
        <v>143</v>
      </c>
      <c r="C126" s="1">
        <v>45468</v>
      </c>
      <c r="D126" s="1">
        <v>45573</v>
      </c>
      <c r="E126" t="s">
        <v>144</v>
      </c>
      <c r="F126" s="1">
        <v>45564</v>
      </c>
      <c r="G126" t="s">
        <v>115</v>
      </c>
      <c r="H126" t="s">
        <v>115</v>
      </c>
      <c r="I126" t="s">
        <v>115</v>
      </c>
      <c r="J126" t="s">
        <v>7467</v>
      </c>
      <c r="K126" t="s">
        <v>137</v>
      </c>
      <c r="L126" t="s">
        <v>7468</v>
      </c>
      <c r="M126" t="s">
        <v>7469</v>
      </c>
      <c r="N126" t="s">
        <v>119</v>
      </c>
      <c r="O126" t="s">
        <v>120</v>
      </c>
      <c r="P126" s="8">
        <v>96950</v>
      </c>
      <c r="Q126" t="s">
        <v>121</v>
      </c>
      <c r="R126" t="s">
        <v>139</v>
      </c>
      <c r="S126" s="10">
        <v>16702347900</v>
      </c>
      <c r="T126">
        <v>803</v>
      </c>
      <c r="U126" t="s">
        <v>7470</v>
      </c>
      <c r="V126">
        <v>23622</v>
      </c>
      <c r="W126" t="s">
        <v>123</v>
      </c>
      <c r="Y126" t="s">
        <v>7471</v>
      </c>
      <c r="Z126" t="s">
        <v>7472</v>
      </c>
      <c r="AA126" t="s">
        <v>7473</v>
      </c>
      <c r="AB126" t="s">
        <v>623</v>
      </c>
      <c r="AC126" t="s">
        <v>7468</v>
      </c>
      <c r="AD126" t="s">
        <v>7469</v>
      </c>
      <c r="AE126" t="s">
        <v>119</v>
      </c>
      <c r="AF126" t="s">
        <v>120</v>
      </c>
      <c r="AG126" s="8">
        <v>96950</v>
      </c>
      <c r="AH126" t="s">
        <v>121</v>
      </c>
      <c r="AI126" t="s">
        <v>284</v>
      </c>
      <c r="AJ126" s="10">
        <v>16702347900</v>
      </c>
      <c r="AK126">
        <v>803</v>
      </c>
      <c r="AL126" t="s">
        <v>7474</v>
      </c>
      <c r="BD126" t="str">
        <f>"27-1025.00"</f>
        <v>27-1025.00</v>
      </c>
      <c r="BE126" t="s">
        <v>3053</v>
      </c>
      <c r="BF126" t="s">
        <v>7475</v>
      </c>
      <c r="BG126" t="s">
        <v>7476</v>
      </c>
      <c r="BH126">
        <v>4</v>
      </c>
      <c r="BI126">
        <v>4</v>
      </c>
      <c r="BJ126" s="1">
        <v>45566</v>
      </c>
      <c r="BK126" s="1">
        <v>45930</v>
      </c>
      <c r="BL126" s="1">
        <v>45573</v>
      </c>
      <c r="BM126" s="1">
        <v>45930</v>
      </c>
      <c r="BN126">
        <v>40</v>
      </c>
      <c r="BO126">
        <v>0</v>
      </c>
      <c r="BP126">
        <v>8</v>
      </c>
      <c r="BQ126">
        <v>8</v>
      </c>
      <c r="BR126">
        <v>8</v>
      </c>
      <c r="BS126">
        <v>8</v>
      </c>
      <c r="BT126">
        <v>8</v>
      </c>
      <c r="BU126">
        <v>0</v>
      </c>
      <c r="BV126" t="str">
        <f t="shared" si="1"/>
        <v>8:00 AM</v>
      </c>
      <c r="BW126" t="str">
        <f t="shared" si="0"/>
        <v>5:00 PM</v>
      </c>
      <c r="BX126" t="s">
        <v>132</v>
      </c>
      <c r="BY126">
        <v>0</v>
      </c>
      <c r="BZ126">
        <v>24</v>
      </c>
      <c r="CA126" t="s">
        <v>115</v>
      </c>
      <c r="CC126" t="s">
        <v>7477</v>
      </c>
      <c r="CD126" t="s">
        <v>7478</v>
      </c>
      <c r="CE126" t="s">
        <v>7479</v>
      </c>
      <c r="CF126" t="s">
        <v>119</v>
      </c>
      <c r="CG126" t="s">
        <v>120</v>
      </c>
      <c r="CH126" s="8">
        <v>96950</v>
      </c>
      <c r="CI126" s="3">
        <v>9.7200000000000006</v>
      </c>
      <c r="CJ126" s="3">
        <v>13</v>
      </c>
      <c r="CK126" s="3">
        <v>14.58</v>
      </c>
      <c r="CL126" s="3">
        <v>19.5</v>
      </c>
      <c r="CM126" t="s">
        <v>136</v>
      </c>
      <c r="CN126" t="s">
        <v>7480</v>
      </c>
      <c r="CO126" t="s">
        <v>466</v>
      </c>
      <c r="CQ126" t="s">
        <v>115</v>
      </c>
      <c r="CR126" t="s">
        <v>133</v>
      </c>
      <c r="CS126" t="s">
        <v>139</v>
      </c>
      <c r="CT126" t="s">
        <v>133</v>
      </c>
      <c r="CU126" t="s">
        <v>139</v>
      </c>
      <c r="CV126" t="s">
        <v>133</v>
      </c>
      <c r="CW126" t="s">
        <v>139</v>
      </c>
      <c r="CX126" t="s">
        <v>7481</v>
      </c>
      <c r="CY126" s="10">
        <v>16702347900</v>
      </c>
      <c r="CZ126" t="s">
        <v>7474</v>
      </c>
      <c r="DA126" t="s">
        <v>7482</v>
      </c>
      <c r="DB126" t="s">
        <v>133</v>
      </c>
      <c r="DC126" t="s">
        <v>115</v>
      </c>
      <c r="DD126" t="s">
        <v>7471</v>
      </c>
      <c r="DE126" t="s">
        <v>7472</v>
      </c>
      <c r="DF126" t="s">
        <v>2642</v>
      </c>
      <c r="DG126" t="s">
        <v>7467</v>
      </c>
      <c r="DH126" t="s">
        <v>7474</v>
      </c>
    </row>
    <row r="127" spans="1:112" ht="14.45" customHeight="1" x14ac:dyDescent="0.25">
      <c r="A127" t="s">
        <v>7503</v>
      </c>
      <c r="B127" t="s">
        <v>113</v>
      </c>
      <c r="C127" s="1">
        <v>45545</v>
      </c>
      <c r="D127" s="1">
        <v>45573</v>
      </c>
      <c r="E127" t="s">
        <v>114</v>
      </c>
      <c r="G127" t="s">
        <v>115</v>
      </c>
      <c r="H127" t="s">
        <v>115</v>
      </c>
      <c r="I127" t="s">
        <v>115</v>
      </c>
      <c r="J127" t="s">
        <v>1367</v>
      </c>
      <c r="K127" t="s">
        <v>1368</v>
      </c>
      <c r="L127" t="s">
        <v>1369</v>
      </c>
      <c r="M127" t="s">
        <v>139</v>
      </c>
      <c r="N127" t="s">
        <v>119</v>
      </c>
      <c r="O127" t="s">
        <v>120</v>
      </c>
      <c r="P127" s="8">
        <v>96950</v>
      </c>
      <c r="Q127" t="s">
        <v>121</v>
      </c>
      <c r="R127" t="s">
        <v>139</v>
      </c>
      <c r="S127" s="10">
        <v>16702872348</v>
      </c>
      <c r="U127" t="s">
        <v>1371</v>
      </c>
      <c r="V127">
        <v>561612</v>
      </c>
      <c r="W127" t="s">
        <v>123</v>
      </c>
      <c r="Y127" t="s">
        <v>1372</v>
      </c>
      <c r="Z127" t="s">
        <v>1373</v>
      </c>
      <c r="AA127" t="s">
        <v>1374</v>
      </c>
      <c r="AB127" t="s">
        <v>1375</v>
      </c>
      <c r="AC127" t="s">
        <v>1369</v>
      </c>
      <c r="AD127" t="s">
        <v>1370</v>
      </c>
      <c r="AE127" t="s">
        <v>119</v>
      </c>
      <c r="AF127" t="s">
        <v>120</v>
      </c>
      <c r="AG127" s="8">
        <v>96950</v>
      </c>
      <c r="AH127" t="s">
        <v>121</v>
      </c>
      <c r="AJ127" s="10">
        <v>16702872348</v>
      </c>
      <c r="AL127" t="s">
        <v>1376</v>
      </c>
      <c r="BD127" t="str">
        <f>"33-9032.00"</f>
        <v>33-9032.00</v>
      </c>
      <c r="BE127" t="s">
        <v>1377</v>
      </c>
      <c r="BF127" t="s">
        <v>1378</v>
      </c>
      <c r="BG127" t="s">
        <v>1379</v>
      </c>
      <c r="BH127">
        <v>2</v>
      </c>
      <c r="BJ127" s="1">
        <v>45689</v>
      </c>
      <c r="BK127" s="1">
        <v>46053</v>
      </c>
      <c r="BN127">
        <v>40</v>
      </c>
      <c r="BO127">
        <v>0</v>
      </c>
      <c r="BP127">
        <v>8</v>
      </c>
      <c r="BQ127">
        <v>8</v>
      </c>
      <c r="BR127">
        <v>8</v>
      </c>
      <c r="BS127">
        <v>8</v>
      </c>
      <c r="BT127">
        <v>8</v>
      </c>
      <c r="BU127">
        <v>0</v>
      </c>
      <c r="BV127" t="str">
        <f t="shared" si="1"/>
        <v>8:00 AM</v>
      </c>
      <c r="BW127" t="str">
        <f t="shared" si="0"/>
        <v>5:00 PM</v>
      </c>
      <c r="BX127" t="s">
        <v>226</v>
      </c>
      <c r="BY127">
        <v>0</v>
      </c>
      <c r="BZ127">
        <v>6</v>
      </c>
      <c r="CA127" t="s">
        <v>115</v>
      </c>
      <c r="CC127" t="s">
        <v>2743</v>
      </c>
      <c r="CD127" t="s">
        <v>1370</v>
      </c>
      <c r="CE127" t="s">
        <v>1369</v>
      </c>
      <c r="CF127" t="s">
        <v>119</v>
      </c>
      <c r="CG127" t="s">
        <v>120</v>
      </c>
      <c r="CH127" s="8">
        <v>96950</v>
      </c>
      <c r="CI127" s="3">
        <v>8.15</v>
      </c>
      <c r="CJ127" s="3">
        <v>8.15</v>
      </c>
      <c r="CK127" s="3">
        <v>12.22</v>
      </c>
      <c r="CL127" s="3">
        <v>12.22</v>
      </c>
      <c r="CM127" t="s">
        <v>136</v>
      </c>
      <c r="CO127" t="s">
        <v>138</v>
      </c>
      <c r="CQ127" t="s">
        <v>115</v>
      </c>
      <c r="CR127" t="s">
        <v>133</v>
      </c>
      <c r="CS127" t="s">
        <v>139</v>
      </c>
      <c r="CT127" t="s">
        <v>133</v>
      </c>
      <c r="CU127" t="s">
        <v>139</v>
      </c>
      <c r="CV127" t="s">
        <v>133</v>
      </c>
      <c r="CW127" t="s">
        <v>139</v>
      </c>
      <c r="CX127" t="s">
        <v>1381</v>
      </c>
      <c r="CY127" s="10">
        <v>16702872348</v>
      </c>
      <c r="CZ127" t="s">
        <v>1376</v>
      </c>
      <c r="DA127" t="s">
        <v>356</v>
      </c>
      <c r="DB127" t="s">
        <v>133</v>
      </c>
      <c r="DC127" t="s">
        <v>115</v>
      </c>
    </row>
    <row r="128" spans="1:112" ht="14.45" customHeight="1" x14ac:dyDescent="0.25">
      <c r="A128" t="s">
        <v>7643</v>
      </c>
      <c r="B128" t="s">
        <v>143</v>
      </c>
      <c r="C128" s="1">
        <v>45490</v>
      </c>
      <c r="D128" s="1">
        <v>45573</v>
      </c>
      <c r="E128" t="s">
        <v>144</v>
      </c>
      <c r="F128" s="1">
        <v>45564</v>
      </c>
      <c r="G128" t="s">
        <v>115</v>
      </c>
      <c r="H128" t="s">
        <v>115</v>
      </c>
      <c r="I128" t="s">
        <v>115</v>
      </c>
      <c r="J128" t="s">
        <v>2802</v>
      </c>
      <c r="L128" t="s">
        <v>2803</v>
      </c>
      <c r="M128" t="s">
        <v>2804</v>
      </c>
      <c r="N128" t="s">
        <v>148</v>
      </c>
      <c r="O128" t="s">
        <v>120</v>
      </c>
      <c r="P128" s="8">
        <v>96950</v>
      </c>
      <c r="Q128" t="s">
        <v>121</v>
      </c>
      <c r="S128" s="10">
        <v>16702348106</v>
      </c>
      <c r="U128" t="s">
        <v>2805</v>
      </c>
      <c r="V128">
        <v>23622</v>
      </c>
      <c r="W128" t="s">
        <v>123</v>
      </c>
      <c r="Y128" t="s">
        <v>2806</v>
      </c>
      <c r="Z128" t="s">
        <v>2807</v>
      </c>
      <c r="AB128" t="s">
        <v>623</v>
      </c>
      <c r="AC128" t="s">
        <v>2803</v>
      </c>
      <c r="AD128" t="s">
        <v>2804</v>
      </c>
      <c r="AE128" t="s">
        <v>119</v>
      </c>
      <c r="AF128" t="s">
        <v>120</v>
      </c>
      <c r="AG128" s="8">
        <v>96950</v>
      </c>
      <c r="AH128" t="s">
        <v>121</v>
      </c>
      <c r="AJ128" s="10">
        <v>16702348106</v>
      </c>
      <c r="AL128" t="s">
        <v>2808</v>
      </c>
      <c r="BD128" t="str">
        <f>"49-9071.00"</f>
        <v>49-9071.00</v>
      </c>
      <c r="BE128" t="s">
        <v>241</v>
      </c>
      <c r="BF128" t="s">
        <v>7261</v>
      </c>
      <c r="BG128" t="s">
        <v>7262</v>
      </c>
      <c r="BH128">
        <v>3</v>
      </c>
      <c r="BI128">
        <v>3</v>
      </c>
      <c r="BJ128" s="1">
        <v>45566</v>
      </c>
      <c r="BK128" s="1">
        <v>45930</v>
      </c>
      <c r="BL128" s="1">
        <v>45573</v>
      </c>
      <c r="BM128" s="1">
        <v>45930</v>
      </c>
      <c r="BN128">
        <v>40</v>
      </c>
      <c r="BO128">
        <v>0</v>
      </c>
      <c r="BP128">
        <v>8</v>
      </c>
      <c r="BQ128">
        <v>8</v>
      </c>
      <c r="BR128">
        <v>8</v>
      </c>
      <c r="BS128">
        <v>8</v>
      </c>
      <c r="BT128">
        <v>8</v>
      </c>
      <c r="BU128">
        <v>0</v>
      </c>
      <c r="BV128" t="str">
        <f t="shared" si="1"/>
        <v>8:00 AM</v>
      </c>
      <c r="BW128" t="str">
        <f t="shared" si="0"/>
        <v>5:00 PM</v>
      </c>
      <c r="BX128" t="s">
        <v>158</v>
      </c>
      <c r="BY128">
        <v>0</v>
      </c>
      <c r="BZ128">
        <v>24</v>
      </c>
      <c r="CA128" t="s">
        <v>115</v>
      </c>
      <c r="CC128" t="s">
        <v>7644</v>
      </c>
      <c r="CD128" t="s">
        <v>2803</v>
      </c>
      <c r="CE128" t="s">
        <v>2804</v>
      </c>
      <c r="CF128" t="s">
        <v>148</v>
      </c>
      <c r="CG128" t="s">
        <v>120</v>
      </c>
      <c r="CH128" s="8">
        <v>96950</v>
      </c>
      <c r="CI128" s="3">
        <v>9.75</v>
      </c>
      <c r="CJ128" s="3">
        <v>9.75</v>
      </c>
      <c r="CK128" s="3">
        <v>14.63</v>
      </c>
      <c r="CL128" s="3">
        <v>14.63</v>
      </c>
      <c r="CM128" t="s">
        <v>136</v>
      </c>
      <c r="CO128" t="s">
        <v>138</v>
      </c>
      <c r="CQ128" t="s">
        <v>115</v>
      </c>
      <c r="CR128" t="s">
        <v>133</v>
      </c>
      <c r="CS128" t="s">
        <v>133</v>
      </c>
      <c r="CT128" t="s">
        <v>133</v>
      </c>
      <c r="CU128" t="s">
        <v>139</v>
      </c>
      <c r="CV128" t="s">
        <v>133</v>
      </c>
      <c r="CW128" t="s">
        <v>139</v>
      </c>
      <c r="CX128" t="s">
        <v>2812</v>
      </c>
      <c r="CY128" s="10">
        <v>16702348106</v>
      </c>
      <c r="CZ128" t="s">
        <v>2808</v>
      </c>
      <c r="DA128" t="s">
        <v>139</v>
      </c>
      <c r="DB128" t="s">
        <v>133</v>
      </c>
      <c r="DC128" t="s">
        <v>115</v>
      </c>
    </row>
    <row r="129" spans="1:112" ht="14.45" customHeight="1" x14ac:dyDescent="0.25">
      <c r="A129" t="s">
        <v>8226</v>
      </c>
      <c r="B129" t="s">
        <v>192</v>
      </c>
      <c r="C129" s="1">
        <v>45505</v>
      </c>
      <c r="D129" s="1">
        <v>45573</v>
      </c>
      <c r="E129" t="s">
        <v>144</v>
      </c>
      <c r="F129" s="1">
        <v>45564</v>
      </c>
      <c r="G129" t="s">
        <v>115</v>
      </c>
      <c r="H129" t="s">
        <v>115</v>
      </c>
      <c r="I129" t="s">
        <v>115</v>
      </c>
      <c r="J129" t="s">
        <v>1074</v>
      </c>
      <c r="K129" t="s">
        <v>8227</v>
      </c>
      <c r="L129" t="s">
        <v>1076</v>
      </c>
      <c r="M129" t="s">
        <v>8228</v>
      </c>
      <c r="N129" t="s">
        <v>119</v>
      </c>
      <c r="O129" t="s">
        <v>120</v>
      </c>
      <c r="P129" s="8">
        <v>96950</v>
      </c>
      <c r="Q129" t="s">
        <v>121</v>
      </c>
      <c r="S129" s="10">
        <v>16702342664</v>
      </c>
      <c r="U129" t="s">
        <v>1078</v>
      </c>
      <c r="V129">
        <v>561320</v>
      </c>
      <c r="W129" t="s">
        <v>234</v>
      </c>
      <c r="X129" t="s">
        <v>133</v>
      </c>
      <c r="Y129" t="s">
        <v>1079</v>
      </c>
      <c r="Z129" t="s">
        <v>1080</v>
      </c>
      <c r="AA129" t="s">
        <v>1081</v>
      </c>
      <c r="AB129" t="s">
        <v>8229</v>
      </c>
      <c r="AC129" t="s">
        <v>1076</v>
      </c>
      <c r="AD129" t="s">
        <v>8228</v>
      </c>
      <c r="AE129" t="s">
        <v>119</v>
      </c>
      <c r="AF129" t="s">
        <v>120</v>
      </c>
      <c r="AG129" s="8">
        <v>96950</v>
      </c>
      <c r="AH129" t="s">
        <v>121</v>
      </c>
      <c r="AJ129" s="10">
        <v>16702342664</v>
      </c>
      <c r="AL129" t="s">
        <v>1083</v>
      </c>
      <c r="BD129" t="str">
        <f>"35-3023.00"</f>
        <v>35-3023.00</v>
      </c>
      <c r="BE129" t="s">
        <v>290</v>
      </c>
      <c r="BF129" t="s">
        <v>8230</v>
      </c>
      <c r="BG129" t="s">
        <v>8231</v>
      </c>
      <c r="BH129">
        <v>10</v>
      </c>
      <c r="BJ129" s="1">
        <v>45566</v>
      </c>
      <c r="BK129" s="1">
        <v>45930</v>
      </c>
      <c r="BN129">
        <v>40</v>
      </c>
      <c r="BO129">
        <v>0</v>
      </c>
      <c r="BP129">
        <v>8</v>
      </c>
      <c r="BQ129">
        <v>8</v>
      </c>
      <c r="BR129">
        <v>8</v>
      </c>
      <c r="BS129">
        <v>8</v>
      </c>
      <c r="BT129">
        <v>8</v>
      </c>
      <c r="BU129">
        <v>0</v>
      </c>
      <c r="BV129" t="str">
        <f t="shared" si="1"/>
        <v>8:00 AM</v>
      </c>
      <c r="BW129" t="str">
        <f t="shared" si="0"/>
        <v>5:00 PM</v>
      </c>
      <c r="BX129" t="s">
        <v>158</v>
      </c>
      <c r="BY129">
        <v>0</v>
      </c>
      <c r="BZ129">
        <v>3</v>
      </c>
      <c r="CA129" t="s">
        <v>115</v>
      </c>
      <c r="CC129" s="2" t="s">
        <v>8232</v>
      </c>
      <c r="CD129" t="s">
        <v>1076</v>
      </c>
      <c r="CE129" t="s">
        <v>8228</v>
      </c>
      <c r="CF129" t="s">
        <v>119</v>
      </c>
      <c r="CG129" t="s">
        <v>120</v>
      </c>
      <c r="CH129" s="8">
        <v>96950</v>
      </c>
      <c r="CI129" s="3">
        <v>8.35</v>
      </c>
      <c r="CJ129" s="3">
        <v>8.35</v>
      </c>
      <c r="CK129" s="3">
        <v>12.53</v>
      </c>
      <c r="CL129" s="3">
        <v>12.53</v>
      </c>
      <c r="CM129" t="s">
        <v>136</v>
      </c>
      <c r="CN129" t="s">
        <v>158</v>
      </c>
      <c r="CO129" t="s">
        <v>138</v>
      </c>
      <c r="CQ129" t="s">
        <v>115</v>
      </c>
      <c r="CR129" t="s">
        <v>133</v>
      </c>
      <c r="CS129" t="s">
        <v>139</v>
      </c>
      <c r="CT129" t="s">
        <v>133</v>
      </c>
      <c r="CU129" t="s">
        <v>139</v>
      </c>
      <c r="CV129" t="s">
        <v>133</v>
      </c>
      <c r="CW129" t="s">
        <v>139</v>
      </c>
      <c r="CX129" t="s">
        <v>8233</v>
      </c>
      <c r="CY129" s="10">
        <v>16702342664</v>
      </c>
      <c r="CZ129" t="s">
        <v>8234</v>
      </c>
      <c r="DA129" t="s">
        <v>1088</v>
      </c>
      <c r="DB129" t="s">
        <v>133</v>
      </c>
      <c r="DC129" t="s">
        <v>133</v>
      </c>
    </row>
    <row r="130" spans="1:112" ht="14.45" customHeight="1" x14ac:dyDescent="0.25">
      <c r="A130" t="s">
        <v>8273</v>
      </c>
      <c r="B130" t="s">
        <v>143</v>
      </c>
      <c r="C130" s="1">
        <v>45490</v>
      </c>
      <c r="D130" s="1">
        <v>45573</v>
      </c>
      <c r="E130" t="s">
        <v>114</v>
      </c>
      <c r="G130" t="s">
        <v>115</v>
      </c>
      <c r="H130" t="s">
        <v>115</v>
      </c>
      <c r="I130" t="s">
        <v>115</v>
      </c>
      <c r="J130" t="s">
        <v>2802</v>
      </c>
      <c r="L130" t="s">
        <v>2803</v>
      </c>
      <c r="M130" t="s">
        <v>2804</v>
      </c>
      <c r="N130" t="s">
        <v>148</v>
      </c>
      <c r="O130" t="s">
        <v>120</v>
      </c>
      <c r="P130" s="8">
        <v>96950</v>
      </c>
      <c r="Q130" t="s">
        <v>121</v>
      </c>
      <c r="S130" s="10">
        <v>16702348106</v>
      </c>
      <c r="U130" t="s">
        <v>2805</v>
      </c>
      <c r="V130">
        <v>23622</v>
      </c>
      <c r="W130" t="s">
        <v>123</v>
      </c>
      <c r="Y130" t="s">
        <v>2806</v>
      </c>
      <c r="Z130" t="s">
        <v>2807</v>
      </c>
      <c r="AB130" t="s">
        <v>623</v>
      </c>
      <c r="AC130" t="s">
        <v>2803</v>
      </c>
      <c r="AD130" t="s">
        <v>2804</v>
      </c>
      <c r="AE130" t="s">
        <v>119</v>
      </c>
      <c r="AF130" t="s">
        <v>120</v>
      </c>
      <c r="AG130" s="8">
        <v>96950</v>
      </c>
      <c r="AH130" t="s">
        <v>121</v>
      </c>
      <c r="AJ130" s="10">
        <v>16702348106</v>
      </c>
      <c r="AL130" t="s">
        <v>2808</v>
      </c>
      <c r="BD130" t="str">
        <f>"49-9071.00"</f>
        <v>49-9071.00</v>
      </c>
      <c r="BE130" t="s">
        <v>241</v>
      </c>
      <c r="BF130" t="s">
        <v>7261</v>
      </c>
      <c r="BG130" t="s">
        <v>7262</v>
      </c>
      <c r="BH130">
        <v>3</v>
      </c>
      <c r="BI130">
        <v>3</v>
      </c>
      <c r="BJ130" s="1">
        <v>45597</v>
      </c>
      <c r="BK130" s="1">
        <v>45961</v>
      </c>
      <c r="BL130" s="1">
        <v>45597</v>
      </c>
      <c r="BM130" s="1">
        <v>45961</v>
      </c>
      <c r="BN130">
        <v>48</v>
      </c>
      <c r="BO130">
        <v>0</v>
      </c>
      <c r="BP130">
        <v>8</v>
      </c>
      <c r="BQ130">
        <v>8</v>
      </c>
      <c r="BR130">
        <v>8</v>
      </c>
      <c r="BS130">
        <v>8</v>
      </c>
      <c r="BT130">
        <v>8</v>
      </c>
      <c r="BU130">
        <v>8</v>
      </c>
      <c r="BV130" t="str">
        <f t="shared" si="1"/>
        <v>8:00 AM</v>
      </c>
      <c r="BW130" t="str">
        <f t="shared" si="0"/>
        <v>5:00 PM</v>
      </c>
      <c r="BX130" t="s">
        <v>158</v>
      </c>
      <c r="BY130">
        <v>0</v>
      </c>
      <c r="BZ130">
        <v>24</v>
      </c>
      <c r="CA130" t="s">
        <v>115</v>
      </c>
      <c r="CC130" t="s">
        <v>7644</v>
      </c>
      <c r="CD130" t="s">
        <v>2803</v>
      </c>
      <c r="CE130" t="s">
        <v>2804</v>
      </c>
      <c r="CF130" t="s">
        <v>148</v>
      </c>
      <c r="CG130" t="s">
        <v>120</v>
      </c>
      <c r="CH130" s="8">
        <v>96950</v>
      </c>
      <c r="CI130" s="3">
        <v>9.75</v>
      </c>
      <c r="CJ130" s="3">
        <v>9.75</v>
      </c>
      <c r="CK130" s="3">
        <v>14.63</v>
      </c>
      <c r="CL130" s="3">
        <v>14.63</v>
      </c>
      <c r="CM130" t="s">
        <v>136</v>
      </c>
      <c r="CO130" t="s">
        <v>138</v>
      </c>
      <c r="CQ130" t="s">
        <v>115</v>
      </c>
      <c r="CR130" t="s">
        <v>133</v>
      </c>
      <c r="CS130" t="s">
        <v>133</v>
      </c>
      <c r="CT130" t="s">
        <v>133</v>
      </c>
      <c r="CU130" t="s">
        <v>139</v>
      </c>
      <c r="CV130" t="s">
        <v>133</v>
      </c>
      <c r="CW130" t="s">
        <v>139</v>
      </c>
      <c r="CX130" t="s">
        <v>2812</v>
      </c>
      <c r="CY130" s="10">
        <v>16702348106</v>
      </c>
      <c r="CZ130" t="s">
        <v>2808</v>
      </c>
      <c r="DA130" t="s">
        <v>139</v>
      </c>
      <c r="DB130" t="s">
        <v>133</v>
      </c>
      <c r="DC130" t="s">
        <v>115</v>
      </c>
    </row>
    <row r="131" spans="1:112" ht="14.45" customHeight="1" x14ac:dyDescent="0.25">
      <c r="A131" t="s">
        <v>8371</v>
      </c>
      <c r="B131" t="s">
        <v>212</v>
      </c>
      <c r="C131" s="1">
        <v>45573</v>
      </c>
      <c r="D131" s="1">
        <v>45573</v>
      </c>
      <c r="E131" t="s">
        <v>144</v>
      </c>
      <c r="F131" s="1">
        <v>45656</v>
      </c>
      <c r="G131" t="s">
        <v>115</v>
      </c>
      <c r="H131" t="s">
        <v>115</v>
      </c>
      <c r="I131" t="s">
        <v>115</v>
      </c>
      <c r="J131" t="s">
        <v>469</v>
      </c>
      <c r="L131" t="s">
        <v>470</v>
      </c>
      <c r="M131" t="s">
        <v>471</v>
      </c>
      <c r="N131" t="s">
        <v>119</v>
      </c>
      <c r="O131" t="s">
        <v>120</v>
      </c>
      <c r="P131" s="8">
        <v>96950</v>
      </c>
      <c r="Q131" t="s">
        <v>121</v>
      </c>
      <c r="S131" s="10">
        <v>16702355009</v>
      </c>
      <c r="U131" t="s">
        <v>472</v>
      </c>
      <c r="V131">
        <v>561311</v>
      </c>
      <c r="W131" t="s">
        <v>234</v>
      </c>
      <c r="X131" t="s">
        <v>133</v>
      </c>
      <c r="Y131" t="s">
        <v>473</v>
      </c>
      <c r="Z131" t="s">
        <v>474</v>
      </c>
      <c r="AA131" t="s">
        <v>475</v>
      </c>
      <c r="AB131" t="s">
        <v>200</v>
      </c>
      <c r="AC131" t="s">
        <v>470</v>
      </c>
      <c r="AD131" t="s">
        <v>471</v>
      </c>
      <c r="AE131" t="s">
        <v>119</v>
      </c>
      <c r="AF131" t="s">
        <v>120</v>
      </c>
      <c r="AG131" s="8">
        <v>96950</v>
      </c>
      <c r="AH131" t="s">
        <v>121</v>
      </c>
      <c r="AJ131" s="10">
        <v>16702355009</v>
      </c>
      <c r="AL131" t="s">
        <v>477</v>
      </c>
      <c r="BD131" t="str">
        <f>"35-2014.00"</f>
        <v>35-2014.00</v>
      </c>
      <c r="BE131" t="s">
        <v>273</v>
      </c>
      <c r="BF131" t="s">
        <v>8372</v>
      </c>
      <c r="BG131" t="s">
        <v>3387</v>
      </c>
      <c r="BH131">
        <v>10</v>
      </c>
      <c r="BJ131" s="1">
        <v>45658</v>
      </c>
      <c r="BK131" s="1">
        <v>46022</v>
      </c>
      <c r="BN131">
        <v>35</v>
      </c>
      <c r="BO131">
        <v>0</v>
      </c>
      <c r="BP131">
        <v>7</v>
      </c>
      <c r="BQ131">
        <v>7</v>
      </c>
      <c r="BR131">
        <v>7</v>
      </c>
      <c r="BS131">
        <v>7</v>
      </c>
      <c r="BT131">
        <v>7</v>
      </c>
      <c r="BU131">
        <v>0</v>
      </c>
      <c r="BV131" t="str">
        <f t="shared" si="1"/>
        <v>8:00 AM</v>
      </c>
      <c r="BW131" t="str">
        <f>"4:00 PM"</f>
        <v>4:00 PM</v>
      </c>
      <c r="BX131" t="s">
        <v>158</v>
      </c>
      <c r="BY131">
        <v>0</v>
      </c>
      <c r="BZ131">
        <v>12</v>
      </c>
      <c r="CA131" t="s">
        <v>115</v>
      </c>
      <c r="CC131" s="2" t="s">
        <v>8373</v>
      </c>
      <c r="CD131" t="s">
        <v>1009</v>
      </c>
      <c r="CF131" t="s">
        <v>119</v>
      </c>
      <c r="CG131" t="s">
        <v>120</v>
      </c>
      <c r="CH131" s="8">
        <v>96950</v>
      </c>
      <c r="CI131" s="3">
        <v>8.69</v>
      </c>
      <c r="CJ131" s="3">
        <v>8.69</v>
      </c>
      <c r="CK131" s="3">
        <v>13.04</v>
      </c>
      <c r="CL131" s="3">
        <v>13.04</v>
      </c>
      <c r="CM131" t="s">
        <v>136</v>
      </c>
      <c r="CN131" t="s">
        <v>482</v>
      </c>
      <c r="CO131" t="s">
        <v>138</v>
      </c>
      <c r="CQ131" t="s">
        <v>115</v>
      </c>
      <c r="CR131" t="s">
        <v>133</v>
      </c>
      <c r="CS131" t="s">
        <v>139</v>
      </c>
      <c r="CT131" t="s">
        <v>133</v>
      </c>
      <c r="CU131" t="s">
        <v>139</v>
      </c>
      <c r="CV131" t="s">
        <v>133</v>
      </c>
      <c r="CW131" t="s">
        <v>139</v>
      </c>
      <c r="CX131" s="2" t="s">
        <v>4662</v>
      </c>
      <c r="CY131" s="10">
        <v>16702355009</v>
      </c>
      <c r="CZ131" t="s">
        <v>477</v>
      </c>
      <c r="DA131" t="s">
        <v>139</v>
      </c>
      <c r="DB131" t="s">
        <v>133</v>
      </c>
      <c r="DC131" t="s">
        <v>133</v>
      </c>
    </row>
    <row r="132" spans="1:112" ht="14.45" customHeight="1" x14ac:dyDescent="0.25">
      <c r="A132" t="s">
        <v>8477</v>
      </c>
      <c r="B132" t="s">
        <v>212</v>
      </c>
      <c r="C132" s="1">
        <v>45573</v>
      </c>
      <c r="D132" s="1">
        <v>45573</v>
      </c>
      <c r="E132" t="s">
        <v>144</v>
      </c>
      <c r="F132" s="1">
        <v>45656</v>
      </c>
      <c r="G132" t="s">
        <v>115</v>
      </c>
      <c r="H132" t="s">
        <v>115</v>
      </c>
      <c r="I132" t="s">
        <v>115</v>
      </c>
      <c r="J132" t="s">
        <v>469</v>
      </c>
      <c r="L132" t="s">
        <v>470</v>
      </c>
      <c r="M132" t="s">
        <v>471</v>
      </c>
      <c r="N132" t="s">
        <v>119</v>
      </c>
      <c r="O132" t="s">
        <v>120</v>
      </c>
      <c r="P132" s="8">
        <v>96950</v>
      </c>
      <c r="Q132" t="s">
        <v>121</v>
      </c>
      <c r="S132" s="10">
        <v>16702355009</v>
      </c>
      <c r="U132" t="s">
        <v>472</v>
      </c>
      <c r="V132">
        <v>561311</v>
      </c>
      <c r="W132" t="s">
        <v>234</v>
      </c>
      <c r="X132" t="s">
        <v>133</v>
      </c>
      <c r="Y132" t="s">
        <v>473</v>
      </c>
      <c r="Z132" t="s">
        <v>474</v>
      </c>
      <c r="AA132" t="s">
        <v>475</v>
      </c>
      <c r="AB132" t="s">
        <v>200</v>
      </c>
      <c r="AC132" t="s">
        <v>470</v>
      </c>
      <c r="AD132" t="s">
        <v>471</v>
      </c>
      <c r="AE132" t="s">
        <v>119</v>
      </c>
      <c r="AF132" t="s">
        <v>120</v>
      </c>
      <c r="AG132" s="8">
        <v>96950</v>
      </c>
      <c r="AH132" t="s">
        <v>121</v>
      </c>
      <c r="AJ132" s="10">
        <v>16702355009</v>
      </c>
      <c r="AL132" t="s">
        <v>477</v>
      </c>
      <c r="BD132" t="str">
        <f>"35-2021.00"</f>
        <v>35-2021.00</v>
      </c>
      <c r="BE132" t="s">
        <v>1658</v>
      </c>
      <c r="BF132" t="s">
        <v>7082</v>
      </c>
      <c r="BG132" t="s">
        <v>4659</v>
      </c>
      <c r="BH132">
        <v>10</v>
      </c>
      <c r="BJ132" s="1">
        <v>45658</v>
      </c>
      <c r="BK132" s="1">
        <v>46022</v>
      </c>
      <c r="BN132">
        <v>35</v>
      </c>
      <c r="BO132">
        <v>0</v>
      </c>
      <c r="BP132">
        <v>7</v>
      </c>
      <c r="BQ132">
        <v>7</v>
      </c>
      <c r="BR132">
        <v>7</v>
      </c>
      <c r="BS132">
        <v>7</v>
      </c>
      <c r="BT132">
        <v>7</v>
      </c>
      <c r="BU132">
        <v>0</v>
      </c>
      <c r="BV132" t="str">
        <f t="shared" si="1"/>
        <v>8:00 AM</v>
      </c>
      <c r="BW132" t="str">
        <f>"4:00 PM"</f>
        <v>4:00 PM</v>
      </c>
      <c r="BX132" t="s">
        <v>158</v>
      </c>
      <c r="BY132">
        <v>0</v>
      </c>
      <c r="BZ132">
        <v>3</v>
      </c>
      <c r="CA132" t="s">
        <v>115</v>
      </c>
      <c r="CC132" s="2" t="s">
        <v>8478</v>
      </c>
      <c r="CD132" t="s">
        <v>7083</v>
      </c>
      <c r="CE132" t="s">
        <v>7084</v>
      </c>
      <c r="CF132" t="s">
        <v>119</v>
      </c>
      <c r="CG132" t="s">
        <v>120</v>
      </c>
      <c r="CH132" s="8">
        <v>96950</v>
      </c>
      <c r="CI132" s="3">
        <v>7.95</v>
      </c>
      <c r="CJ132" s="3">
        <v>7.95</v>
      </c>
      <c r="CK132" s="3">
        <v>11.93</v>
      </c>
      <c r="CL132" s="3">
        <v>11.93</v>
      </c>
      <c r="CM132" t="s">
        <v>136</v>
      </c>
      <c r="CN132" t="s">
        <v>4661</v>
      </c>
      <c r="CO132" t="s">
        <v>138</v>
      </c>
      <c r="CQ132" t="s">
        <v>115</v>
      </c>
      <c r="CR132" t="s">
        <v>133</v>
      </c>
      <c r="CS132" t="s">
        <v>139</v>
      </c>
      <c r="CT132" t="s">
        <v>133</v>
      </c>
      <c r="CU132" t="s">
        <v>139</v>
      </c>
      <c r="CV132" t="s">
        <v>133</v>
      </c>
      <c r="CW132" t="s">
        <v>139</v>
      </c>
      <c r="CX132" t="s">
        <v>5567</v>
      </c>
      <c r="CY132" s="10">
        <v>16702355009</v>
      </c>
      <c r="CZ132" t="s">
        <v>477</v>
      </c>
      <c r="DA132" t="s">
        <v>139</v>
      </c>
      <c r="DB132" t="s">
        <v>133</v>
      </c>
      <c r="DC132" t="s">
        <v>133</v>
      </c>
    </row>
    <row r="133" spans="1:112" ht="14.45" customHeight="1" x14ac:dyDescent="0.25">
      <c r="A133" t="s">
        <v>8671</v>
      </c>
      <c r="B133" t="s">
        <v>143</v>
      </c>
      <c r="C133" s="1">
        <v>45489</v>
      </c>
      <c r="D133" s="1">
        <v>45573</v>
      </c>
      <c r="E133" t="s">
        <v>144</v>
      </c>
      <c r="F133" s="1">
        <v>45564</v>
      </c>
      <c r="G133" t="s">
        <v>115</v>
      </c>
      <c r="H133" t="s">
        <v>115</v>
      </c>
      <c r="I133" t="s">
        <v>115</v>
      </c>
      <c r="J133" t="s">
        <v>8672</v>
      </c>
      <c r="K133" t="s">
        <v>8673</v>
      </c>
      <c r="L133" t="s">
        <v>8674</v>
      </c>
      <c r="M133" t="s">
        <v>8675</v>
      </c>
      <c r="N133" t="s">
        <v>148</v>
      </c>
      <c r="O133" t="s">
        <v>120</v>
      </c>
      <c r="P133" s="8">
        <v>96950</v>
      </c>
      <c r="Q133" t="s">
        <v>121</v>
      </c>
      <c r="S133" s="10">
        <v>16702857365</v>
      </c>
      <c r="U133" t="s">
        <v>6866</v>
      </c>
      <c r="V133">
        <v>561320</v>
      </c>
      <c r="W133" t="s">
        <v>234</v>
      </c>
      <c r="X133" t="s">
        <v>133</v>
      </c>
      <c r="Y133" t="s">
        <v>8676</v>
      </c>
      <c r="Z133" t="s">
        <v>8677</v>
      </c>
      <c r="AA133" t="s">
        <v>8678</v>
      </c>
      <c r="AB133" t="s">
        <v>8679</v>
      </c>
      <c r="AC133" t="s">
        <v>8674</v>
      </c>
      <c r="AE133" t="s">
        <v>148</v>
      </c>
      <c r="AF133" t="s">
        <v>120</v>
      </c>
      <c r="AG133" s="8">
        <v>96950</v>
      </c>
      <c r="AH133" t="s">
        <v>121</v>
      </c>
      <c r="AJ133" s="10">
        <v>16702857365</v>
      </c>
      <c r="AL133" t="s">
        <v>6871</v>
      </c>
      <c r="BD133" t="str">
        <f>"39-9011.00"</f>
        <v>39-9011.00</v>
      </c>
      <c r="BE133" t="s">
        <v>650</v>
      </c>
      <c r="BF133" t="s">
        <v>8680</v>
      </c>
      <c r="BG133" t="s">
        <v>8681</v>
      </c>
      <c r="BH133">
        <v>3</v>
      </c>
      <c r="BI133">
        <v>3</v>
      </c>
      <c r="BJ133" s="1">
        <v>45566</v>
      </c>
      <c r="BK133" s="1">
        <v>45930</v>
      </c>
      <c r="BL133" s="1">
        <v>45573</v>
      </c>
      <c r="BM133" s="1">
        <v>45930</v>
      </c>
      <c r="BN133">
        <v>40</v>
      </c>
      <c r="BO133">
        <v>0</v>
      </c>
      <c r="BP133">
        <v>8</v>
      </c>
      <c r="BQ133">
        <v>8</v>
      </c>
      <c r="BR133">
        <v>8</v>
      </c>
      <c r="BS133">
        <v>8</v>
      </c>
      <c r="BT133">
        <v>8</v>
      </c>
      <c r="BU133">
        <v>0</v>
      </c>
      <c r="BV133" t="str">
        <f t="shared" si="1"/>
        <v>8:00 AM</v>
      </c>
      <c r="BW133" t="str">
        <f>"5:00 PM"</f>
        <v>5:00 PM</v>
      </c>
      <c r="BX133" t="s">
        <v>226</v>
      </c>
      <c r="BY133">
        <v>0</v>
      </c>
      <c r="BZ133">
        <v>12</v>
      </c>
      <c r="CA133" t="s">
        <v>115</v>
      </c>
      <c r="CC133" t="s">
        <v>8682</v>
      </c>
      <c r="CD133" t="s">
        <v>8683</v>
      </c>
      <c r="CE133" t="s">
        <v>8684</v>
      </c>
      <c r="CF133" t="s">
        <v>148</v>
      </c>
      <c r="CG133" t="s">
        <v>120</v>
      </c>
      <c r="CH133" s="8">
        <v>96950</v>
      </c>
      <c r="CI133" s="3">
        <v>7.81</v>
      </c>
      <c r="CJ133" s="3">
        <v>7.81</v>
      </c>
      <c r="CK133" s="3">
        <v>11.72</v>
      </c>
      <c r="CL133" s="3">
        <v>11.72</v>
      </c>
      <c r="CM133" t="s">
        <v>136</v>
      </c>
      <c r="CO133" t="s">
        <v>138</v>
      </c>
      <c r="CQ133" t="s">
        <v>115</v>
      </c>
      <c r="CR133" t="s">
        <v>133</v>
      </c>
      <c r="CS133" t="s">
        <v>133</v>
      </c>
      <c r="CT133" t="s">
        <v>133</v>
      </c>
      <c r="CU133" t="s">
        <v>139</v>
      </c>
      <c r="CV133" t="s">
        <v>133</v>
      </c>
      <c r="CW133" t="s">
        <v>133</v>
      </c>
      <c r="CX133" s="2" t="s">
        <v>6875</v>
      </c>
      <c r="CY133" s="10">
        <v>16702857365</v>
      </c>
      <c r="CZ133" t="s">
        <v>6871</v>
      </c>
      <c r="DA133" t="s">
        <v>209</v>
      </c>
      <c r="DB133" t="s">
        <v>133</v>
      </c>
      <c r="DC133" t="s">
        <v>133</v>
      </c>
    </row>
    <row r="134" spans="1:112" ht="14.45" customHeight="1" x14ac:dyDescent="0.25">
      <c r="A134" t="s">
        <v>9166</v>
      </c>
      <c r="B134" t="s">
        <v>113</v>
      </c>
      <c r="C134" s="1">
        <v>45552</v>
      </c>
      <c r="D134" s="1">
        <v>45573</v>
      </c>
      <c r="E134" t="s">
        <v>144</v>
      </c>
      <c r="F134" s="1">
        <v>45746</v>
      </c>
      <c r="G134" t="s">
        <v>115</v>
      </c>
      <c r="H134" t="s">
        <v>115</v>
      </c>
      <c r="I134" t="s">
        <v>115</v>
      </c>
      <c r="J134" t="s">
        <v>4787</v>
      </c>
      <c r="L134" t="s">
        <v>4788</v>
      </c>
      <c r="M134" t="s">
        <v>4789</v>
      </c>
      <c r="N134" t="s">
        <v>148</v>
      </c>
      <c r="O134" t="s">
        <v>120</v>
      </c>
      <c r="P134" s="8">
        <v>96950</v>
      </c>
      <c r="Q134" t="s">
        <v>121</v>
      </c>
      <c r="S134" s="10">
        <v>16702341629</v>
      </c>
      <c r="U134" t="s">
        <v>4790</v>
      </c>
      <c r="V134">
        <v>53111</v>
      </c>
      <c r="W134" t="s">
        <v>123</v>
      </c>
      <c r="Y134" t="s">
        <v>2722</v>
      </c>
      <c r="Z134" t="s">
        <v>4791</v>
      </c>
      <c r="AA134" t="s">
        <v>4792</v>
      </c>
      <c r="AB134" t="s">
        <v>2725</v>
      </c>
      <c r="AC134" t="s">
        <v>4793</v>
      </c>
      <c r="AD134" t="s">
        <v>4794</v>
      </c>
      <c r="AE134" t="s">
        <v>148</v>
      </c>
      <c r="AF134" t="s">
        <v>120</v>
      </c>
      <c r="AG134" s="8">
        <v>96950</v>
      </c>
      <c r="AH134" t="s">
        <v>121</v>
      </c>
      <c r="AJ134" s="10">
        <v>16702341629</v>
      </c>
      <c r="AL134" t="s">
        <v>4795</v>
      </c>
      <c r="BD134" t="str">
        <f>"49-9071.00"</f>
        <v>49-9071.00</v>
      </c>
      <c r="BE134" t="s">
        <v>241</v>
      </c>
      <c r="BF134" t="s">
        <v>4796</v>
      </c>
      <c r="BG134" t="s">
        <v>1085</v>
      </c>
      <c r="BH134">
        <v>2</v>
      </c>
      <c r="BJ134" s="1">
        <v>45748</v>
      </c>
      <c r="BK134" s="1">
        <v>46112</v>
      </c>
      <c r="BN134">
        <v>35</v>
      </c>
      <c r="BO134">
        <v>0</v>
      </c>
      <c r="BP134">
        <v>7</v>
      </c>
      <c r="BQ134">
        <v>7</v>
      </c>
      <c r="BR134">
        <v>7</v>
      </c>
      <c r="BS134">
        <v>7</v>
      </c>
      <c r="BT134">
        <v>7</v>
      </c>
      <c r="BU134">
        <v>0</v>
      </c>
      <c r="BV134" t="str">
        <f t="shared" si="1"/>
        <v>8:00 AM</v>
      </c>
      <c r="BW134" t="str">
        <f>"5:00 PM"</f>
        <v>5:00 PM</v>
      </c>
      <c r="BX134" t="s">
        <v>158</v>
      </c>
      <c r="BY134">
        <v>0</v>
      </c>
      <c r="BZ134">
        <v>24</v>
      </c>
      <c r="CA134" t="s">
        <v>115</v>
      </c>
      <c r="CC134" s="2" t="s">
        <v>9167</v>
      </c>
      <c r="CD134" t="s">
        <v>4798</v>
      </c>
      <c r="CE134" t="s">
        <v>4798</v>
      </c>
      <c r="CF134" t="s">
        <v>148</v>
      </c>
      <c r="CG134" t="s">
        <v>120</v>
      </c>
      <c r="CH134" s="8">
        <v>96950</v>
      </c>
      <c r="CI134" s="3">
        <v>9.75</v>
      </c>
      <c r="CJ134" s="3">
        <v>9.75</v>
      </c>
      <c r="CK134" s="3">
        <v>14.63</v>
      </c>
      <c r="CL134" s="3">
        <v>14.63</v>
      </c>
      <c r="CM134" t="s">
        <v>136</v>
      </c>
      <c r="CO134" t="s">
        <v>138</v>
      </c>
      <c r="CQ134" t="s">
        <v>115</v>
      </c>
      <c r="CR134" t="s">
        <v>133</v>
      </c>
      <c r="CS134" t="s">
        <v>139</v>
      </c>
      <c r="CT134" t="s">
        <v>133</v>
      </c>
      <c r="CU134" t="s">
        <v>139</v>
      </c>
      <c r="CV134" t="s">
        <v>133</v>
      </c>
      <c r="CW134" t="s">
        <v>139</v>
      </c>
      <c r="CX134" t="s">
        <v>4799</v>
      </c>
      <c r="CY134" s="10">
        <v>16702341629</v>
      </c>
      <c r="CZ134" t="s">
        <v>4795</v>
      </c>
      <c r="DA134" t="s">
        <v>139</v>
      </c>
      <c r="DB134" t="s">
        <v>133</v>
      </c>
      <c r="DC134" t="s">
        <v>115</v>
      </c>
      <c r="DD134" t="s">
        <v>2722</v>
      </c>
      <c r="DE134" t="s">
        <v>4791</v>
      </c>
      <c r="DF134" t="s">
        <v>4800</v>
      </c>
      <c r="DG134" t="s">
        <v>4787</v>
      </c>
      <c r="DH134" t="s">
        <v>4795</v>
      </c>
    </row>
    <row r="135" spans="1:112" ht="14.45" customHeight="1" x14ac:dyDescent="0.25">
      <c r="A135" t="s">
        <v>9237</v>
      </c>
      <c r="B135" t="s">
        <v>143</v>
      </c>
      <c r="C135" s="1">
        <v>45497</v>
      </c>
      <c r="D135" s="1">
        <v>45573</v>
      </c>
      <c r="E135" t="s">
        <v>144</v>
      </c>
      <c r="F135" s="1">
        <v>45564</v>
      </c>
      <c r="G135" t="s">
        <v>133</v>
      </c>
      <c r="H135" t="s">
        <v>115</v>
      </c>
      <c r="I135" t="s">
        <v>115</v>
      </c>
      <c r="J135" t="s">
        <v>5169</v>
      </c>
      <c r="K135" t="s">
        <v>5170</v>
      </c>
      <c r="L135" t="s">
        <v>3883</v>
      </c>
      <c r="N135" t="s">
        <v>148</v>
      </c>
      <c r="O135" t="s">
        <v>120</v>
      </c>
      <c r="P135" s="8">
        <v>96950</v>
      </c>
      <c r="Q135" t="s">
        <v>121</v>
      </c>
      <c r="R135" t="s">
        <v>148</v>
      </c>
      <c r="S135" s="10">
        <v>16702358641</v>
      </c>
      <c r="U135" t="s">
        <v>5171</v>
      </c>
      <c r="V135">
        <v>72251</v>
      </c>
      <c r="W135" t="s">
        <v>123</v>
      </c>
      <c r="Y135" t="s">
        <v>3885</v>
      </c>
      <c r="Z135" t="s">
        <v>5172</v>
      </c>
      <c r="AA135" t="s">
        <v>1929</v>
      </c>
      <c r="AB135" t="s">
        <v>565</v>
      </c>
      <c r="AC135" t="s">
        <v>5173</v>
      </c>
      <c r="AE135" t="s">
        <v>148</v>
      </c>
      <c r="AF135" t="s">
        <v>120</v>
      </c>
      <c r="AG135" s="8">
        <v>96950</v>
      </c>
      <c r="AH135" t="s">
        <v>121</v>
      </c>
      <c r="AI135" t="s">
        <v>148</v>
      </c>
      <c r="AJ135" s="10">
        <v>16702358641</v>
      </c>
      <c r="AL135" t="s">
        <v>5174</v>
      </c>
      <c r="BD135" t="str">
        <f>"49-9099.00"</f>
        <v>49-9099.00</v>
      </c>
      <c r="BE135" t="s">
        <v>182</v>
      </c>
      <c r="BF135" t="s">
        <v>9238</v>
      </c>
      <c r="BG135" t="s">
        <v>9239</v>
      </c>
      <c r="BH135">
        <v>2</v>
      </c>
      <c r="BI135">
        <v>2</v>
      </c>
      <c r="BJ135" s="1">
        <v>45566</v>
      </c>
      <c r="BK135" s="1">
        <v>46660</v>
      </c>
      <c r="BL135" s="1">
        <v>45573</v>
      </c>
      <c r="BM135" s="1">
        <v>46660</v>
      </c>
      <c r="BN135">
        <v>35</v>
      </c>
      <c r="BO135">
        <v>0</v>
      </c>
      <c r="BP135">
        <v>7</v>
      </c>
      <c r="BQ135">
        <v>7</v>
      </c>
      <c r="BR135">
        <v>7</v>
      </c>
      <c r="BS135">
        <v>7</v>
      </c>
      <c r="BT135">
        <v>7</v>
      </c>
      <c r="BU135">
        <v>0</v>
      </c>
      <c r="BV135" t="str">
        <f>"2:00 PM"</f>
        <v>2:00 PM</v>
      </c>
      <c r="BW135" t="str">
        <f>"10:00 PM"</f>
        <v>10:00 PM</v>
      </c>
      <c r="BX135" t="s">
        <v>226</v>
      </c>
      <c r="BY135">
        <v>0</v>
      </c>
      <c r="BZ135">
        <v>12</v>
      </c>
      <c r="CA135" t="s">
        <v>115</v>
      </c>
      <c r="CC135" t="s">
        <v>9240</v>
      </c>
      <c r="CD135" t="s">
        <v>5180</v>
      </c>
      <c r="CF135" t="s">
        <v>148</v>
      </c>
      <c r="CG135" t="s">
        <v>120</v>
      </c>
      <c r="CH135" s="8">
        <v>96950</v>
      </c>
      <c r="CI135" s="3">
        <v>10.02</v>
      </c>
      <c r="CJ135" s="3">
        <v>11.75</v>
      </c>
      <c r="CK135" s="3">
        <v>15.03</v>
      </c>
      <c r="CL135" s="3">
        <v>17.63</v>
      </c>
      <c r="CM135" t="s">
        <v>136</v>
      </c>
      <c r="CO135" t="s">
        <v>138</v>
      </c>
      <c r="CQ135" t="s">
        <v>115</v>
      </c>
      <c r="CR135" t="s">
        <v>133</v>
      </c>
      <c r="CS135" t="s">
        <v>139</v>
      </c>
      <c r="CT135" t="s">
        <v>133</v>
      </c>
      <c r="CU135" t="s">
        <v>139</v>
      </c>
      <c r="CV135" t="s">
        <v>133</v>
      </c>
      <c r="CW135" t="s">
        <v>139</v>
      </c>
      <c r="CX135" t="s">
        <v>5181</v>
      </c>
      <c r="CY135" s="10">
        <v>16702358640</v>
      </c>
      <c r="CZ135" t="s">
        <v>5174</v>
      </c>
      <c r="DA135" t="s">
        <v>139</v>
      </c>
      <c r="DB135" t="s">
        <v>133</v>
      </c>
      <c r="DC135" t="s">
        <v>115</v>
      </c>
    </row>
    <row r="136" spans="1:112" ht="14.45" customHeight="1" x14ac:dyDescent="0.25">
      <c r="A136" t="s">
        <v>9397</v>
      </c>
      <c r="B136" t="s">
        <v>143</v>
      </c>
      <c r="C136" s="1">
        <v>45470</v>
      </c>
      <c r="D136" s="1">
        <v>45573</v>
      </c>
      <c r="E136" t="s">
        <v>114</v>
      </c>
      <c r="G136" t="s">
        <v>115</v>
      </c>
      <c r="H136" t="s">
        <v>115</v>
      </c>
      <c r="I136" t="s">
        <v>115</v>
      </c>
      <c r="J136" t="s">
        <v>9398</v>
      </c>
      <c r="L136" t="s">
        <v>8283</v>
      </c>
      <c r="M136" t="s">
        <v>9399</v>
      </c>
      <c r="N136" t="s">
        <v>119</v>
      </c>
      <c r="O136" t="s">
        <v>120</v>
      </c>
      <c r="P136" s="8">
        <v>96950</v>
      </c>
      <c r="Q136" t="s">
        <v>121</v>
      </c>
      <c r="S136" s="10">
        <v>16702336696</v>
      </c>
      <c r="U136" t="s">
        <v>8285</v>
      </c>
      <c r="V136">
        <v>812199</v>
      </c>
      <c r="W136" t="s">
        <v>123</v>
      </c>
      <c r="Y136" t="s">
        <v>8286</v>
      </c>
      <c r="Z136" t="s">
        <v>975</v>
      </c>
      <c r="AB136" t="s">
        <v>663</v>
      </c>
      <c r="AC136" t="s">
        <v>8283</v>
      </c>
      <c r="AD136" t="s">
        <v>9399</v>
      </c>
      <c r="AE136" t="s">
        <v>119</v>
      </c>
      <c r="AF136" t="s">
        <v>120</v>
      </c>
      <c r="AG136" s="8">
        <v>96950</v>
      </c>
      <c r="AH136" t="s">
        <v>121</v>
      </c>
      <c r="AJ136" s="10">
        <v>16702336696</v>
      </c>
      <c r="AL136" t="s">
        <v>8287</v>
      </c>
      <c r="BD136" t="str">
        <f>"31-9011.00"</f>
        <v>31-9011.00</v>
      </c>
      <c r="BE136" t="s">
        <v>1170</v>
      </c>
      <c r="BF136" t="s">
        <v>9400</v>
      </c>
      <c r="BG136" t="s">
        <v>8073</v>
      </c>
      <c r="BH136">
        <v>2</v>
      </c>
      <c r="BI136">
        <v>2</v>
      </c>
      <c r="BJ136" s="1">
        <v>45586</v>
      </c>
      <c r="BK136" s="1">
        <v>45950</v>
      </c>
      <c r="BL136" s="1">
        <v>45586</v>
      </c>
      <c r="BM136" s="1">
        <v>45950</v>
      </c>
      <c r="BN136">
        <v>35</v>
      </c>
      <c r="BO136">
        <v>6</v>
      </c>
      <c r="BP136">
        <v>6</v>
      </c>
      <c r="BQ136">
        <v>5</v>
      </c>
      <c r="BR136">
        <v>0</v>
      </c>
      <c r="BS136">
        <v>6</v>
      </c>
      <c r="BT136">
        <v>6</v>
      </c>
      <c r="BU136">
        <v>6</v>
      </c>
      <c r="BV136" t="str">
        <f>"11:00 AM"</f>
        <v>11:00 AM</v>
      </c>
      <c r="BW136" t="str">
        <f>"11:00 PM"</f>
        <v>11:00 PM</v>
      </c>
      <c r="BX136" t="s">
        <v>158</v>
      </c>
      <c r="BY136">
        <v>0</v>
      </c>
      <c r="BZ136">
        <v>24</v>
      </c>
      <c r="CA136" t="s">
        <v>115</v>
      </c>
      <c r="CC136" t="s">
        <v>9401</v>
      </c>
      <c r="CD136" t="s">
        <v>9402</v>
      </c>
      <c r="CE136" t="s">
        <v>1009</v>
      </c>
      <c r="CF136" t="s">
        <v>119</v>
      </c>
      <c r="CG136" t="s">
        <v>120</v>
      </c>
      <c r="CH136" s="8">
        <v>96950</v>
      </c>
      <c r="CI136" s="3">
        <v>12.26</v>
      </c>
      <c r="CJ136" s="3">
        <v>12.26</v>
      </c>
      <c r="CK136" s="3">
        <v>0</v>
      </c>
      <c r="CL136" s="3">
        <v>0</v>
      </c>
      <c r="CM136" t="s">
        <v>136</v>
      </c>
      <c r="CN136" t="s">
        <v>209</v>
      </c>
      <c r="CO136" t="s">
        <v>138</v>
      </c>
      <c r="CQ136" t="s">
        <v>115</v>
      </c>
      <c r="CR136" t="s">
        <v>133</v>
      </c>
      <c r="CS136" t="s">
        <v>139</v>
      </c>
      <c r="CT136" t="s">
        <v>139</v>
      </c>
      <c r="CU136" t="s">
        <v>139</v>
      </c>
      <c r="CV136" t="s">
        <v>133</v>
      </c>
      <c r="CW136" t="s">
        <v>139</v>
      </c>
      <c r="CX136" t="s">
        <v>209</v>
      </c>
      <c r="CY136" s="10">
        <v>16702336696</v>
      </c>
      <c r="CZ136" t="s">
        <v>8291</v>
      </c>
      <c r="DA136" t="s">
        <v>139</v>
      </c>
      <c r="DB136" t="s">
        <v>133</v>
      </c>
      <c r="DC136" t="s">
        <v>115</v>
      </c>
    </row>
    <row r="137" spans="1:112" ht="14.45" customHeight="1" x14ac:dyDescent="0.25">
      <c r="A137" t="s">
        <v>191</v>
      </c>
      <c r="B137" t="s">
        <v>192</v>
      </c>
      <c r="C137" s="1">
        <v>45488</v>
      </c>
      <c r="D137" s="1">
        <v>45574</v>
      </c>
      <c r="E137" t="s">
        <v>144</v>
      </c>
      <c r="F137" s="1">
        <v>45564</v>
      </c>
      <c r="G137" t="s">
        <v>133</v>
      </c>
      <c r="H137" t="s">
        <v>115</v>
      </c>
      <c r="I137" t="s">
        <v>115</v>
      </c>
      <c r="J137" t="s">
        <v>193</v>
      </c>
      <c r="L137" t="s">
        <v>194</v>
      </c>
      <c r="M137" t="s">
        <v>195</v>
      </c>
      <c r="N137" t="s">
        <v>119</v>
      </c>
      <c r="O137" t="s">
        <v>120</v>
      </c>
      <c r="P137" s="8">
        <v>96950</v>
      </c>
      <c r="Q137" t="s">
        <v>121</v>
      </c>
      <c r="S137" s="10">
        <v>16707891310</v>
      </c>
      <c r="U137" t="s">
        <v>196</v>
      </c>
      <c r="V137">
        <v>56172</v>
      </c>
      <c r="W137" t="s">
        <v>123</v>
      </c>
      <c r="Y137" t="s">
        <v>197</v>
      </c>
      <c r="Z137" t="s">
        <v>198</v>
      </c>
      <c r="AA137" t="s">
        <v>199</v>
      </c>
      <c r="AB137" t="s">
        <v>200</v>
      </c>
      <c r="AC137" t="s">
        <v>201</v>
      </c>
      <c r="AD137" t="s">
        <v>195</v>
      </c>
      <c r="AE137" t="s">
        <v>119</v>
      </c>
      <c r="AF137" t="s">
        <v>120</v>
      </c>
      <c r="AG137" s="8">
        <v>96950</v>
      </c>
      <c r="AH137" t="s">
        <v>121</v>
      </c>
      <c r="AJ137" s="10">
        <v>16707891310</v>
      </c>
      <c r="AL137" t="s">
        <v>202</v>
      </c>
      <c r="BD137" t="str">
        <f>"37-2011.00"</f>
        <v>37-2011.00</v>
      </c>
      <c r="BE137" t="s">
        <v>203</v>
      </c>
      <c r="BF137" t="s">
        <v>204</v>
      </c>
      <c r="BG137" t="s">
        <v>205</v>
      </c>
      <c r="BH137">
        <v>1</v>
      </c>
      <c r="BJ137" s="1">
        <v>45566</v>
      </c>
      <c r="BK137" s="1">
        <v>46660</v>
      </c>
      <c r="BN137">
        <v>35</v>
      </c>
      <c r="BO137">
        <v>0</v>
      </c>
      <c r="BP137">
        <v>7</v>
      </c>
      <c r="BQ137">
        <v>7</v>
      </c>
      <c r="BR137">
        <v>7</v>
      </c>
      <c r="BS137">
        <v>7</v>
      </c>
      <c r="BT137">
        <v>7</v>
      </c>
      <c r="BU137">
        <v>0</v>
      </c>
      <c r="BV137" t="str">
        <f>"6:00 AM"</f>
        <v>6:00 AM</v>
      </c>
      <c r="BW137" t="str">
        <f>"8:00 PM"</f>
        <v>8:00 PM</v>
      </c>
      <c r="BX137" t="s">
        <v>158</v>
      </c>
      <c r="BY137">
        <v>0</v>
      </c>
      <c r="BZ137">
        <v>12</v>
      </c>
      <c r="CA137" t="s">
        <v>115</v>
      </c>
      <c r="CC137" t="s">
        <v>206</v>
      </c>
      <c r="CD137" t="s">
        <v>207</v>
      </c>
      <c r="CE137" t="s">
        <v>208</v>
      </c>
      <c r="CF137" t="s">
        <v>119</v>
      </c>
      <c r="CG137" t="s">
        <v>120</v>
      </c>
      <c r="CH137" s="8">
        <v>96950</v>
      </c>
      <c r="CI137" s="3">
        <v>8.2899999999999991</v>
      </c>
      <c r="CJ137" s="3">
        <v>8.2899999999999991</v>
      </c>
      <c r="CK137" s="3">
        <v>0</v>
      </c>
      <c r="CL137" s="3">
        <v>0</v>
      </c>
      <c r="CM137" t="s">
        <v>136</v>
      </c>
      <c r="CN137" t="s">
        <v>209</v>
      </c>
      <c r="CO137" t="s">
        <v>138</v>
      </c>
      <c r="CQ137" t="s">
        <v>115</v>
      </c>
      <c r="CR137" t="s">
        <v>133</v>
      </c>
      <c r="CS137" t="s">
        <v>139</v>
      </c>
      <c r="CT137" t="s">
        <v>139</v>
      </c>
      <c r="CU137" t="s">
        <v>139</v>
      </c>
      <c r="CV137" t="s">
        <v>133</v>
      </c>
      <c r="CW137" t="s">
        <v>139</v>
      </c>
      <c r="CX137" t="s">
        <v>209</v>
      </c>
      <c r="CY137" s="10">
        <v>16707891310</v>
      </c>
      <c r="CZ137" t="s">
        <v>210</v>
      </c>
      <c r="DA137" t="s">
        <v>139</v>
      </c>
      <c r="DB137" t="s">
        <v>133</v>
      </c>
      <c r="DC137" t="s">
        <v>115</v>
      </c>
    </row>
    <row r="138" spans="1:112" ht="14.45" customHeight="1" x14ac:dyDescent="0.25">
      <c r="A138" t="s">
        <v>598</v>
      </c>
      <c r="B138" t="s">
        <v>212</v>
      </c>
      <c r="C138" s="1">
        <v>45501</v>
      </c>
      <c r="D138" s="1">
        <v>45574</v>
      </c>
      <c r="E138" t="s">
        <v>114</v>
      </c>
      <c r="G138" t="s">
        <v>115</v>
      </c>
      <c r="H138" t="s">
        <v>115</v>
      </c>
      <c r="I138" t="s">
        <v>115</v>
      </c>
      <c r="J138" t="s">
        <v>599</v>
      </c>
      <c r="L138" t="s">
        <v>600</v>
      </c>
      <c r="M138" t="s">
        <v>601</v>
      </c>
      <c r="N138" t="s">
        <v>119</v>
      </c>
      <c r="O138" t="s">
        <v>120</v>
      </c>
      <c r="P138" s="8">
        <v>96950</v>
      </c>
      <c r="Q138" t="s">
        <v>121</v>
      </c>
      <c r="S138" s="10">
        <v>16707831435</v>
      </c>
      <c r="U138" t="s">
        <v>602</v>
      </c>
      <c r="V138">
        <v>237110</v>
      </c>
      <c r="W138" t="s">
        <v>123</v>
      </c>
      <c r="Y138" t="s">
        <v>603</v>
      </c>
      <c r="Z138" t="s">
        <v>604</v>
      </c>
      <c r="AB138" t="s">
        <v>565</v>
      </c>
      <c r="AC138" t="s">
        <v>600</v>
      </c>
      <c r="AD138" t="s">
        <v>605</v>
      </c>
      <c r="AE138" t="s">
        <v>119</v>
      </c>
      <c r="AF138" t="s">
        <v>120</v>
      </c>
      <c r="AG138" s="8">
        <v>96950</v>
      </c>
      <c r="AH138" t="s">
        <v>121</v>
      </c>
      <c r="AJ138" s="10">
        <v>16707831435</v>
      </c>
      <c r="AL138" t="s">
        <v>606</v>
      </c>
      <c r="BD138" t="str">
        <f>"47-5081.00"</f>
        <v>47-5081.00</v>
      </c>
      <c r="BE138" t="s">
        <v>607</v>
      </c>
      <c r="BF138" t="s">
        <v>608</v>
      </c>
      <c r="BG138" t="s">
        <v>609</v>
      </c>
      <c r="BH138">
        <v>2</v>
      </c>
      <c r="BJ138" s="1">
        <v>45566</v>
      </c>
      <c r="BK138" s="1">
        <v>45930</v>
      </c>
      <c r="BN138">
        <v>40</v>
      </c>
      <c r="BO138">
        <v>0</v>
      </c>
      <c r="BP138">
        <v>8</v>
      </c>
      <c r="BQ138">
        <v>8</v>
      </c>
      <c r="BR138">
        <v>8</v>
      </c>
      <c r="BS138">
        <v>8</v>
      </c>
      <c r="BT138">
        <v>8</v>
      </c>
      <c r="BU138">
        <v>0</v>
      </c>
      <c r="BV138" t="str">
        <f>"8:00 AM"</f>
        <v>8:00 AM</v>
      </c>
      <c r="BW138" t="str">
        <f>"5:00 PM"</f>
        <v>5:00 PM</v>
      </c>
      <c r="BX138" t="s">
        <v>226</v>
      </c>
      <c r="BY138">
        <v>0</v>
      </c>
      <c r="BZ138">
        <v>12</v>
      </c>
      <c r="CA138" t="s">
        <v>115</v>
      </c>
      <c r="CC138" t="s">
        <v>610</v>
      </c>
      <c r="CD138" t="s">
        <v>600</v>
      </c>
      <c r="CE138" t="s">
        <v>611</v>
      </c>
      <c r="CF138" t="s">
        <v>119</v>
      </c>
      <c r="CG138" t="s">
        <v>120</v>
      </c>
      <c r="CH138" s="8">
        <v>96950</v>
      </c>
      <c r="CI138" s="3">
        <v>14.46</v>
      </c>
      <c r="CJ138" s="3">
        <v>14.46</v>
      </c>
      <c r="CK138" s="3">
        <v>21.69</v>
      </c>
      <c r="CL138" s="3">
        <v>21.69</v>
      </c>
      <c r="CM138" t="s">
        <v>136</v>
      </c>
      <c r="CN138" t="s">
        <v>139</v>
      </c>
      <c r="CO138" t="s">
        <v>138</v>
      </c>
      <c r="CQ138" t="s">
        <v>115</v>
      </c>
      <c r="CR138" t="s">
        <v>133</v>
      </c>
      <c r="CS138" t="s">
        <v>139</v>
      </c>
      <c r="CT138" t="s">
        <v>133</v>
      </c>
      <c r="CU138" t="s">
        <v>139</v>
      </c>
      <c r="CV138" t="s">
        <v>133</v>
      </c>
      <c r="CW138" t="s">
        <v>139</v>
      </c>
      <c r="CX138" t="s">
        <v>612</v>
      </c>
      <c r="CY138" s="10">
        <v>16707831435</v>
      </c>
      <c r="CZ138" t="s">
        <v>606</v>
      </c>
      <c r="DA138" t="s">
        <v>613</v>
      </c>
      <c r="DB138" t="s">
        <v>133</v>
      </c>
      <c r="DC138" t="s">
        <v>139</v>
      </c>
      <c r="DD138" t="s">
        <v>603</v>
      </c>
      <c r="DE138" t="s">
        <v>604</v>
      </c>
      <c r="DG138" t="s">
        <v>599</v>
      </c>
      <c r="DH138" t="s">
        <v>606</v>
      </c>
    </row>
    <row r="139" spans="1:112" ht="14.45" customHeight="1" x14ac:dyDescent="0.25">
      <c r="A139" t="s">
        <v>1151</v>
      </c>
      <c r="B139" t="s">
        <v>192</v>
      </c>
      <c r="C139" s="1">
        <v>45463</v>
      </c>
      <c r="D139" s="1">
        <v>45574</v>
      </c>
      <c r="E139" t="s">
        <v>144</v>
      </c>
      <c r="F139" s="1">
        <v>45595</v>
      </c>
      <c r="G139" t="s">
        <v>115</v>
      </c>
      <c r="H139" t="s">
        <v>115</v>
      </c>
      <c r="I139" t="s">
        <v>115</v>
      </c>
      <c r="J139" t="s">
        <v>950</v>
      </c>
      <c r="K139" t="s">
        <v>951</v>
      </c>
      <c r="L139" t="s">
        <v>683</v>
      </c>
      <c r="M139" t="s">
        <v>952</v>
      </c>
      <c r="N139" t="s">
        <v>119</v>
      </c>
      <c r="O139" t="s">
        <v>120</v>
      </c>
      <c r="P139" s="8">
        <v>96950</v>
      </c>
      <c r="Q139" t="s">
        <v>121</v>
      </c>
      <c r="S139" s="10">
        <v>16702352883</v>
      </c>
      <c r="T139">
        <v>0</v>
      </c>
      <c r="U139" t="s">
        <v>953</v>
      </c>
      <c r="V139">
        <v>56132</v>
      </c>
      <c r="W139" t="s">
        <v>123</v>
      </c>
      <c r="Y139" t="s">
        <v>954</v>
      </c>
      <c r="Z139" t="s">
        <v>955</v>
      </c>
      <c r="AA139" t="s">
        <v>686</v>
      </c>
      <c r="AB139" t="s">
        <v>663</v>
      </c>
      <c r="AC139" t="s">
        <v>683</v>
      </c>
      <c r="AD139" t="s">
        <v>952</v>
      </c>
      <c r="AE139" t="s">
        <v>119</v>
      </c>
      <c r="AF139" t="s">
        <v>120</v>
      </c>
      <c r="AG139" s="8">
        <v>96950</v>
      </c>
      <c r="AH139" t="s">
        <v>121</v>
      </c>
      <c r="AJ139" s="10">
        <v>16702352883</v>
      </c>
      <c r="AK139">
        <v>0</v>
      </c>
      <c r="AL139" t="s">
        <v>956</v>
      </c>
      <c r="BD139" t="str">
        <f>"49-9071.00"</f>
        <v>49-9071.00</v>
      </c>
      <c r="BE139" t="s">
        <v>241</v>
      </c>
      <c r="BF139" t="s">
        <v>1152</v>
      </c>
      <c r="BG139" t="s">
        <v>1153</v>
      </c>
      <c r="BH139">
        <v>10</v>
      </c>
      <c r="BJ139" s="1">
        <v>45597</v>
      </c>
      <c r="BK139" s="1">
        <v>45961</v>
      </c>
      <c r="BN139">
        <v>35</v>
      </c>
      <c r="BO139">
        <v>0</v>
      </c>
      <c r="BP139">
        <v>7</v>
      </c>
      <c r="BQ139">
        <v>7</v>
      </c>
      <c r="BR139">
        <v>7</v>
      </c>
      <c r="BS139">
        <v>7</v>
      </c>
      <c r="BT139">
        <v>7</v>
      </c>
      <c r="BU139">
        <v>0</v>
      </c>
      <c r="BV139" t="str">
        <f>"8:00 AM"</f>
        <v>8:00 AM</v>
      </c>
      <c r="BW139" t="str">
        <f>"4:00 PM"</f>
        <v>4:00 PM</v>
      </c>
      <c r="BX139" t="s">
        <v>226</v>
      </c>
      <c r="BY139">
        <v>0</v>
      </c>
      <c r="BZ139">
        <v>12</v>
      </c>
      <c r="CA139" t="s">
        <v>115</v>
      </c>
      <c r="CC139" t="s">
        <v>1154</v>
      </c>
      <c r="CD139" t="s">
        <v>683</v>
      </c>
      <c r="CE139" t="s">
        <v>684</v>
      </c>
      <c r="CF139" t="s">
        <v>119</v>
      </c>
      <c r="CG139" t="s">
        <v>120</v>
      </c>
      <c r="CH139" s="8">
        <v>96950</v>
      </c>
      <c r="CI139" s="3">
        <v>9.5399999999999991</v>
      </c>
      <c r="CJ139" s="3">
        <v>9.5399999999999991</v>
      </c>
      <c r="CK139" s="3">
        <v>14.31</v>
      </c>
      <c r="CL139" s="3">
        <v>14.31</v>
      </c>
      <c r="CM139" t="s">
        <v>136</v>
      </c>
      <c r="CN139" t="s">
        <v>368</v>
      </c>
      <c r="CO139" t="s">
        <v>138</v>
      </c>
      <c r="CQ139" t="s">
        <v>115</v>
      </c>
      <c r="CR139" t="s">
        <v>133</v>
      </c>
      <c r="CS139" t="s">
        <v>139</v>
      </c>
      <c r="CT139" t="s">
        <v>133</v>
      </c>
      <c r="CU139" t="s">
        <v>133</v>
      </c>
      <c r="CV139" t="s">
        <v>133</v>
      </c>
      <c r="CW139" t="s">
        <v>139</v>
      </c>
      <c r="CX139" t="s">
        <v>1155</v>
      </c>
      <c r="CY139" s="10">
        <v>16702352883</v>
      </c>
      <c r="CZ139" t="s">
        <v>956</v>
      </c>
      <c r="DA139" t="s">
        <v>209</v>
      </c>
      <c r="DB139" t="s">
        <v>133</v>
      </c>
      <c r="DC139" t="s">
        <v>115</v>
      </c>
    </row>
    <row r="140" spans="1:112" ht="14.45" customHeight="1" x14ac:dyDescent="0.25">
      <c r="A140" t="s">
        <v>1156</v>
      </c>
      <c r="B140" t="s">
        <v>192</v>
      </c>
      <c r="C140" s="1">
        <v>45463</v>
      </c>
      <c r="D140" s="1">
        <v>45574</v>
      </c>
      <c r="E140" t="s">
        <v>114</v>
      </c>
      <c r="G140" t="s">
        <v>115</v>
      </c>
      <c r="H140" t="s">
        <v>115</v>
      </c>
      <c r="I140" t="s">
        <v>115</v>
      </c>
      <c r="J140" t="s">
        <v>950</v>
      </c>
      <c r="K140" t="s">
        <v>951</v>
      </c>
      <c r="L140" t="s">
        <v>683</v>
      </c>
      <c r="M140" t="s">
        <v>952</v>
      </c>
      <c r="N140" t="s">
        <v>119</v>
      </c>
      <c r="O140" t="s">
        <v>120</v>
      </c>
      <c r="P140" s="8">
        <v>96950</v>
      </c>
      <c r="Q140" t="s">
        <v>121</v>
      </c>
      <c r="S140" s="10">
        <v>16702352883</v>
      </c>
      <c r="T140">
        <v>0</v>
      </c>
      <c r="U140" t="s">
        <v>953</v>
      </c>
      <c r="V140">
        <v>56132</v>
      </c>
      <c r="W140" t="s">
        <v>123</v>
      </c>
      <c r="Y140" t="s">
        <v>954</v>
      </c>
      <c r="Z140" t="s">
        <v>955</v>
      </c>
      <c r="AA140" t="s">
        <v>686</v>
      </c>
      <c r="AB140" t="s">
        <v>663</v>
      </c>
      <c r="AC140" t="s">
        <v>683</v>
      </c>
      <c r="AD140" t="s">
        <v>952</v>
      </c>
      <c r="AE140" t="s">
        <v>119</v>
      </c>
      <c r="AF140" t="s">
        <v>120</v>
      </c>
      <c r="AG140" s="8">
        <v>96950</v>
      </c>
      <c r="AH140" t="s">
        <v>121</v>
      </c>
      <c r="AJ140" s="10">
        <v>16702352883</v>
      </c>
      <c r="AK140">
        <v>0</v>
      </c>
      <c r="AL140" t="s">
        <v>956</v>
      </c>
      <c r="BD140" t="str">
        <f>"39-5011.00"</f>
        <v>39-5011.00</v>
      </c>
      <c r="BE140" t="s">
        <v>1157</v>
      </c>
      <c r="BF140" t="s">
        <v>1158</v>
      </c>
      <c r="BG140" t="s">
        <v>1159</v>
      </c>
      <c r="BH140">
        <v>5</v>
      </c>
      <c r="BJ140" s="1">
        <v>45536</v>
      </c>
      <c r="BK140" s="1">
        <v>45900</v>
      </c>
      <c r="BN140">
        <v>35</v>
      </c>
      <c r="BO140">
        <v>0</v>
      </c>
      <c r="BP140">
        <v>7</v>
      </c>
      <c r="BQ140">
        <v>7</v>
      </c>
      <c r="BR140">
        <v>7</v>
      </c>
      <c r="BS140">
        <v>7</v>
      </c>
      <c r="BT140">
        <v>7</v>
      </c>
      <c r="BU140">
        <v>0</v>
      </c>
      <c r="BV140" t="str">
        <f>"11:00 AM"</f>
        <v>11:00 AM</v>
      </c>
      <c r="BW140" t="str">
        <f>"6:00 PM"</f>
        <v>6:00 PM</v>
      </c>
      <c r="BX140" t="s">
        <v>226</v>
      </c>
      <c r="BY140">
        <v>6</v>
      </c>
      <c r="BZ140">
        <v>12</v>
      </c>
      <c r="CA140" t="s">
        <v>115</v>
      </c>
      <c r="CC140" t="s">
        <v>1160</v>
      </c>
      <c r="CD140" t="s">
        <v>683</v>
      </c>
      <c r="CE140" t="s">
        <v>684</v>
      </c>
      <c r="CF140" t="s">
        <v>119</v>
      </c>
      <c r="CG140" t="s">
        <v>120</v>
      </c>
      <c r="CH140" s="8">
        <v>96950</v>
      </c>
      <c r="CI140" s="3">
        <v>9.6</v>
      </c>
      <c r="CJ140" s="3">
        <v>9.6</v>
      </c>
      <c r="CK140" s="3">
        <v>14.4</v>
      </c>
      <c r="CL140" s="3">
        <v>14.4</v>
      </c>
      <c r="CM140" t="s">
        <v>136</v>
      </c>
      <c r="CN140" t="s">
        <v>139</v>
      </c>
      <c r="CO140" t="s">
        <v>138</v>
      </c>
      <c r="CQ140" t="s">
        <v>115</v>
      </c>
      <c r="CR140" t="s">
        <v>133</v>
      </c>
      <c r="CS140" t="s">
        <v>139</v>
      </c>
      <c r="CT140" t="s">
        <v>133</v>
      </c>
      <c r="CU140" t="s">
        <v>133</v>
      </c>
      <c r="CV140" t="s">
        <v>133</v>
      </c>
      <c r="CW140" t="s">
        <v>139</v>
      </c>
      <c r="CX140" t="s">
        <v>1161</v>
      </c>
      <c r="CY140" s="10">
        <v>16702352883</v>
      </c>
      <c r="CZ140" t="s">
        <v>956</v>
      </c>
      <c r="DA140" t="s">
        <v>139</v>
      </c>
      <c r="DB140" t="s">
        <v>133</v>
      </c>
      <c r="DC140" t="s">
        <v>115</v>
      </c>
    </row>
    <row r="141" spans="1:112" ht="14.45" customHeight="1" x14ac:dyDescent="0.25">
      <c r="A141" t="s">
        <v>1273</v>
      </c>
      <c r="B141" t="s">
        <v>212</v>
      </c>
      <c r="C141" s="1">
        <v>45531</v>
      </c>
      <c r="D141" s="1">
        <v>45574</v>
      </c>
      <c r="E141" t="s">
        <v>114</v>
      </c>
      <c r="G141" t="s">
        <v>115</v>
      </c>
      <c r="H141" t="s">
        <v>115</v>
      </c>
      <c r="I141" t="s">
        <v>115</v>
      </c>
      <c r="J141" t="s">
        <v>599</v>
      </c>
      <c r="L141" t="s">
        <v>605</v>
      </c>
      <c r="M141" t="s">
        <v>1274</v>
      </c>
      <c r="N141" t="s">
        <v>119</v>
      </c>
      <c r="O141" t="s">
        <v>120</v>
      </c>
      <c r="P141" s="8">
        <v>96950</v>
      </c>
      <c r="Q141" t="s">
        <v>121</v>
      </c>
      <c r="S141" s="10">
        <v>16707831435</v>
      </c>
      <c r="U141" t="s">
        <v>602</v>
      </c>
      <c r="V141">
        <v>237110</v>
      </c>
      <c r="W141" t="s">
        <v>123</v>
      </c>
      <c r="Y141" t="s">
        <v>1275</v>
      </c>
      <c r="Z141" t="s">
        <v>1276</v>
      </c>
      <c r="AB141" t="s">
        <v>200</v>
      </c>
      <c r="AC141" t="s">
        <v>601</v>
      </c>
      <c r="AD141" t="s">
        <v>1277</v>
      </c>
      <c r="AE141" t="s">
        <v>119</v>
      </c>
      <c r="AF141" t="s">
        <v>120</v>
      </c>
      <c r="AG141" s="8">
        <v>96950</v>
      </c>
      <c r="AH141" t="s">
        <v>121</v>
      </c>
      <c r="AJ141" s="10">
        <v>16707831435</v>
      </c>
      <c r="AL141" t="s">
        <v>606</v>
      </c>
      <c r="BD141" t="str">
        <f>"43-3031.00"</f>
        <v>43-3031.00</v>
      </c>
      <c r="BE141" t="s">
        <v>430</v>
      </c>
      <c r="BF141" t="s">
        <v>1278</v>
      </c>
      <c r="BG141" t="s">
        <v>1279</v>
      </c>
      <c r="BH141">
        <v>1</v>
      </c>
      <c r="BJ141" s="1">
        <v>45597</v>
      </c>
      <c r="BK141" s="1">
        <v>45961</v>
      </c>
      <c r="BN141">
        <v>40</v>
      </c>
      <c r="BO141">
        <v>0</v>
      </c>
      <c r="BP141">
        <v>8</v>
      </c>
      <c r="BQ141">
        <v>8</v>
      </c>
      <c r="BR141">
        <v>8</v>
      </c>
      <c r="BS141">
        <v>8</v>
      </c>
      <c r="BT141">
        <v>8</v>
      </c>
      <c r="BU141">
        <v>0</v>
      </c>
      <c r="BV141" t="str">
        <f t="shared" ref="BV141:BV148" si="2">"8:00 AM"</f>
        <v>8:00 AM</v>
      </c>
      <c r="BW141" t="str">
        <f>"5:00 PM"</f>
        <v>5:00 PM</v>
      </c>
      <c r="BX141" t="s">
        <v>226</v>
      </c>
      <c r="BY141">
        <v>0</v>
      </c>
      <c r="BZ141">
        <v>24</v>
      </c>
      <c r="CA141" t="s">
        <v>115</v>
      </c>
      <c r="CC141" t="s">
        <v>1280</v>
      </c>
      <c r="CD141" t="s">
        <v>1281</v>
      </c>
      <c r="CE141" t="s">
        <v>1274</v>
      </c>
      <c r="CF141" t="s">
        <v>119</v>
      </c>
      <c r="CG141" t="s">
        <v>120</v>
      </c>
      <c r="CH141" s="8">
        <v>96950</v>
      </c>
      <c r="CI141" s="3">
        <v>12.28</v>
      </c>
      <c r="CJ141" s="3">
        <v>12.28</v>
      </c>
      <c r="CK141" s="3">
        <v>18.420000000000002</v>
      </c>
      <c r="CL141" s="3">
        <v>18.420000000000002</v>
      </c>
      <c r="CM141" t="s">
        <v>136</v>
      </c>
      <c r="CN141" t="s">
        <v>158</v>
      </c>
      <c r="CO141" t="s">
        <v>138</v>
      </c>
      <c r="CQ141" t="s">
        <v>115</v>
      </c>
      <c r="CR141" t="s">
        <v>133</v>
      </c>
      <c r="CS141" t="s">
        <v>139</v>
      </c>
      <c r="CT141" t="s">
        <v>133</v>
      </c>
      <c r="CU141" t="s">
        <v>139</v>
      </c>
      <c r="CV141" t="s">
        <v>133</v>
      </c>
      <c r="CW141" t="s">
        <v>139</v>
      </c>
      <c r="CX141" t="s">
        <v>1282</v>
      </c>
      <c r="CY141" s="10">
        <v>16707831435</v>
      </c>
      <c r="CZ141" t="s">
        <v>606</v>
      </c>
      <c r="DA141" t="s">
        <v>1283</v>
      </c>
      <c r="DB141" t="s">
        <v>133</v>
      </c>
      <c r="DC141" t="s">
        <v>115</v>
      </c>
    </row>
    <row r="142" spans="1:112" ht="14.45" customHeight="1" x14ac:dyDescent="0.25">
      <c r="A142" t="s">
        <v>1420</v>
      </c>
      <c r="B142" t="s">
        <v>192</v>
      </c>
      <c r="C142" s="1">
        <v>45456</v>
      </c>
      <c r="D142" s="1">
        <v>45574</v>
      </c>
      <c r="E142" t="s">
        <v>114</v>
      </c>
      <c r="G142" t="s">
        <v>115</v>
      </c>
      <c r="H142" t="s">
        <v>115</v>
      </c>
      <c r="I142" t="s">
        <v>115</v>
      </c>
      <c r="J142" t="s">
        <v>950</v>
      </c>
      <c r="K142" t="s">
        <v>951</v>
      </c>
      <c r="L142" t="s">
        <v>683</v>
      </c>
      <c r="M142" t="s">
        <v>952</v>
      </c>
      <c r="N142" t="s">
        <v>119</v>
      </c>
      <c r="O142" t="s">
        <v>120</v>
      </c>
      <c r="P142" s="8">
        <v>96950</v>
      </c>
      <c r="Q142" t="s">
        <v>121</v>
      </c>
      <c r="S142" s="10">
        <v>16702352883</v>
      </c>
      <c r="T142">
        <v>0</v>
      </c>
      <c r="U142" t="s">
        <v>953</v>
      </c>
      <c r="V142">
        <v>56132</v>
      </c>
      <c r="W142" t="s">
        <v>123</v>
      </c>
      <c r="Y142" t="s">
        <v>954</v>
      </c>
      <c r="Z142" t="s">
        <v>955</v>
      </c>
      <c r="AA142" t="s">
        <v>686</v>
      </c>
      <c r="AB142" t="s">
        <v>663</v>
      </c>
      <c r="AC142" t="s">
        <v>683</v>
      </c>
      <c r="AD142" t="s">
        <v>952</v>
      </c>
      <c r="AE142" t="s">
        <v>119</v>
      </c>
      <c r="AF142" t="s">
        <v>120</v>
      </c>
      <c r="AG142" s="8">
        <v>96950</v>
      </c>
      <c r="AH142" t="s">
        <v>121</v>
      </c>
      <c r="AJ142" s="10">
        <v>16702352883</v>
      </c>
      <c r="AK142">
        <v>0</v>
      </c>
      <c r="AL142" t="s">
        <v>956</v>
      </c>
      <c r="BD142" t="str">
        <f>"53-3031.00"</f>
        <v>53-3031.00</v>
      </c>
      <c r="BE142" t="s">
        <v>1421</v>
      </c>
      <c r="BF142" t="s">
        <v>1422</v>
      </c>
      <c r="BG142" t="s">
        <v>1423</v>
      </c>
      <c r="BH142">
        <v>5</v>
      </c>
      <c r="BJ142" s="1">
        <v>45536</v>
      </c>
      <c r="BK142" s="1">
        <v>45900</v>
      </c>
      <c r="BN142">
        <v>35</v>
      </c>
      <c r="BO142">
        <v>0</v>
      </c>
      <c r="BP142">
        <v>7</v>
      </c>
      <c r="BQ142">
        <v>7</v>
      </c>
      <c r="BR142">
        <v>7</v>
      </c>
      <c r="BS142">
        <v>7</v>
      </c>
      <c r="BT142">
        <v>7</v>
      </c>
      <c r="BU142">
        <v>0</v>
      </c>
      <c r="BV142" t="str">
        <f t="shared" si="2"/>
        <v>8:00 AM</v>
      </c>
      <c r="BW142" t="str">
        <f>"4:00 PM"</f>
        <v>4:00 PM</v>
      </c>
      <c r="BX142" t="s">
        <v>226</v>
      </c>
      <c r="BY142">
        <v>0</v>
      </c>
      <c r="BZ142">
        <v>12</v>
      </c>
      <c r="CA142" t="s">
        <v>115</v>
      </c>
      <c r="CC142" t="s">
        <v>1424</v>
      </c>
      <c r="CD142" t="s">
        <v>683</v>
      </c>
      <c r="CE142" t="s">
        <v>684</v>
      </c>
      <c r="CF142" t="s">
        <v>119</v>
      </c>
      <c r="CG142" t="s">
        <v>120</v>
      </c>
      <c r="CH142" s="8">
        <v>96950</v>
      </c>
      <c r="CI142" s="3">
        <v>8.1999999999999993</v>
      </c>
      <c r="CJ142" s="3">
        <v>8.1999999999999993</v>
      </c>
      <c r="CK142" s="3">
        <v>12.3</v>
      </c>
      <c r="CL142" s="3">
        <v>12.3</v>
      </c>
      <c r="CM142" t="s">
        <v>136</v>
      </c>
      <c r="CN142" t="s">
        <v>139</v>
      </c>
      <c r="CO142" t="s">
        <v>138</v>
      </c>
      <c r="CQ142" t="s">
        <v>115</v>
      </c>
      <c r="CR142" t="s">
        <v>133</v>
      </c>
      <c r="CS142" t="s">
        <v>139</v>
      </c>
      <c r="CT142" t="s">
        <v>133</v>
      </c>
      <c r="CU142" t="s">
        <v>133</v>
      </c>
      <c r="CV142" t="s">
        <v>133</v>
      </c>
      <c r="CW142" t="s">
        <v>139</v>
      </c>
      <c r="CX142" t="s">
        <v>1425</v>
      </c>
      <c r="CY142" s="10">
        <v>16702352883</v>
      </c>
      <c r="CZ142" t="s">
        <v>956</v>
      </c>
      <c r="DA142" t="s">
        <v>139</v>
      </c>
      <c r="DB142" t="s">
        <v>133</v>
      </c>
      <c r="DC142" t="s">
        <v>115</v>
      </c>
    </row>
    <row r="143" spans="1:112" ht="14.45" customHeight="1" x14ac:dyDescent="0.25">
      <c r="A143" t="s">
        <v>1973</v>
      </c>
      <c r="B143" t="s">
        <v>192</v>
      </c>
      <c r="C143" s="1">
        <v>45446</v>
      </c>
      <c r="D143" s="1">
        <v>45574</v>
      </c>
      <c r="E143" t="s">
        <v>144</v>
      </c>
      <c r="F143" s="1">
        <v>45564</v>
      </c>
      <c r="G143" t="s">
        <v>115</v>
      </c>
      <c r="H143" t="s">
        <v>115</v>
      </c>
      <c r="I143" t="s">
        <v>115</v>
      </c>
      <c r="J143" t="s">
        <v>950</v>
      </c>
      <c r="K143" t="s">
        <v>951</v>
      </c>
      <c r="L143" t="s">
        <v>683</v>
      </c>
      <c r="M143" t="s">
        <v>952</v>
      </c>
      <c r="N143" t="s">
        <v>119</v>
      </c>
      <c r="O143" t="s">
        <v>120</v>
      </c>
      <c r="P143" s="8">
        <v>96950</v>
      </c>
      <c r="Q143" t="s">
        <v>121</v>
      </c>
      <c r="S143" s="10">
        <v>16702352883</v>
      </c>
      <c r="T143">
        <v>0</v>
      </c>
      <c r="U143" t="s">
        <v>953</v>
      </c>
      <c r="V143">
        <v>56132</v>
      </c>
      <c r="W143" t="s">
        <v>123</v>
      </c>
      <c r="Y143" t="s">
        <v>954</v>
      </c>
      <c r="Z143" t="s">
        <v>955</v>
      </c>
      <c r="AA143" t="s">
        <v>686</v>
      </c>
      <c r="AB143" t="s">
        <v>663</v>
      </c>
      <c r="AC143" t="s">
        <v>683</v>
      </c>
      <c r="AD143" t="s">
        <v>952</v>
      </c>
      <c r="AE143" t="s">
        <v>119</v>
      </c>
      <c r="AF143" t="s">
        <v>120</v>
      </c>
      <c r="AG143" s="8">
        <v>96950</v>
      </c>
      <c r="AH143" t="s">
        <v>121</v>
      </c>
      <c r="AJ143" s="10">
        <v>16702352883</v>
      </c>
      <c r="AK143">
        <v>0</v>
      </c>
      <c r="AL143" t="s">
        <v>956</v>
      </c>
      <c r="BD143" t="str">
        <f>"35-3023.00"</f>
        <v>35-3023.00</v>
      </c>
      <c r="BE143" t="s">
        <v>290</v>
      </c>
      <c r="BF143" t="s">
        <v>1974</v>
      </c>
      <c r="BG143" t="s">
        <v>690</v>
      </c>
      <c r="BH143">
        <v>10</v>
      </c>
      <c r="BJ143" s="1">
        <v>45566</v>
      </c>
      <c r="BK143" s="1">
        <v>45930</v>
      </c>
      <c r="BN143">
        <v>35</v>
      </c>
      <c r="BO143">
        <v>0</v>
      </c>
      <c r="BP143">
        <v>7</v>
      </c>
      <c r="BQ143">
        <v>7</v>
      </c>
      <c r="BR143">
        <v>7</v>
      </c>
      <c r="BS143">
        <v>7</v>
      </c>
      <c r="BT143">
        <v>7</v>
      </c>
      <c r="BU143">
        <v>0</v>
      </c>
      <c r="BV143" t="str">
        <f t="shared" si="2"/>
        <v>8:00 AM</v>
      </c>
      <c r="BW143" t="str">
        <f>"4:00 PM"</f>
        <v>4:00 PM</v>
      </c>
      <c r="BX143" t="s">
        <v>158</v>
      </c>
      <c r="BY143">
        <v>0</v>
      </c>
      <c r="BZ143">
        <v>3</v>
      </c>
      <c r="CA143" t="s">
        <v>115</v>
      </c>
      <c r="CC143" t="s">
        <v>691</v>
      </c>
      <c r="CD143" t="s">
        <v>683</v>
      </c>
      <c r="CE143" t="s">
        <v>684</v>
      </c>
      <c r="CF143" t="s">
        <v>119</v>
      </c>
      <c r="CG143" t="s">
        <v>120</v>
      </c>
      <c r="CH143" s="8">
        <v>96950</v>
      </c>
      <c r="CI143" s="3">
        <v>7.97</v>
      </c>
      <c r="CJ143" s="3">
        <v>7.97</v>
      </c>
      <c r="CK143" s="3">
        <v>11.96</v>
      </c>
      <c r="CL143" s="3">
        <v>11.96</v>
      </c>
      <c r="CM143" t="s">
        <v>136</v>
      </c>
      <c r="CN143" t="s">
        <v>368</v>
      </c>
      <c r="CO143" t="s">
        <v>138</v>
      </c>
      <c r="CQ143" t="s">
        <v>115</v>
      </c>
      <c r="CR143" t="s">
        <v>133</v>
      </c>
      <c r="CS143" t="s">
        <v>139</v>
      </c>
      <c r="CT143" t="s">
        <v>133</v>
      </c>
      <c r="CU143" t="s">
        <v>133</v>
      </c>
      <c r="CV143" t="s">
        <v>133</v>
      </c>
      <c r="CW143" t="s">
        <v>139</v>
      </c>
      <c r="CX143" t="s">
        <v>1425</v>
      </c>
      <c r="CY143" s="10">
        <v>16702352883</v>
      </c>
      <c r="CZ143" t="s">
        <v>956</v>
      </c>
      <c r="DA143" t="s">
        <v>209</v>
      </c>
      <c r="DB143" t="s">
        <v>133</v>
      </c>
      <c r="DC143" t="s">
        <v>115</v>
      </c>
    </row>
    <row r="144" spans="1:112" ht="14.45" customHeight="1" x14ac:dyDescent="0.25">
      <c r="A144" t="s">
        <v>3018</v>
      </c>
      <c r="B144" t="s">
        <v>192</v>
      </c>
      <c r="C144" s="1">
        <v>45463</v>
      </c>
      <c r="D144" s="1">
        <v>45574</v>
      </c>
      <c r="E144" t="s">
        <v>144</v>
      </c>
      <c r="F144" s="1">
        <v>45595</v>
      </c>
      <c r="G144" t="s">
        <v>115</v>
      </c>
      <c r="H144" t="s">
        <v>115</v>
      </c>
      <c r="I144" t="s">
        <v>115</v>
      </c>
      <c r="J144" t="s">
        <v>950</v>
      </c>
      <c r="K144" t="s">
        <v>951</v>
      </c>
      <c r="L144" t="s">
        <v>683</v>
      </c>
      <c r="M144" t="s">
        <v>952</v>
      </c>
      <c r="N144" t="s">
        <v>119</v>
      </c>
      <c r="O144" t="s">
        <v>120</v>
      </c>
      <c r="P144" s="8">
        <v>96950</v>
      </c>
      <c r="Q144" t="s">
        <v>121</v>
      </c>
      <c r="S144" s="10">
        <v>16702352883</v>
      </c>
      <c r="T144">
        <v>0</v>
      </c>
      <c r="U144" t="s">
        <v>953</v>
      </c>
      <c r="V144">
        <v>56132</v>
      </c>
      <c r="W144" t="s">
        <v>123</v>
      </c>
      <c r="Y144" t="s">
        <v>954</v>
      </c>
      <c r="Z144" t="s">
        <v>955</v>
      </c>
      <c r="AA144" t="s">
        <v>686</v>
      </c>
      <c r="AB144" t="s">
        <v>663</v>
      </c>
      <c r="AC144" t="s">
        <v>683</v>
      </c>
      <c r="AD144" t="s">
        <v>952</v>
      </c>
      <c r="AE144" t="s">
        <v>119</v>
      </c>
      <c r="AF144" t="s">
        <v>120</v>
      </c>
      <c r="AG144" s="8">
        <v>96950</v>
      </c>
      <c r="AH144" t="s">
        <v>121</v>
      </c>
      <c r="AJ144" s="10">
        <v>16702352883</v>
      </c>
      <c r="AK144">
        <v>0</v>
      </c>
      <c r="AL144" t="s">
        <v>956</v>
      </c>
      <c r="BD144" t="str">
        <f>"51-9198.00"</f>
        <v>51-9198.00</v>
      </c>
      <c r="BE144" t="s">
        <v>1347</v>
      </c>
      <c r="BF144" t="s">
        <v>3019</v>
      </c>
      <c r="BG144" t="s">
        <v>3020</v>
      </c>
      <c r="BH144">
        <v>10</v>
      </c>
      <c r="BJ144" s="1">
        <v>45597</v>
      </c>
      <c r="BK144" s="1">
        <v>45961</v>
      </c>
      <c r="BN144">
        <v>35</v>
      </c>
      <c r="BO144">
        <v>0</v>
      </c>
      <c r="BP144">
        <v>7</v>
      </c>
      <c r="BQ144">
        <v>7</v>
      </c>
      <c r="BR144">
        <v>7</v>
      </c>
      <c r="BS144">
        <v>7</v>
      </c>
      <c r="BT144">
        <v>7</v>
      </c>
      <c r="BU144">
        <v>0</v>
      </c>
      <c r="BV144" t="str">
        <f t="shared" si="2"/>
        <v>8:00 AM</v>
      </c>
      <c r="BW144" t="str">
        <f>"4:00 PM"</f>
        <v>4:00 PM</v>
      </c>
      <c r="BX144" t="s">
        <v>226</v>
      </c>
      <c r="BY144">
        <v>0</v>
      </c>
      <c r="BZ144">
        <v>6</v>
      </c>
      <c r="CA144" t="s">
        <v>115</v>
      </c>
      <c r="CC144" t="s">
        <v>3021</v>
      </c>
      <c r="CD144" t="s">
        <v>683</v>
      </c>
      <c r="CE144" t="s">
        <v>684</v>
      </c>
      <c r="CF144" t="s">
        <v>119</v>
      </c>
      <c r="CG144" t="s">
        <v>120</v>
      </c>
      <c r="CH144" s="8">
        <v>96950</v>
      </c>
      <c r="CI144" s="3">
        <v>7.95</v>
      </c>
      <c r="CJ144" s="3">
        <v>7.95</v>
      </c>
      <c r="CK144" s="3">
        <v>11.93</v>
      </c>
      <c r="CL144" s="3">
        <v>11.93</v>
      </c>
      <c r="CM144" t="s">
        <v>136</v>
      </c>
      <c r="CN144" t="s">
        <v>137</v>
      </c>
      <c r="CO144" t="s">
        <v>138</v>
      </c>
      <c r="CQ144" t="s">
        <v>115</v>
      </c>
      <c r="CR144" t="s">
        <v>133</v>
      </c>
      <c r="CS144" t="s">
        <v>139</v>
      </c>
      <c r="CT144" t="s">
        <v>133</v>
      </c>
      <c r="CU144" t="s">
        <v>133</v>
      </c>
      <c r="CV144" t="s">
        <v>133</v>
      </c>
      <c r="CW144" t="s">
        <v>139</v>
      </c>
      <c r="CX144" t="s">
        <v>1155</v>
      </c>
      <c r="CY144" s="10">
        <v>16702352883</v>
      </c>
      <c r="CZ144" t="s">
        <v>956</v>
      </c>
      <c r="DA144" t="s">
        <v>209</v>
      </c>
      <c r="DB144" t="s">
        <v>133</v>
      </c>
      <c r="DC144" t="s">
        <v>115</v>
      </c>
    </row>
    <row r="145" spans="1:112" ht="14.45" customHeight="1" x14ac:dyDescent="0.25">
      <c r="A145" t="s">
        <v>3901</v>
      </c>
      <c r="B145" t="s">
        <v>192</v>
      </c>
      <c r="C145" s="1">
        <v>45463</v>
      </c>
      <c r="D145" s="1">
        <v>45574</v>
      </c>
      <c r="E145" t="s">
        <v>114</v>
      </c>
      <c r="G145" t="s">
        <v>115</v>
      </c>
      <c r="H145" t="s">
        <v>115</v>
      </c>
      <c r="I145" t="s">
        <v>115</v>
      </c>
      <c r="J145" t="s">
        <v>950</v>
      </c>
      <c r="K145" t="s">
        <v>951</v>
      </c>
      <c r="L145" t="s">
        <v>683</v>
      </c>
      <c r="M145" t="s">
        <v>952</v>
      </c>
      <c r="N145" t="s">
        <v>119</v>
      </c>
      <c r="O145" t="s">
        <v>120</v>
      </c>
      <c r="P145" s="8">
        <v>96950</v>
      </c>
      <c r="Q145" t="s">
        <v>121</v>
      </c>
      <c r="S145" s="10">
        <v>16702352883</v>
      </c>
      <c r="T145">
        <v>0</v>
      </c>
      <c r="U145" t="s">
        <v>953</v>
      </c>
      <c r="V145">
        <v>56132</v>
      </c>
      <c r="W145" t="s">
        <v>123</v>
      </c>
      <c r="Y145" t="s">
        <v>954</v>
      </c>
      <c r="Z145" t="s">
        <v>955</v>
      </c>
      <c r="AA145" t="s">
        <v>686</v>
      </c>
      <c r="AB145" t="s">
        <v>663</v>
      </c>
      <c r="AC145" t="s">
        <v>683</v>
      </c>
      <c r="AD145" t="s">
        <v>952</v>
      </c>
      <c r="AE145" t="s">
        <v>119</v>
      </c>
      <c r="AF145" t="s">
        <v>120</v>
      </c>
      <c r="AG145" s="8">
        <v>96950</v>
      </c>
      <c r="AH145" t="s">
        <v>121</v>
      </c>
      <c r="AJ145" s="10">
        <v>16702352883</v>
      </c>
      <c r="AK145">
        <v>0</v>
      </c>
      <c r="AL145" t="s">
        <v>956</v>
      </c>
      <c r="BD145" t="str">
        <f>"49-3023.00"</f>
        <v>49-3023.00</v>
      </c>
      <c r="BE145" t="s">
        <v>817</v>
      </c>
      <c r="BF145" t="s">
        <v>3902</v>
      </c>
      <c r="BG145" t="s">
        <v>3903</v>
      </c>
      <c r="BH145">
        <v>5</v>
      </c>
      <c r="BJ145" s="1">
        <v>45536</v>
      </c>
      <c r="BK145" s="1">
        <v>45900</v>
      </c>
      <c r="BN145">
        <v>35</v>
      </c>
      <c r="BO145">
        <v>0</v>
      </c>
      <c r="BP145">
        <v>7</v>
      </c>
      <c r="BQ145">
        <v>7</v>
      </c>
      <c r="BR145">
        <v>7</v>
      </c>
      <c r="BS145">
        <v>7</v>
      </c>
      <c r="BT145">
        <v>7</v>
      </c>
      <c r="BU145">
        <v>0</v>
      </c>
      <c r="BV145" t="str">
        <f t="shared" si="2"/>
        <v>8:00 AM</v>
      </c>
      <c r="BW145" t="str">
        <f>"4:00 PM"</f>
        <v>4:00 PM</v>
      </c>
      <c r="BX145" t="s">
        <v>226</v>
      </c>
      <c r="BY145">
        <v>6</v>
      </c>
      <c r="BZ145">
        <v>12</v>
      </c>
      <c r="CA145" t="s">
        <v>115</v>
      </c>
      <c r="CC145" t="s">
        <v>3904</v>
      </c>
      <c r="CD145" t="s">
        <v>683</v>
      </c>
      <c r="CE145" t="s">
        <v>684</v>
      </c>
      <c r="CF145" t="s">
        <v>119</v>
      </c>
      <c r="CG145" t="s">
        <v>120</v>
      </c>
      <c r="CH145" s="8">
        <v>96950</v>
      </c>
      <c r="CI145" s="3">
        <v>10.07</v>
      </c>
      <c r="CJ145" s="3">
        <v>10.07</v>
      </c>
      <c r="CK145" s="3">
        <v>15.11</v>
      </c>
      <c r="CL145" s="3">
        <v>15.11</v>
      </c>
      <c r="CM145" t="s">
        <v>136</v>
      </c>
      <c r="CN145" t="s">
        <v>139</v>
      </c>
      <c r="CO145" t="s">
        <v>138</v>
      </c>
      <c r="CQ145" t="s">
        <v>115</v>
      </c>
      <c r="CR145" t="s">
        <v>133</v>
      </c>
      <c r="CS145" t="s">
        <v>139</v>
      </c>
      <c r="CT145" t="s">
        <v>133</v>
      </c>
      <c r="CU145" t="s">
        <v>133</v>
      </c>
      <c r="CV145" t="s">
        <v>133</v>
      </c>
      <c r="CW145" t="s">
        <v>139</v>
      </c>
      <c r="CX145" t="s">
        <v>1425</v>
      </c>
      <c r="CY145" s="10">
        <v>16702352883</v>
      </c>
      <c r="CZ145" t="s">
        <v>956</v>
      </c>
      <c r="DA145" t="s">
        <v>139</v>
      </c>
      <c r="DB145" t="s">
        <v>133</v>
      </c>
      <c r="DC145" t="s">
        <v>115</v>
      </c>
    </row>
    <row r="146" spans="1:112" ht="14.45" customHeight="1" x14ac:dyDescent="0.25">
      <c r="A146" t="s">
        <v>4174</v>
      </c>
      <c r="B146" t="s">
        <v>192</v>
      </c>
      <c r="C146" s="1">
        <v>45456</v>
      </c>
      <c r="D146" s="1">
        <v>45574</v>
      </c>
      <c r="E146" t="s">
        <v>114</v>
      </c>
      <c r="G146" t="s">
        <v>115</v>
      </c>
      <c r="H146" t="s">
        <v>115</v>
      </c>
      <c r="I146" t="s">
        <v>115</v>
      </c>
      <c r="J146" t="s">
        <v>950</v>
      </c>
      <c r="K146" t="s">
        <v>951</v>
      </c>
      <c r="L146" t="s">
        <v>683</v>
      </c>
      <c r="M146" t="s">
        <v>952</v>
      </c>
      <c r="N146" t="s">
        <v>119</v>
      </c>
      <c r="O146" t="s">
        <v>120</v>
      </c>
      <c r="P146" s="8">
        <v>96950</v>
      </c>
      <c r="Q146" t="s">
        <v>121</v>
      </c>
      <c r="S146" s="10">
        <v>16702352883</v>
      </c>
      <c r="T146">
        <v>0</v>
      </c>
      <c r="U146" t="s">
        <v>953</v>
      </c>
      <c r="V146">
        <v>56132</v>
      </c>
      <c r="W146" t="s">
        <v>123</v>
      </c>
      <c r="Y146" t="s">
        <v>954</v>
      </c>
      <c r="Z146" t="s">
        <v>955</v>
      </c>
      <c r="AA146" t="s">
        <v>686</v>
      </c>
      <c r="AB146" t="s">
        <v>663</v>
      </c>
      <c r="AC146" t="s">
        <v>683</v>
      </c>
      <c r="AD146" t="s">
        <v>952</v>
      </c>
      <c r="AE146" t="s">
        <v>119</v>
      </c>
      <c r="AF146" t="s">
        <v>120</v>
      </c>
      <c r="AG146" s="8">
        <v>96950</v>
      </c>
      <c r="AH146" t="s">
        <v>121</v>
      </c>
      <c r="AJ146" s="10">
        <v>16702352883</v>
      </c>
      <c r="AK146">
        <v>0</v>
      </c>
      <c r="AL146" t="s">
        <v>956</v>
      </c>
      <c r="BD146" t="str">
        <f>"43-3031.00"</f>
        <v>43-3031.00</v>
      </c>
      <c r="BE146" t="s">
        <v>430</v>
      </c>
      <c r="BF146" t="s">
        <v>4175</v>
      </c>
      <c r="BG146" t="s">
        <v>4176</v>
      </c>
      <c r="BH146">
        <v>5</v>
      </c>
      <c r="BJ146" s="1">
        <v>45536</v>
      </c>
      <c r="BK146" s="1">
        <v>45900</v>
      </c>
      <c r="BN146">
        <v>35</v>
      </c>
      <c r="BO146">
        <v>0</v>
      </c>
      <c r="BP146">
        <v>7</v>
      </c>
      <c r="BQ146">
        <v>7</v>
      </c>
      <c r="BR146">
        <v>7</v>
      </c>
      <c r="BS146">
        <v>7</v>
      </c>
      <c r="BT146">
        <v>7</v>
      </c>
      <c r="BU146">
        <v>0</v>
      </c>
      <c r="BV146" t="str">
        <f t="shared" si="2"/>
        <v>8:00 AM</v>
      </c>
      <c r="BW146" t="str">
        <f>"4:00 PM"</f>
        <v>4:00 PM</v>
      </c>
      <c r="BX146" t="s">
        <v>226</v>
      </c>
      <c r="BY146">
        <v>0</v>
      </c>
      <c r="BZ146">
        <v>12</v>
      </c>
      <c r="CA146" t="s">
        <v>115</v>
      </c>
      <c r="CC146" t="s">
        <v>4177</v>
      </c>
      <c r="CD146" t="s">
        <v>683</v>
      </c>
      <c r="CE146" t="s">
        <v>684</v>
      </c>
      <c r="CF146" t="s">
        <v>119</v>
      </c>
      <c r="CG146" t="s">
        <v>120</v>
      </c>
      <c r="CH146" s="8">
        <v>96950</v>
      </c>
      <c r="CI146" s="3">
        <v>11.43</v>
      </c>
      <c r="CJ146" s="3">
        <v>11.43</v>
      </c>
      <c r="CK146" s="3">
        <v>17.149999999999999</v>
      </c>
      <c r="CL146" s="3">
        <v>17.149999999999999</v>
      </c>
      <c r="CM146" t="s">
        <v>136</v>
      </c>
      <c r="CN146" t="s">
        <v>139</v>
      </c>
      <c r="CO146" t="s">
        <v>138</v>
      </c>
      <c r="CQ146" t="s">
        <v>115</v>
      </c>
      <c r="CR146" t="s">
        <v>133</v>
      </c>
      <c r="CS146" t="s">
        <v>139</v>
      </c>
      <c r="CT146" t="s">
        <v>133</v>
      </c>
      <c r="CU146" t="s">
        <v>133</v>
      </c>
      <c r="CV146" t="s">
        <v>133</v>
      </c>
      <c r="CW146" t="s">
        <v>139</v>
      </c>
      <c r="CX146" t="s">
        <v>692</v>
      </c>
      <c r="CY146" s="10">
        <v>16702352883</v>
      </c>
      <c r="CZ146" t="s">
        <v>956</v>
      </c>
      <c r="DA146" t="s">
        <v>139</v>
      </c>
      <c r="DB146" t="s">
        <v>133</v>
      </c>
      <c r="DC146" t="s">
        <v>115</v>
      </c>
    </row>
    <row r="147" spans="1:112" ht="14.45" customHeight="1" x14ac:dyDescent="0.25">
      <c r="A147" t="s">
        <v>4279</v>
      </c>
      <c r="B147" t="s">
        <v>143</v>
      </c>
      <c r="C147" s="1">
        <v>45472</v>
      </c>
      <c r="D147" s="1">
        <v>45574</v>
      </c>
      <c r="E147" t="s">
        <v>144</v>
      </c>
      <c r="F147" s="1">
        <v>45564</v>
      </c>
      <c r="G147" t="s">
        <v>115</v>
      </c>
      <c r="H147" t="s">
        <v>115</v>
      </c>
      <c r="I147" t="s">
        <v>115</v>
      </c>
      <c r="J147" t="s">
        <v>4280</v>
      </c>
      <c r="L147" t="s">
        <v>4281</v>
      </c>
      <c r="N147" t="s">
        <v>823</v>
      </c>
      <c r="O147" t="s">
        <v>120</v>
      </c>
      <c r="P147" s="8">
        <v>96950</v>
      </c>
      <c r="Q147" t="s">
        <v>121</v>
      </c>
      <c r="S147" s="10">
        <v>16705320065</v>
      </c>
      <c r="U147" t="s">
        <v>4094</v>
      </c>
      <c r="V147">
        <v>11199</v>
      </c>
      <c r="W147" t="s">
        <v>123</v>
      </c>
      <c r="Y147" t="s">
        <v>4282</v>
      </c>
      <c r="Z147" t="s">
        <v>4283</v>
      </c>
      <c r="AB147" t="s">
        <v>2612</v>
      </c>
      <c r="AC147" t="s">
        <v>4281</v>
      </c>
      <c r="AE147" t="s">
        <v>834</v>
      </c>
      <c r="AF147" t="s">
        <v>120</v>
      </c>
      <c r="AG147" s="8">
        <v>96951</v>
      </c>
      <c r="AH147" t="s">
        <v>121</v>
      </c>
      <c r="AJ147" s="10">
        <v>16705320065</v>
      </c>
      <c r="AL147" t="s">
        <v>4096</v>
      </c>
      <c r="BD147" t="str">
        <f>"45-2092.00"</f>
        <v>45-2092.00</v>
      </c>
      <c r="BE147" t="s">
        <v>1389</v>
      </c>
      <c r="BF147" t="s">
        <v>4284</v>
      </c>
      <c r="BG147" t="s">
        <v>4285</v>
      </c>
      <c r="BH147">
        <v>2</v>
      </c>
      <c r="BI147">
        <v>2</v>
      </c>
      <c r="BJ147" s="1">
        <v>45566</v>
      </c>
      <c r="BK147" s="1">
        <v>45930</v>
      </c>
      <c r="BL147" s="1">
        <v>45574</v>
      </c>
      <c r="BM147" s="1">
        <v>45930</v>
      </c>
      <c r="BN147">
        <v>35</v>
      </c>
      <c r="BO147">
        <v>0</v>
      </c>
      <c r="BP147">
        <v>7</v>
      </c>
      <c r="BQ147">
        <v>7</v>
      </c>
      <c r="BR147">
        <v>7</v>
      </c>
      <c r="BS147">
        <v>7</v>
      </c>
      <c r="BT147">
        <v>7</v>
      </c>
      <c r="BU147">
        <v>0</v>
      </c>
      <c r="BV147" t="str">
        <f t="shared" si="2"/>
        <v>8:00 AM</v>
      </c>
      <c r="BW147" t="str">
        <f>"5:00 PM"</f>
        <v>5:00 PM</v>
      </c>
      <c r="BX147" t="s">
        <v>158</v>
      </c>
      <c r="BY147">
        <v>0</v>
      </c>
      <c r="BZ147">
        <v>0</v>
      </c>
      <c r="CA147" t="s">
        <v>115</v>
      </c>
      <c r="CC147" s="2" t="s">
        <v>4286</v>
      </c>
      <c r="CD147" t="s">
        <v>4287</v>
      </c>
      <c r="CF147" t="s">
        <v>823</v>
      </c>
      <c r="CG147" t="s">
        <v>120</v>
      </c>
      <c r="CH147" s="8">
        <v>96951</v>
      </c>
      <c r="CI147" s="3">
        <v>12.16</v>
      </c>
      <c r="CJ147" s="3">
        <v>12.16</v>
      </c>
      <c r="CK147" s="3">
        <v>18.239999999999998</v>
      </c>
      <c r="CL147" s="3">
        <v>18.239999999999998</v>
      </c>
      <c r="CM147" t="s">
        <v>136</v>
      </c>
      <c r="CO147" t="s">
        <v>138</v>
      </c>
      <c r="CQ147" t="s">
        <v>115</v>
      </c>
      <c r="CR147" t="s">
        <v>133</v>
      </c>
      <c r="CS147" t="s">
        <v>139</v>
      </c>
      <c r="CT147" t="s">
        <v>133</v>
      </c>
      <c r="CU147" t="s">
        <v>139</v>
      </c>
      <c r="CV147" t="s">
        <v>133</v>
      </c>
      <c r="CW147" t="s">
        <v>139</v>
      </c>
      <c r="CX147" t="s">
        <v>4288</v>
      </c>
      <c r="CY147" s="10">
        <v>16705320065</v>
      </c>
      <c r="CZ147" t="s">
        <v>4096</v>
      </c>
      <c r="DA147" t="s">
        <v>139</v>
      </c>
      <c r="DB147" t="s">
        <v>133</v>
      </c>
      <c r="DC147" t="s">
        <v>115</v>
      </c>
      <c r="DD147" t="s">
        <v>4282</v>
      </c>
      <c r="DE147" t="s">
        <v>4283</v>
      </c>
      <c r="DG147" t="s">
        <v>4100</v>
      </c>
      <c r="DH147" t="s">
        <v>4096</v>
      </c>
    </row>
    <row r="148" spans="1:112" ht="14.45" customHeight="1" x14ac:dyDescent="0.25">
      <c r="A148" t="s">
        <v>4335</v>
      </c>
      <c r="B148" t="s">
        <v>192</v>
      </c>
      <c r="C148" s="1">
        <v>45487</v>
      </c>
      <c r="D148" s="1">
        <v>45574</v>
      </c>
      <c r="E148" t="s">
        <v>144</v>
      </c>
      <c r="F148" s="1">
        <v>45564</v>
      </c>
      <c r="G148" t="s">
        <v>115</v>
      </c>
      <c r="H148" t="s">
        <v>115</v>
      </c>
      <c r="I148" t="s">
        <v>115</v>
      </c>
      <c r="J148" t="s">
        <v>4336</v>
      </c>
      <c r="L148" t="s">
        <v>4337</v>
      </c>
      <c r="M148" t="s">
        <v>4338</v>
      </c>
      <c r="N148" t="s">
        <v>148</v>
      </c>
      <c r="O148" t="s">
        <v>120</v>
      </c>
      <c r="P148" s="8">
        <v>96950</v>
      </c>
      <c r="Q148" t="s">
        <v>121</v>
      </c>
      <c r="S148" s="10">
        <v>16703236652</v>
      </c>
      <c r="U148" t="s">
        <v>4339</v>
      </c>
      <c r="V148">
        <v>236220</v>
      </c>
      <c r="W148" t="s">
        <v>123</v>
      </c>
      <c r="Y148" t="s">
        <v>4340</v>
      </c>
      <c r="Z148" t="s">
        <v>4341</v>
      </c>
      <c r="AB148" t="s">
        <v>565</v>
      </c>
      <c r="AC148" t="s">
        <v>4337</v>
      </c>
      <c r="AE148" t="s">
        <v>148</v>
      </c>
      <c r="AF148" t="s">
        <v>120</v>
      </c>
      <c r="AG148" s="8">
        <v>96950</v>
      </c>
      <c r="AH148" t="s">
        <v>121</v>
      </c>
      <c r="AJ148" s="10">
        <v>16703236652</v>
      </c>
      <c r="AL148" t="s">
        <v>4342</v>
      </c>
      <c r="BD148" t="str">
        <f>"51-4121.00"</f>
        <v>51-4121.00</v>
      </c>
      <c r="BE148" t="s">
        <v>666</v>
      </c>
      <c r="BF148" t="s">
        <v>4343</v>
      </c>
      <c r="BG148" t="s">
        <v>4344</v>
      </c>
      <c r="BH148">
        <v>3</v>
      </c>
      <c r="BJ148" s="1">
        <v>45566</v>
      </c>
      <c r="BK148" s="1">
        <v>45930</v>
      </c>
      <c r="BN148">
        <v>40</v>
      </c>
      <c r="BO148">
        <v>0</v>
      </c>
      <c r="BP148">
        <v>8</v>
      </c>
      <c r="BQ148">
        <v>8</v>
      </c>
      <c r="BR148">
        <v>8</v>
      </c>
      <c r="BS148">
        <v>8</v>
      </c>
      <c r="BT148">
        <v>8</v>
      </c>
      <c r="BU148">
        <v>0</v>
      </c>
      <c r="BV148" t="str">
        <f t="shared" si="2"/>
        <v>8:00 AM</v>
      </c>
      <c r="BW148" t="str">
        <f>"5:00 PM"</f>
        <v>5:00 PM</v>
      </c>
      <c r="BX148" t="s">
        <v>226</v>
      </c>
      <c r="BY148">
        <v>0</v>
      </c>
      <c r="BZ148">
        <v>12</v>
      </c>
      <c r="CA148" t="s">
        <v>115</v>
      </c>
      <c r="CC148" t="s">
        <v>4345</v>
      </c>
      <c r="CD148" t="s">
        <v>4346</v>
      </c>
      <c r="CF148" t="s">
        <v>148</v>
      </c>
      <c r="CG148" t="s">
        <v>120</v>
      </c>
      <c r="CH148" s="8">
        <v>96950</v>
      </c>
      <c r="CI148" s="3">
        <v>20.25</v>
      </c>
      <c r="CJ148" s="3">
        <v>20.25</v>
      </c>
      <c r="CK148" s="3">
        <v>30.38</v>
      </c>
      <c r="CL148" s="3">
        <v>30.38</v>
      </c>
      <c r="CM148" t="s">
        <v>136</v>
      </c>
      <c r="CN148" t="s">
        <v>139</v>
      </c>
      <c r="CO148" t="s">
        <v>138</v>
      </c>
      <c r="CQ148" t="s">
        <v>133</v>
      </c>
      <c r="CR148" t="s">
        <v>133</v>
      </c>
      <c r="CS148" t="s">
        <v>133</v>
      </c>
      <c r="CT148" t="s">
        <v>133</v>
      </c>
      <c r="CU148" t="s">
        <v>139</v>
      </c>
      <c r="CV148" t="s">
        <v>133</v>
      </c>
      <c r="CW148" t="s">
        <v>139</v>
      </c>
      <c r="CX148" t="s">
        <v>9645</v>
      </c>
      <c r="CY148" s="10">
        <v>16703236652</v>
      </c>
      <c r="CZ148" t="s">
        <v>4347</v>
      </c>
      <c r="DA148" t="s">
        <v>139</v>
      </c>
      <c r="DB148" t="s">
        <v>133</v>
      </c>
      <c r="DC148" t="s">
        <v>115</v>
      </c>
    </row>
    <row r="149" spans="1:112" ht="14.45" customHeight="1" x14ac:dyDescent="0.25">
      <c r="A149" t="s">
        <v>4579</v>
      </c>
      <c r="B149" t="s">
        <v>192</v>
      </c>
      <c r="C149" s="1">
        <v>45463</v>
      </c>
      <c r="D149" s="1">
        <v>45574</v>
      </c>
      <c r="E149" t="s">
        <v>114</v>
      </c>
      <c r="G149" t="s">
        <v>115</v>
      </c>
      <c r="H149" t="s">
        <v>115</v>
      </c>
      <c r="I149" t="s">
        <v>115</v>
      </c>
      <c r="J149" t="s">
        <v>950</v>
      </c>
      <c r="K149" t="s">
        <v>951</v>
      </c>
      <c r="L149" t="s">
        <v>683</v>
      </c>
      <c r="M149" t="s">
        <v>952</v>
      </c>
      <c r="N149" t="s">
        <v>119</v>
      </c>
      <c r="O149" t="s">
        <v>120</v>
      </c>
      <c r="P149" s="8">
        <v>96950</v>
      </c>
      <c r="Q149" t="s">
        <v>121</v>
      </c>
      <c r="S149" s="10">
        <v>16702352883</v>
      </c>
      <c r="T149">
        <v>0</v>
      </c>
      <c r="U149" t="s">
        <v>953</v>
      </c>
      <c r="V149">
        <v>56132</v>
      </c>
      <c r="W149" t="s">
        <v>123</v>
      </c>
      <c r="Y149" t="s">
        <v>954</v>
      </c>
      <c r="Z149" t="s">
        <v>955</v>
      </c>
      <c r="AA149" t="s">
        <v>686</v>
      </c>
      <c r="AB149" t="s">
        <v>663</v>
      </c>
      <c r="AC149" t="s">
        <v>683</v>
      </c>
      <c r="AD149" t="s">
        <v>952</v>
      </c>
      <c r="AE149" t="s">
        <v>119</v>
      </c>
      <c r="AF149" t="s">
        <v>120</v>
      </c>
      <c r="AG149" s="8">
        <v>96950</v>
      </c>
      <c r="AH149" t="s">
        <v>121</v>
      </c>
      <c r="AJ149" s="10">
        <v>16702352883</v>
      </c>
      <c r="AK149">
        <v>0</v>
      </c>
      <c r="AL149" t="s">
        <v>956</v>
      </c>
      <c r="BD149" t="str">
        <f>"51-6052.00"</f>
        <v>51-6052.00</v>
      </c>
      <c r="BE149" t="s">
        <v>3495</v>
      </c>
      <c r="BF149" t="s">
        <v>4580</v>
      </c>
      <c r="BG149" t="s">
        <v>4581</v>
      </c>
      <c r="BH149">
        <v>5</v>
      </c>
      <c r="BJ149" s="1">
        <v>45536</v>
      </c>
      <c r="BK149" s="1">
        <v>45900</v>
      </c>
      <c r="BN149">
        <v>35</v>
      </c>
      <c r="BO149">
        <v>0</v>
      </c>
      <c r="BP149">
        <v>7</v>
      </c>
      <c r="BQ149">
        <v>7</v>
      </c>
      <c r="BR149">
        <v>7</v>
      </c>
      <c r="BS149">
        <v>7</v>
      </c>
      <c r="BT149">
        <v>7</v>
      </c>
      <c r="BU149">
        <v>0</v>
      </c>
      <c r="BV149" t="str">
        <f>"10:00 AM"</f>
        <v>10:00 AM</v>
      </c>
      <c r="BW149" t="str">
        <f>"5:00 PM"</f>
        <v>5:00 PM</v>
      </c>
      <c r="BX149" t="s">
        <v>226</v>
      </c>
      <c r="BY149">
        <v>6</v>
      </c>
      <c r="BZ149">
        <v>12</v>
      </c>
      <c r="CA149" t="s">
        <v>115</v>
      </c>
      <c r="CC149" t="s">
        <v>4582</v>
      </c>
      <c r="CD149" t="s">
        <v>683</v>
      </c>
      <c r="CE149" t="s">
        <v>952</v>
      </c>
      <c r="CF149" t="s">
        <v>119</v>
      </c>
      <c r="CG149" t="s">
        <v>120</v>
      </c>
      <c r="CH149" s="8">
        <v>96950</v>
      </c>
      <c r="CI149" s="3">
        <v>8.84</v>
      </c>
      <c r="CJ149" s="3">
        <v>8.84</v>
      </c>
      <c r="CK149" s="3">
        <v>13.26</v>
      </c>
      <c r="CL149" s="3">
        <v>13.26</v>
      </c>
      <c r="CM149" t="s">
        <v>136</v>
      </c>
      <c r="CN149" t="s">
        <v>139</v>
      </c>
      <c r="CO149" t="s">
        <v>138</v>
      </c>
      <c r="CQ149" t="s">
        <v>115</v>
      </c>
      <c r="CR149" t="s">
        <v>133</v>
      </c>
      <c r="CS149" t="s">
        <v>139</v>
      </c>
      <c r="CT149" t="s">
        <v>133</v>
      </c>
      <c r="CU149" t="s">
        <v>133</v>
      </c>
      <c r="CV149" t="s">
        <v>133</v>
      </c>
      <c r="CW149" t="s">
        <v>139</v>
      </c>
      <c r="CX149" t="s">
        <v>1161</v>
      </c>
      <c r="CY149" s="10">
        <v>16702352883</v>
      </c>
      <c r="CZ149" t="s">
        <v>956</v>
      </c>
      <c r="DA149" t="s">
        <v>139</v>
      </c>
      <c r="DB149" t="s">
        <v>133</v>
      </c>
      <c r="DC149" t="s">
        <v>115</v>
      </c>
    </row>
    <row r="150" spans="1:112" ht="14.45" customHeight="1" x14ac:dyDescent="0.25">
      <c r="A150" t="s">
        <v>4879</v>
      </c>
      <c r="B150" t="s">
        <v>113</v>
      </c>
      <c r="C150" s="1">
        <v>45539</v>
      </c>
      <c r="D150" s="1">
        <v>45574</v>
      </c>
      <c r="E150" t="s">
        <v>114</v>
      </c>
      <c r="G150" t="s">
        <v>115</v>
      </c>
      <c r="H150" t="s">
        <v>115</v>
      </c>
      <c r="I150" t="s">
        <v>115</v>
      </c>
      <c r="J150" t="s">
        <v>578</v>
      </c>
      <c r="L150" t="s">
        <v>579</v>
      </c>
      <c r="M150" t="s">
        <v>580</v>
      </c>
      <c r="N150" t="s">
        <v>148</v>
      </c>
      <c r="O150" t="s">
        <v>120</v>
      </c>
      <c r="P150" s="8">
        <v>96950</v>
      </c>
      <c r="Q150" t="s">
        <v>121</v>
      </c>
      <c r="S150" s="10">
        <v>16702368202</v>
      </c>
      <c r="T150">
        <v>3554</v>
      </c>
      <c r="U150" t="s">
        <v>581</v>
      </c>
      <c r="V150">
        <v>62211</v>
      </c>
      <c r="W150" t="s">
        <v>123</v>
      </c>
      <c r="Y150" t="s">
        <v>582</v>
      </c>
      <c r="Z150" t="s">
        <v>583</v>
      </c>
      <c r="AA150" t="s">
        <v>568</v>
      </c>
      <c r="AB150" t="s">
        <v>584</v>
      </c>
      <c r="AC150" t="s">
        <v>579</v>
      </c>
      <c r="AD150" t="s">
        <v>580</v>
      </c>
      <c r="AE150" t="s">
        <v>148</v>
      </c>
      <c r="AF150" t="s">
        <v>120</v>
      </c>
      <c r="AG150" s="8">
        <v>96950</v>
      </c>
      <c r="AH150" t="s">
        <v>121</v>
      </c>
      <c r="AJ150" s="10">
        <v>16702368202</v>
      </c>
      <c r="AK150">
        <v>3554</v>
      </c>
      <c r="AL150" t="s">
        <v>585</v>
      </c>
      <c r="BD150" t="str">
        <f>"29-1141.00"</f>
        <v>29-1141.00</v>
      </c>
      <c r="BE150" t="s">
        <v>772</v>
      </c>
      <c r="BF150" t="s">
        <v>3191</v>
      </c>
      <c r="BG150" t="s">
        <v>3192</v>
      </c>
      <c r="BH150">
        <v>1</v>
      </c>
      <c r="BJ150" s="1">
        <v>45717</v>
      </c>
      <c r="BK150" s="1">
        <v>46081</v>
      </c>
      <c r="BN150">
        <v>40</v>
      </c>
      <c r="BO150">
        <v>0</v>
      </c>
      <c r="BP150">
        <v>8</v>
      </c>
      <c r="BQ150">
        <v>8</v>
      </c>
      <c r="BR150">
        <v>8</v>
      </c>
      <c r="BS150">
        <v>8</v>
      </c>
      <c r="BT150">
        <v>8</v>
      </c>
      <c r="BU150">
        <v>0</v>
      </c>
      <c r="BV150" t="str">
        <f>"7:30 AM"</f>
        <v>7:30 AM</v>
      </c>
      <c r="BW150" t="str">
        <f>"4:30 PM"</f>
        <v>4:30 PM</v>
      </c>
      <c r="BX150" t="s">
        <v>726</v>
      </c>
      <c r="BY150">
        <v>0</v>
      </c>
      <c r="BZ150">
        <v>36</v>
      </c>
      <c r="CA150" t="s">
        <v>115</v>
      </c>
      <c r="CC150" s="2" t="s">
        <v>3193</v>
      </c>
      <c r="CD150" t="s">
        <v>579</v>
      </c>
      <c r="CE150" t="s">
        <v>580</v>
      </c>
      <c r="CF150" t="s">
        <v>148</v>
      </c>
      <c r="CG150" t="s">
        <v>120</v>
      </c>
      <c r="CH150" s="8">
        <v>96950</v>
      </c>
      <c r="CI150" s="3">
        <v>22.22</v>
      </c>
      <c r="CM150" t="s">
        <v>136</v>
      </c>
      <c r="CN150" t="s">
        <v>590</v>
      </c>
      <c r="CO150" t="s">
        <v>138</v>
      </c>
      <c r="CQ150" t="s">
        <v>115</v>
      </c>
      <c r="CR150" t="s">
        <v>133</v>
      </c>
      <c r="CS150" t="s">
        <v>139</v>
      </c>
      <c r="CT150" t="s">
        <v>139</v>
      </c>
      <c r="CU150" t="s">
        <v>139</v>
      </c>
      <c r="CV150" t="s">
        <v>133</v>
      </c>
      <c r="CW150" t="s">
        <v>139</v>
      </c>
      <c r="CX150" t="s">
        <v>591</v>
      </c>
      <c r="CY150" s="10">
        <v>16702368202</v>
      </c>
      <c r="CZ150" t="s">
        <v>592</v>
      </c>
      <c r="DA150" t="s">
        <v>593</v>
      </c>
      <c r="DB150" t="s">
        <v>133</v>
      </c>
      <c r="DC150" t="s">
        <v>115</v>
      </c>
      <c r="DD150" t="s">
        <v>594</v>
      </c>
      <c r="DE150" t="s">
        <v>595</v>
      </c>
      <c r="DF150" t="s">
        <v>596</v>
      </c>
      <c r="DG150" t="s">
        <v>578</v>
      </c>
      <c r="DH150" t="s">
        <v>597</v>
      </c>
    </row>
    <row r="151" spans="1:112" ht="14.45" customHeight="1" x14ac:dyDescent="0.25">
      <c r="A151" t="s">
        <v>4894</v>
      </c>
      <c r="B151" t="s">
        <v>192</v>
      </c>
      <c r="C151" s="1">
        <v>45461</v>
      </c>
      <c r="D151" s="1">
        <v>45574</v>
      </c>
      <c r="E151" t="s">
        <v>114</v>
      </c>
      <c r="G151" t="s">
        <v>115</v>
      </c>
      <c r="H151" t="s">
        <v>115</v>
      </c>
      <c r="I151" t="s">
        <v>115</v>
      </c>
      <c r="J151" t="s">
        <v>950</v>
      </c>
      <c r="K151" t="s">
        <v>951</v>
      </c>
      <c r="L151" t="s">
        <v>683</v>
      </c>
      <c r="M151" t="s">
        <v>952</v>
      </c>
      <c r="N151" t="s">
        <v>119</v>
      </c>
      <c r="O151" t="s">
        <v>120</v>
      </c>
      <c r="P151" s="8">
        <v>96950</v>
      </c>
      <c r="Q151" t="s">
        <v>121</v>
      </c>
      <c r="S151" s="10">
        <v>16702352883</v>
      </c>
      <c r="T151">
        <v>0</v>
      </c>
      <c r="U151" t="s">
        <v>953</v>
      </c>
      <c r="V151">
        <v>56132</v>
      </c>
      <c r="W151" t="s">
        <v>123</v>
      </c>
      <c r="Y151" t="s">
        <v>954</v>
      </c>
      <c r="Z151" t="s">
        <v>955</v>
      </c>
      <c r="AA151" t="s">
        <v>686</v>
      </c>
      <c r="AB151" t="s">
        <v>663</v>
      </c>
      <c r="AC151" t="s">
        <v>683</v>
      </c>
      <c r="AD151" t="s">
        <v>952</v>
      </c>
      <c r="AE151" t="s">
        <v>119</v>
      </c>
      <c r="AF151" t="s">
        <v>120</v>
      </c>
      <c r="AG151" s="8">
        <v>96950</v>
      </c>
      <c r="AH151" t="s">
        <v>121</v>
      </c>
      <c r="AJ151" s="10">
        <v>16702352883</v>
      </c>
      <c r="AK151">
        <v>0</v>
      </c>
      <c r="AL151" t="s">
        <v>956</v>
      </c>
      <c r="BD151" t="str">
        <f>"39-3091.00"</f>
        <v>39-3091.00</v>
      </c>
      <c r="BE151" t="s">
        <v>4895</v>
      </c>
      <c r="BF151" t="s">
        <v>4896</v>
      </c>
      <c r="BG151" t="s">
        <v>4897</v>
      </c>
      <c r="BH151">
        <v>5</v>
      </c>
      <c r="BJ151" s="1">
        <v>45536</v>
      </c>
      <c r="BK151" s="1">
        <v>45900</v>
      </c>
      <c r="BN151">
        <v>35</v>
      </c>
      <c r="BO151">
        <v>0</v>
      </c>
      <c r="BP151">
        <v>7</v>
      </c>
      <c r="BQ151">
        <v>7</v>
      </c>
      <c r="BR151">
        <v>7</v>
      </c>
      <c r="BS151">
        <v>7</v>
      </c>
      <c r="BT151">
        <v>7</v>
      </c>
      <c r="BU151">
        <v>0</v>
      </c>
      <c r="BV151" t="str">
        <f>"11:00 AM"</f>
        <v>11:00 AM</v>
      </c>
      <c r="BW151" t="str">
        <f>"6:00 PM"</f>
        <v>6:00 PM</v>
      </c>
      <c r="BX151" t="s">
        <v>158</v>
      </c>
      <c r="BY151">
        <v>3</v>
      </c>
      <c r="BZ151">
        <v>3</v>
      </c>
      <c r="CA151" t="s">
        <v>115</v>
      </c>
      <c r="CC151" t="s">
        <v>4898</v>
      </c>
      <c r="CD151" t="s">
        <v>683</v>
      </c>
      <c r="CE151" t="s">
        <v>684</v>
      </c>
      <c r="CF151" t="s">
        <v>119</v>
      </c>
      <c r="CG151" t="s">
        <v>120</v>
      </c>
      <c r="CH151" s="8">
        <v>96950</v>
      </c>
      <c r="CI151" s="3">
        <v>7.7</v>
      </c>
      <c r="CJ151" s="3">
        <v>7.7</v>
      </c>
      <c r="CK151" s="3">
        <v>11.55</v>
      </c>
      <c r="CL151" s="3">
        <v>11.55</v>
      </c>
      <c r="CM151" t="s">
        <v>136</v>
      </c>
      <c r="CN151" t="s">
        <v>139</v>
      </c>
      <c r="CO151" t="s">
        <v>138</v>
      </c>
      <c r="CQ151" t="s">
        <v>115</v>
      </c>
      <c r="CR151" t="s">
        <v>133</v>
      </c>
      <c r="CS151" t="s">
        <v>139</v>
      </c>
      <c r="CT151" t="s">
        <v>133</v>
      </c>
      <c r="CU151" t="s">
        <v>133</v>
      </c>
      <c r="CV151" t="s">
        <v>133</v>
      </c>
      <c r="CW151" t="s">
        <v>139</v>
      </c>
      <c r="CX151" t="s">
        <v>1425</v>
      </c>
      <c r="CY151" s="10">
        <v>16702352883</v>
      </c>
      <c r="CZ151" t="s">
        <v>956</v>
      </c>
      <c r="DA151" t="s">
        <v>139</v>
      </c>
      <c r="DB151" t="s">
        <v>133</v>
      </c>
      <c r="DC151" t="s">
        <v>115</v>
      </c>
    </row>
    <row r="152" spans="1:112" ht="14.45" customHeight="1" x14ac:dyDescent="0.25">
      <c r="A152" t="s">
        <v>5150</v>
      </c>
      <c r="B152" t="s">
        <v>143</v>
      </c>
      <c r="C152" s="1">
        <v>45483</v>
      </c>
      <c r="D152" s="1">
        <v>45574</v>
      </c>
      <c r="E152" t="s">
        <v>114</v>
      </c>
      <c r="G152" t="s">
        <v>115</v>
      </c>
      <c r="H152" t="s">
        <v>115</v>
      </c>
      <c r="I152" t="s">
        <v>115</v>
      </c>
      <c r="J152" t="s">
        <v>5151</v>
      </c>
      <c r="K152" t="s">
        <v>5152</v>
      </c>
      <c r="L152" t="s">
        <v>5153</v>
      </c>
      <c r="M152" t="s">
        <v>208</v>
      </c>
      <c r="N152" t="s">
        <v>119</v>
      </c>
      <c r="O152" t="s">
        <v>120</v>
      </c>
      <c r="P152" s="8">
        <v>96950</v>
      </c>
      <c r="Q152" t="s">
        <v>121</v>
      </c>
      <c r="R152" t="s">
        <v>376</v>
      </c>
      <c r="S152" s="10">
        <v>16704844449</v>
      </c>
      <c r="U152" t="s">
        <v>5154</v>
      </c>
      <c r="V152">
        <v>236116</v>
      </c>
      <c r="W152" t="s">
        <v>123</v>
      </c>
      <c r="Y152" t="s">
        <v>303</v>
      </c>
      <c r="Z152" t="s">
        <v>5155</v>
      </c>
      <c r="AA152" t="s">
        <v>5156</v>
      </c>
      <c r="AB152" t="s">
        <v>5157</v>
      </c>
      <c r="AC152" t="s">
        <v>5158</v>
      </c>
      <c r="AD152" t="s">
        <v>208</v>
      </c>
      <c r="AE152" t="s">
        <v>119</v>
      </c>
      <c r="AF152" t="s">
        <v>120</v>
      </c>
      <c r="AG152" s="8">
        <v>96950</v>
      </c>
      <c r="AH152" t="s">
        <v>121</v>
      </c>
      <c r="AI152" t="s">
        <v>376</v>
      </c>
      <c r="AJ152" s="10">
        <v>16704844449</v>
      </c>
      <c r="AL152" t="s">
        <v>5159</v>
      </c>
      <c r="BD152" t="str">
        <f>"49-9071.00"</f>
        <v>49-9071.00</v>
      </c>
      <c r="BE152" t="s">
        <v>241</v>
      </c>
      <c r="BF152" t="s">
        <v>5160</v>
      </c>
      <c r="BG152" t="s">
        <v>626</v>
      </c>
      <c r="BH152">
        <v>4</v>
      </c>
      <c r="BI152">
        <v>4</v>
      </c>
      <c r="BJ152" s="1">
        <v>45566</v>
      </c>
      <c r="BK152" s="1">
        <v>45930</v>
      </c>
      <c r="BL152" s="1">
        <v>45574</v>
      </c>
      <c r="BM152" s="1">
        <v>45930</v>
      </c>
      <c r="BN152">
        <v>40</v>
      </c>
      <c r="BO152">
        <v>0</v>
      </c>
      <c r="BP152">
        <v>8</v>
      </c>
      <c r="BQ152">
        <v>8</v>
      </c>
      <c r="BR152">
        <v>8</v>
      </c>
      <c r="BS152">
        <v>8</v>
      </c>
      <c r="BT152">
        <v>8</v>
      </c>
      <c r="BU152">
        <v>0</v>
      </c>
      <c r="BV152" t="str">
        <f>"8:00 AM"</f>
        <v>8:00 AM</v>
      </c>
      <c r="BW152" t="str">
        <f>"5:00 PM"</f>
        <v>5:00 PM</v>
      </c>
      <c r="BX152" t="s">
        <v>158</v>
      </c>
      <c r="BY152">
        <v>0</v>
      </c>
      <c r="BZ152">
        <v>12</v>
      </c>
      <c r="CA152" t="s">
        <v>115</v>
      </c>
      <c r="CC152" t="s">
        <v>5161</v>
      </c>
      <c r="CD152" t="s">
        <v>481</v>
      </c>
      <c r="CE152" t="s">
        <v>208</v>
      </c>
      <c r="CF152" t="s">
        <v>119</v>
      </c>
      <c r="CG152" t="s">
        <v>120</v>
      </c>
      <c r="CH152" s="8">
        <v>96950</v>
      </c>
      <c r="CI152" s="3">
        <v>9.75</v>
      </c>
      <c r="CJ152" s="3">
        <v>10</v>
      </c>
      <c r="CK152" s="3">
        <v>14.62</v>
      </c>
      <c r="CL152" s="3">
        <v>15</v>
      </c>
      <c r="CM152" t="s">
        <v>136</v>
      </c>
      <c r="CN152" t="s">
        <v>139</v>
      </c>
      <c r="CO152" t="s">
        <v>138</v>
      </c>
      <c r="CQ152" t="s">
        <v>115</v>
      </c>
      <c r="CR152" t="s">
        <v>133</v>
      </c>
      <c r="CS152" t="s">
        <v>133</v>
      </c>
      <c r="CT152" t="s">
        <v>133</v>
      </c>
      <c r="CU152" t="s">
        <v>139</v>
      </c>
      <c r="CV152" t="s">
        <v>133</v>
      </c>
      <c r="CW152" t="s">
        <v>139</v>
      </c>
      <c r="CX152" t="s">
        <v>386</v>
      </c>
      <c r="CY152" s="10">
        <v>16704844449</v>
      </c>
      <c r="CZ152" t="s">
        <v>5159</v>
      </c>
      <c r="DA152" t="s">
        <v>139</v>
      </c>
      <c r="DB152" t="s">
        <v>133</v>
      </c>
      <c r="DC152" t="s">
        <v>115</v>
      </c>
    </row>
    <row r="153" spans="1:112" ht="14.45" customHeight="1" x14ac:dyDescent="0.25">
      <c r="A153" t="s">
        <v>5652</v>
      </c>
      <c r="B153" t="s">
        <v>212</v>
      </c>
      <c r="C153" s="1">
        <v>45492</v>
      </c>
      <c r="D153" s="1">
        <v>45574</v>
      </c>
      <c r="E153" t="s">
        <v>144</v>
      </c>
      <c r="F153" s="1">
        <v>45564</v>
      </c>
      <c r="G153" t="s">
        <v>133</v>
      </c>
      <c r="H153" t="s">
        <v>115</v>
      </c>
      <c r="I153" t="s">
        <v>115</v>
      </c>
      <c r="J153" t="s">
        <v>5653</v>
      </c>
      <c r="K153" t="s">
        <v>5653</v>
      </c>
      <c r="L153" t="s">
        <v>5654</v>
      </c>
      <c r="N153" t="s">
        <v>148</v>
      </c>
      <c r="O153" t="s">
        <v>120</v>
      </c>
      <c r="P153" s="8">
        <v>96950</v>
      </c>
      <c r="Q153" t="s">
        <v>121</v>
      </c>
      <c r="S153" s="10">
        <v>16702342902</v>
      </c>
      <c r="T153">
        <v>128</v>
      </c>
      <c r="U153" t="s">
        <v>5655</v>
      </c>
      <c r="V153">
        <v>621492</v>
      </c>
      <c r="W153" t="s">
        <v>123</v>
      </c>
      <c r="Y153" t="s">
        <v>700</v>
      </c>
      <c r="Z153" t="s">
        <v>5656</v>
      </c>
      <c r="AA153" t="s">
        <v>5657</v>
      </c>
      <c r="AB153" t="s">
        <v>5658</v>
      </c>
      <c r="AC153" t="s">
        <v>5659</v>
      </c>
      <c r="AE153" t="s">
        <v>5660</v>
      </c>
      <c r="AF153" t="s">
        <v>120</v>
      </c>
      <c r="AG153" s="8">
        <v>96950</v>
      </c>
      <c r="AH153" t="s">
        <v>121</v>
      </c>
      <c r="AJ153" s="10">
        <v>16702342902</v>
      </c>
      <c r="AK153">
        <v>128</v>
      </c>
      <c r="AL153" t="s">
        <v>5661</v>
      </c>
      <c r="BD153" t="str">
        <f>"49-9071.00"</f>
        <v>49-9071.00</v>
      </c>
      <c r="BE153" t="s">
        <v>241</v>
      </c>
      <c r="BF153" t="s">
        <v>5662</v>
      </c>
      <c r="BG153" t="s">
        <v>241</v>
      </c>
      <c r="BH153">
        <v>1</v>
      </c>
      <c r="BJ153" s="1">
        <v>45566</v>
      </c>
      <c r="BK153" s="1">
        <v>46660</v>
      </c>
      <c r="BN153">
        <v>40</v>
      </c>
      <c r="BO153">
        <v>0</v>
      </c>
      <c r="BP153">
        <v>8</v>
      </c>
      <c r="BQ153">
        <v>8</v>
      </c>
      <c r="BR153">
        <v>8</v>
      </c>
      <c r="BS153">
        <v>8</v>
      </c>
      <c r="BT153">
        <v>8</v>
      </c>
      <c r="BU153">
        <v>0</v>
      </c>
      <c r="BV153" t="str">
        <f>"8:00 AM"</f>
        <v>8:00 AM</v>
      </c>
      <c r="BW153" t="str">
        <f>"5:00 PM"</f>
        <v>5:00 PM</v>
      </c>
      <c r="BX153" t="s">
        <v>226</v>
      </c>
      <c r="BY153">
        <v>0</v>
      </c>
      <c r="BZ153">
        <v>0</v>
      </c>
      <c r="CA153" t="s">
        <v>115</v>
      </c>
      <c r="CC153" t="s">
        <v>5663</v>
      </c>
      <c r="CD153" t="s">
        <v>5664</v>
      </c>
      <c r="CF153" t="s">
        <v>148</v>
      </c>
      <c r="CG153" t="s">
        <v>120</v>
      </c>
      <c r="CH153" s="8">
        <v>96950</v>
      </c>
      <c r="CI153" s="3">
        <v>9.75</v>
      </c>
      <c r="CJ153" s="3">
        <v>9.75</v>
      </c>
      <c r="CK153" s="3">
        <v>14.63</v>
      </c>
      <c r="CL153" s="3">
        <v>14.63</v>
      </c>
      <c r="CM153" t="s">
        <v>136</v>
      </c>
      <c r="CN153" t="s">
        <v>139</v>
      </c>
      <c r="CO153" t="s">
        <v>138</v>
      </c>
      <c r="CQ153" t="s">
        <v>115</v>
      </c>
      <c r="CR153" t="s">
        <v>133</v>
      </c>
      <c r="CS153" t="s">
        <v>139</v>
      </c>
      <c r="CT153" t="s">
        <v>133</v>
      </c>
      <c r="CU153" t="s">
        <v>139</v>
      </c>
      <c r="CV153" t="s">
        <v>133</v>
      </c>
      <c r="CW153" t="s">
        <v>139</v>
      </c>
      <c r="CX153" t="s">
        <v>5665</v>
      </c>
      <c r="CY153" s="10">
        <v>16702342902</v>
      </c>
      <c r="CZ153" t="s">
        <v>5661</v>
      </c>
      <c r="DA153" t="s">
        <v>139</v>
      </c>
      <c r="DB153" t="s">
        <v>133</v>
      </c>
      <c r="DC153" t="s">
        <v>115</v>
      </c>
    </row>
    <row r="154" spans="1:112" ht="14.45" customHeight="1" x14ac:dyDescent="0.25">
      <c r="A154" t="s">
        <v>5789</v>
      </c>
      <c r="B154" t="s">
        <v>192</v>
      </c>
      <c r="C154" s="1">
        <v>45446</v>
      </c>
      <c r="D154" s="1">
        <v>45574</v>
      </c>
      <c r="E154" t="s">
        <v>144</v>
      </c>
      <c r="F154" s="1">
        <v>45564</v>
      </c>
      <c r="G154" t="s">
        <v>115</v>
      </c>
      <c r="H154" t="s">
        <v>115</v>
      </c>
      <c r="I154" t="s">
        <v>115</v>
      </c>
      <c r="J154" t="s">
        <v>5790</v>
      </c>
      <c r="K154" t="s">
        <v>951</v>
      </c>
      <c r="L154" t="s">
        <v>683</v>
      </c>
      <c r="M154" t="s">
        <v>952</v>
      </c>
      <c r="N154" t="s">
        <v>119</v>
      </c>
      <c r="O154" t="s">
        <v>120</v>
      </c>
      <c r="P154" s="8">
        <v>96950</v>
      </c>
      <c r="Q154" t="s">
        <v>121</v>
      </c>
      <c r="S154" s="10">
        <v>16702352883</v>
      </c>
      <c r="T154">
        <v>0</v>
      </c>
      <c r="U154" t="s">
        <v>953</v>
      </c>
      <c r="V154">
        <v>56132</v>
      </c>
      <c r="W154" t="s">
        <v>123</v>
      </c>
      <c r="Y154" t="s">
        <v>954</v>
      </c>
      <c r="Z154" t="s">
        <v>955</v>
      </c>
      <c r="AA154" t="s">
        <v>686</v>
      </c>
      <c r="AB154" t="s">
        <v>663</v>
      </c>
      <c r="AC154" t="s">
        <v>683</v>
      </c>
      <c r="AD154" t="s">
        <v>952</v>
      </c>
      <c r="AE154" t="s">
        <v>119</v>
      </c>
      <c r="AF154" t="s">
        <v>120</v>
      </c>
      <c r="AG154" s="8">
        <v>96950</v>
      </c>
      <c r="AH154" t="s">
        <v>121</v>
      </c>
      <c r="AJ154" s="10">
        <v>16702352883</v>
      </c>
      <c r="AK154">
        <v>0</v>
      </c>
      <c r="AL154" t="s">
        <v>956</v>
      </c>
      <c r="BD154" t="str">
        <f>"51-3011.00"</f>
        <v>51-3011.00</v>
      </c>
      <c r="BE154" t="s">
        <v>767</v>
      </c>
      <c r="BF154" t="s">
        <v>5791</v>
      </c>
      <c r="BG154" t="s">
        <v>2715</v>
      </c>
      <c r="BH154">
        <v>5</v>
      </c>
      <c r="BJ154" s="1">
        <v>45566</v>
      </c>
      <c r="BK154" s="1">
        <v>45930</v>
      </c>
      <c r="BN154">
        <v>35</v>
      </c>
      <c r="BO154">
        <v>0</v>
      </c>
      <c r="BP154">
        <v>7</v>
      </c>
      <c r="BQ154">
        <v>7</v>
      </c>
      <c r="BR154">
        <v>7</v>
      </c>
      <c r="BS154">
        <v>7</v>
      </c>
      <c r="BT154">
        <v>7</v>
      </c>
      <c r="BU154">
        <v>0</v>
      </c>
      <c r="BV154" t="str">
        <f>"8:00 AM"</f>
        <v>8:00 AM</v>
      </c>
      <c r="BW154" t="str">
        <f>"4:00 PM"</f>
        <v>4:00 PM</v>
      </c>
      <c r="BX154" t="s">
        <v>158</v>
      </c>
      <c r="BY154">
        <v>0</v>
      </c>
      <c r="BZ154">
        <v>12</v>
      </c>
      <c r="CA154" t="s">
        <v>115</v>
      </c>
      <c r="CC154" s="2" t="s">
        <v>5792</v>
      </c>
      <c r="CD154" t="s">
        <v>683</v>
      </c>
      <c r="CE154" t="s">
        <v>684</v>
      </c>
      <c r="CF154" t="s">
        <v>119</v>
      </c>
      <c r="CG154" t="s">
        <v>120</v>
      </c>
      <c r="CH154" s="8">
        <v>96950</v>
      </c>
      <c r="CI154" s="3">
        <v>8.36</v>
      </c>
      <c r="CJ154" s="3">
        <v>8.36</v>
      </c>
      <c r="CK154" s="3">
        <v>12.54</v>
      </c>
      <c r="CL154" s="3">
        <v>12.54</v>
      </c>
      <c r="CM154" t="s">
        <v>136</v>
      </c>
      <c r="CN154" t="s">
        <v>5793</v>
      </c>
      <c r="CO154" t="s">
        <v>138</v>
      </c>
      <c r="CQ154" t="s">
        <v>115</v>
      </c>
      <c r="CR154" t="s">
        <v>133</v>
      </c>
      <c r="CS154" t="s">
        <v>139</v>
      </c>
      <c r="CT154" t="s">
        <v>133</v>
      </c>
      <c r="CU154" t="s">
        <v>133</v>
      </c>
      <c r="CV154" t="s">
        <v>133</v>
      </c>
      <c r="CW154" t="s">
        <v>139</v>
      </c>
      <c r="CX154" t="s">
        <v>1425</v>
      </c>
      <c r="CY154" s="10">
        <v>16702352883</v>
      </c>
      <c r="CZ154" t="s">
        <v>956</v>
      </c>
      <c r="DA154" t="s">
        <v>209</v>
      </c>
      <c r="DB154" t="s">
        <v>133</v>
      </c>
      <c r="DC154" t="s">
        <v>115</v>
      </c>
    </row>
    <row r="155" spans="1:112" ht="14.45" customHeight="1" x14ac:dyDescent="0.25">
      <c r="A155" t="s">
        <v>5826</v>
      </c>
      <c r="B155" t="s">
        <v>192</v>
      </c>
      <c r="C155" s="1">
        <v>45457</v>
      </c>
      <c r="D155" s="1">
        <v>45574</v>
      </c>
      <c r="E155" t="s">
        <v>114</v>
      </c>
      <c r="G155" t="s">
        <v>115</v>
      </c>
      <c r="H155" t="s">
        <v>115</v>
      </c>
      <c r="I155" t="s">
        <v>115</v>
      </c>
      <c r="J155" t="s">
        <v>950</v>
      </c>
      <c r="K155" t="s">
        <v>951</v>
      </c>
      <c r="L155" t="s">
        <v>683</v>
      </c>
      <c r="M155" t="s">
        <v>952</v>
      </c>
      <c r="N155" t="s">
        <v>119</v>
      </c>
      <c r="O155" t="s">
        <v>120</v>
      </c>
      <c r="P155" s="8">
        <v>96950</v>
      </c>
      <c r="Q155" t="s">
        <v>121</v>
      </c>
      <c r="S155" s="10">
        <v>16702352883</v>
      </c>
      <c r="T155">
        <v>0</v>
      </c>
      <c r="U155" t="s">
        <v>953</v>
      </c>
      <c r="V155">
        <v>56132</v>
      </c>
      <c r="W155" t="s">
        <v>123</v>
      </c>
      <c r="Y155" t="s">
        <v>954</v>
      </c>
      <c r="Z155" t="s">
        <v>955</v>
      </c>
      <c r="AA155" t="s">
        <v>686</v>
      </c>
      <c r="AB155" t="s">
        <v>663</v>
      </c>
      <c r="AC155" t="s">
        <v>683</v>
      </c>
      <c r="AD155" t="s">
        <v>952</v>
      </c>
      <c r="AE155" t="s">
        <v>119</v>
      </c>
      <c r="AF155" t="s">
        <v>120</v>
      </c>
      <c r="AG155" s="8">
        <v>96950</v>
      </c>
      <c r="AH155" t="s">
        <v>121</v>
      </c>
      <c r="AJ155" s="10">
        <v>16702352883</v>
      </c>
      <c r="AK155">
        <v>0</v>
      </c>
      <c r="AL155" t="s">
        <v>956</v>
      </c>
      <c r="BD155" t="str">
        <f>"37-2011.00"</f>
        <v>37-2011.00</v>
      </c>
      <c r="BE155" t="s">
        <v>203</v>
      </c>
      <c r="BF155" t="s">
        <v>5827</v>
      </c>
      <c r="BG155" t="s">
        <v>4014</v>
      </c>
      <c r="BH155">
        <v>5</v>
      </c>
      <c r="BJ155" s="1">
        <v>45536</v>
      </c>
      <c r="BK155" s="1">
        <v>45900</v>
      </c>
      <c r="BN155">
        <v>35</v>
      </c>
      <c r="BO155">
        <v>0</v>
      </c>
      <c r="BP155">
        <v>7</v>
      </c>
      <c r="BQ155">
        <v>7</v>
      </c>
      <c r="BR155">
        <v>7</v>
      </c>
      <c r="BS155">
        <v>7</v>
      </c>
      <c r="BT155">
        <v>7</v>
      </c>
      <c r="BU155">
        <v>0</v>
      </c>
      <c r="BV155" t="str">
        <f>"8:00 AM"</f>
        <v>8:00 AM</v>
      </c>
      <c r="BW155" t="str">
        <f>"4:00 PM"</f>
        <v>4:00 PM</v>
      </c>
      <c r="BX155" t="s">
        <v>158</v>
      </c>
      <c r="BY155">
        <v>0</v>
      </c>
      <c r="BZ155">
        <v>3</v>
      </c>
      <c r="CA155" t="s">
        <v>115</v>
      </c>
      <c r="CC155" t="s">
        <v>5828</v>
      </c>
      <c r="CD155" t="s">
        <v>683</v>
      </c>
      <c r="CE155" t="s">
        <v>684</v>
      </c>
      <c r="CF155" t="s">
        <v>119</v>
      </c>
      <c r="CG155" t="s">
        <v>120</v>
      </c>
      <c r="CH155" s="8">
        <v>96950</v>
      </c>
      <c r="CI155" s="3">
        <v>8.15</v>
      </c>
      <c r="CJ155" s="3">
        <v>8.15</v>
      </c>
      <c r="CK155" s="3">
        <v>12.23</v>
      </c>
      <c r="CL155" s="3">
        <v>12.23</v>
      </c>
      <c r="CM155" t="s">
        <v>136</v>
      </c>
      <c r="CN155" t="s">
        <v>139</v>
      </c>
      <c r="CO155" t="s">
        <v>138</v>
      </c>
      <c r="CQ155" t="s">
        <v>115</v>
      </c>
      <c r="CR155" t="s">
        <v>133</v>
      </c>
      <c r="CS155" t="s">
        <v>139</v>
      </c>
      <c r="CT155" t="s">
        <v>133</v>
      </c>
      <c r="CU155" t="s">
        <v>133</v>
      </c>
      <c r="CV155" t="s">
        <v>133</v>
      </c>
      <c r="CW155" t="s">
        <v>139</v>
      </c>
      <c r="CX155" t="s">
        <v>692</v>
      </c>
      <c r="CY155" s="10">
        <v>16702352883</v>
      </c>
      <c r="CZ155" t="s">
        <v>956</v>
      </c>
      <c r="DA155" t="s">
        <v>139</v>
      </c>
      <c r="DB155" t="s">
        <v>133</v>
      </c>
      <c r="DC155" t="s">
        <v>115</v>
      </c>
    </row>
    <row r="156" spans="1:112" ht="14.45" customHeight="1" x14ac:dyDescent="0.25">
      <c r="A156" t="s">
        <v>6014</v>
      </c>
      <c r="B156" t="s">
        <v>212</v>
      </c>
      <c r="C156" s="1">
        <v>45489</v>
      </c>
      <c r="D156" s="1">
        <v>45574</v>
      </c>
      <c r="E156" t="s">
        <v>144</v>
      </c>
      <c r="F156" s="1">
        <v>45564</v>
      </c>
      <c r="G156" t="s">
        <v>115</v>
      </c>
      <c r="H156" t="s">
        <v>115</v>
      </c>
      <c r="I156" t="s">
        <v>115</v>
      </c>
      <c r="J156" t="s">
        <v>4665</v>
      </c>
      <c r="K156" t="s">
        <v>6015</v>
      </c>
      <c r="L156" t="s">
        <v>6016</v>
      </c>
      <c r="M156" t="s">
        <v>6017</v>
      </c>
      <c r="N156" t="s">
        <v>119</v>
      </c>
      <c r="O156" t="s">
        <v>120</v>
      </c>
      <c r="P156" s="8">
        <v>96950</v>
      </c>
      <c r="Q156" t="s">
        <v>121</v>
      </c>
      <c r="S156" s="10">
        <v>16702348286</v>
      </c>
      <c r="U156" t="s">
        <v>4667</v>
      </c>
      <c r="V156">
        <v>32311</v>
      </c>
      <c r="W156" t="s">
        <v>123</v>
      </c>
      <c r="Y156" t="s">
        <v>4668</v>
      </c>
      <c r="Z156" t="s">
        <v>4669</v>
      </c>
      <c r="AA156" t="s">
        <v>6018</v>
      </c>
      <c r="AB156" t="s">
        <v>304</v>
      </c>
      <c r="AC156" t="s">
        <v>6016</v>
      </c>
      <c r="AD156" t="s">
        <v>6017</v>
      </c>
      <c r="AE156" t="s">
        <v>119</v>
      </c>
      <c r="AF156" t="s">
        <v>120</v>
      </c>
      <c r="AG156" s="8">
        <v>96950</v>
      </c>
      <c r="AH156" t="s">
        <v>121</v>
      </c>
      <c r="AJ156" s="10">
        <v>16702348286</v>
      </c>
      <c r="AL156" t="s">
        <v>6019</v>
      </c>
      <c r="BD156" t="str">
        <f>"51-5112.00"</f>
        <v>51-5112.00</v>
      </c>
      <c r="BE156" t="s">
        <v>2988</v>
      </c>
      <c r="BF156" t="s">
        <v>6020</v>
      </c>
      <c r="BG156" t="s">
        <v>6021</v>
      </c>
      <c r="BH156">
        <v>1</v>
      </c>
      <c r="BJ156" s="1">
        <v>45566</v>
      </c>
      <c r="BK156" s="1">
        <v>45930</v>
      </c>
      <c r="BN156">
        <v>35</v>
      </c>
      <c r="BO156">
        <v>0</v>
      </c>
      <c r="BP156">
        <v>7</v>
      </c>
      <c r="BQ156">
        <v>7</v>
      </c>
      <c r="BR156">
        <v>7</v>
      </c>
      <c r="BS156">
        <v>7</v>
      </c>
      <c r="BT156">
        <v>7</v>
      </c>
      <c r="BU156">
        <v>0</v>
      </c>
      <c r="BV156" t="str">
        <f>"10:00 AM"</f>
        <v>10:00 AM</v>
      </c>
      <c r="BW156" t="str">
        <f>"5:00 PM"</f>
        <v>5:00 PM</v>
      </c>
      <c r="BX156" t="s">
        <v>226</v>
      </c>
      <c r="BY156">
        <v>0</v>
      </c>
      <c r="BZ156">
        <v>12</v>
      </c>
      <c r="CA156" t="s">
        <v>115</v>
      </c>
      <c r="CC156" t="s">
        <v>6022</v>
      </c>
      <c r="CD156" t="s">
        <v>6017</v>
      </c>
      <c r="CF156" t="s">
        <v>119</v>
      </c>
      <c r="CG156" t="s">
        <v>120</v>
      </c>
      <c r="CH156" s="8">
        <v>96950</v>
      </c>
      <c r="CI156" s="3">
        <v>13.68</v>
      </c>
      <c r="CJ156" s="3">
        <v>13.68</v>
      </c>
      <c r="CK156" s="3">
        <v>20.52</v>
      </c>
      <c r="CL156" s="3">
        <v>20.52</v>
      </c>
      <c r="CM156" t="s">
        <v>136</v>
      </c>
      <c r="CN156" t="s">
        <v>3952</v>
      </c>
      <c r="CO156" t="s">
        <v>138</v>
      </c>
      <c r="CQ156" t="s">
        <v>115</v>
      </c>
      <c r="CR156" t="s">
        <v>133</v>
      </c>
      <c r="CS156" t="s">
        <v>139</v>
      </c>
      <c r="CT156" t="s">
        <v>133</v>
      </c>
      <c r="CU156" t="s">
        <v>139</v>
      </c>
      <c r="CV156" t="s">
        <v>133</v>
      </c>
      <c r="CW156" t="s">
        <v>139</v>
      </c>
      <c r="CX156" t="s">
        <v>6023</v>
      </c>
      <c r="CY156" s="10">
        <v>16702348286</v>
      </c>
      <c r="CZ156" t="s">
        <v>6019</v>
      </c>
      <c r="DA156" t="s">
        <v>139</v>
      </c>
      <c r="DB156" t="s">
        <v>133</v>
      </c>
      <c r="DC156" t="s">
        <v>115</v>
      </c>
    </row>
    <row r="157" spans="1:112" ht="14.45" customHeight="1" x14ac:dyDescent="0.25">
      <c r="A157" t="s">
        <v>6285</v>
      </c>
      <c r="B157" t="s">
        <v>192</v>
      </c>
      <c r="C157" s="1">
        <v>45463</v>
      </c>
      <c r="D157" s="1">
        <v>45574</v>
      </c>
      <c r="E157" t="s">
        <v>114</v>
      </c>
      <c r="G157" t="s">
        <v>115</v>
      </c>
      <c r="H157" t="s">
        <v>115</v>
      </c>
      <c r="I157" t="s">
        <v>115</v>
      </c>
      <c r="J157" t="s">
        <v>950</v>
      </c>
      <c r="K157" t="s">
        <v>951</v>
      </c>
      <c r="L157" t="s">
        <v>683</v>
      </c>
      <c r="M157" t="s">
        <v>952</v>
      </c>
      <c r="N157" t="s">
        <v>119</v>
      </c>
      <c r="O157" t="s">
        <v>120</v>
      </c>
      <c r="P157" s="8">
        <v>96950</v>
      </c>
      <c r="Q157" t="s">
        <v>121</v>
      </c>
      <c r="S157" s="10">
        <v>16702352883</v>
      </c>
      <c r="T157">
        <v>0</v>
      </c>
      <c r="U157" t="s">
        <v>953</v>
      </c>
      <c r="V157">
        <v>56132</v>
      </c>
      <c r="W157" t="s">
        <v>123</v>
      </c>
      <c r="Y157" t="s">
        <v>954</v>
      </c>
      <c r="Z157" t="s">
        <v>955</v>
      </c>
      <c r="AA157" t="s">
        <v>686</v>
      </c>
      <c r="AB157" t="s">
        <v>663</v>
      </c>
      <c r="AC157" t="s">
        <v>683</v>
      </c>
      <c r="AD157" t="s">
        <v>952</v>
      </c>
      <c r="AE157" t="s">
        <v>119</v>
      </c>
      <c r="AF157" t="s">
        <v>120</v>
      </c>
      <c r="AG157" s="8">
        <v>96950</v>
      </c>
      <c r="AH157" t="s">
        <v>121</v>
      </c>
      <c r="AJ157" s="10">
        <v>16702352883</v>
      </c>
      <c r="AK157">
        <v>0</v>
      </c>
      <c r="AL157" t="s">
        <v>956</v>
      </c>
      <c r="BD157" t="str">
        <f>"37-3011.00"</f>
        <v>37-3011.00</v>
      </c>
      <c r="BE157" t="s">
        <v>155</v>
      </c>
      <c r="BF157" t="s">
        <v>6286</v>
      </c>
      <c r="BG157" t="s">
        <v>6287</v>
      </c>
      <c r="BH157">
        <v>5</v>
      </c>
      <c r="BJ157" s="1">
        <v>45536</v>
      </c>
      <c r="BK157" s="1">
        <v>45900</v>
      </c>
      <c r="BN157">
        <v>35</v>
      </c>
      <c r="BO157">
        <v>0</v>
      </c>
      <c r="BP157">
        <v>7</v>
      </c>
      <c r="BQ157">
        <v>7</v>
      </c>
      <c r="BR157">
        <v>7</v>
      </c>
      <c r="BS157">
        <v>7</v>
      </c>
      <c r="BT157">
        <v>7</v>
      </c>
      <c r="BU157">
        <v>0</v>
      </c>
      <c r="BV157" t="str">
        <f>"8:00 AM"</f>
        <v>8:00 AM</v>
      </c>
      <c r="BW157" t="str">
        <f>"4:00 PM"</f>
        <v>4:00 PM</v>
      </c>
      <c r="BX157" t="s">
        <v>226</v>
      </c>
      <c r="BY157">
        <v>3</v>
      </c>
      <c r="BZ157">
        <v>3</v>
      </c>
      <c r="CA157" t="s">
        <v>115</v>
      </c>
      <c r="CC157" t="s">
        <v>6288</v>
      </c>
      <c r="CD157" t="s">
        <v>683</v>
      </c>
      <c r="CE157" t="s">
        <v>684</v>
      </c>
      <c r="CF157" t="s">
        <v>119</v>
      </c>
      <c r="CG157" t="s">
        <v>120</v>
      </c>
      <c r="CH157" s="8">
        <v>96950</v>
      </c>
      <c r="CI157" s="3">
        <v>8.26</v>
      </c>
      <c r="CJ157" s="3">
        <v>8.26</v>
      </c>
      <c r="CK157" s="3">
        <v>12.39</v>
      </c>
      <c r="CL157" s="3">
        <v>12.39</v>
      </c>
      <c r="CM157" t="s">
        <v>136</v>
      </c>
      <c r="CN157" t="s">
        <v>139</v>
      </c>
      <c r="CO157" t="s">
        <v>138</v>
      </c>
      <c r="CQ157" t="s">
        <v>115</v>
      </c>
      <c r="CR157" t="s">
        <v>133</v>
      </c>
      <c r="CS157" t="s">
        <v>139</v>
      </c>
      <c r="CT157" t="s">
        <v>133</v>
      </c>
      <c r="CU157" t="s">
        <v>133</v>
      </c>
      <c r="CV157" t="s">
        <v>133</v>
      </c>
      <c r="CW157" t="s">
        <v>139</v>
      </c>
      <c r="CX157" t="s">
        <v>1161</v>
      </c>
      <c r="CY157" s="10">
        <v>16702352883</v>
      </c>
      <c r="CZ157" t="s">
        <v>956</v>
      </c>
      <c r="DA157" t="s">
        <v>139</v>
      </c>
      <c r="DB157" t="s">
        <v>133</v>
      </c>
      <c r="DC157" t="s">
        <v>115</v>
      </c>
    </row>
    <row r="158" spans="1:112" ht="14.45" customHeight="1" x14ac:dyDescent="0.25">
      <c r="A158" t="s">
        <v>6460</v>
      </c>
      <c r="B158" t="s">
        <v>113</v>
      </c>
      <c r="C158" s="1">
        <v>45559</v>
      </c>
      <c r="D158" s="1">
        <v>45574</v>
      </c>
      <c r="E158" t="s">
        <v>114</v>
      </c>
      <c r="G158" t="s">
        <v>115</v>
      </c>
      <c r="H158" t="s">
        <v>115</v>
      </c>
      <c r="I158" t="s">
        <v>115</v>
      </c>
      <c r="J158" t="s">
        <v>2515</v>
      </c>
      <c r="K158" t="s">
        <v>2516</v>
      </c>
      <c r="L158" t="s">
        <v>160</v>
      </c>
      <c r="M158" t="s">
        <v>2517</v>
      </c>
      <c r="N158" t="s">
        <v>162</v>
      </c>
      <c r="O158" t="s">
        <v>120</v>
      </c>
      <c r="P158" s="8">
        <v>96952</v>
      </c>
      <c r="Q158" t="s">
        <v>121</v>
      </c>
      <c r="R158" t="s">
        <v>139</v>
      </c>
      <c r="S158" s="10">
        <v>16704334428</v>
      </c>
      <c r="U158" t="s">
        <v>2518</v>
      </c>
      <c r="V158">
        <v>457110</v>
      </c>
      <c r="W158" t="s">
        <v>123</v>
      </c>
      <c r="Y158" t="s">
        <v>2519</v>
      </c>
      <c r="Z158" t="s">
        <v>2520</v>
      </c>
      <c r="AA158" t="s">
        <v>2521</v>
      </c>
      <c r="AB158" t="s">
        <v>584</v>
      </c>
      <c r="AC158" t="s">
        <v>160</v>
      </c>
      <c r="AD158" t="s">
        <v>2517</v>
      </c>
      <c r="AE158" t="s">
        <v>162</v>
      </c>
      <c r="AF158" t="s">
        <v>120</v>
      </c>
      <c r="AG158" s="8">
        <v>96952</v>
      </c>
      <c r="AH158" t="s">
        <v>121</v>
      </c>
      <c r="AJ158" s="10">
        <v>16709894711</v>
      </c>
      <c r="AL158" t="s">
        <v>2522</v>
      </c>
      <c r="BD158" t="str">
        <f>"35-3023.00"</f>
        <v>35-3023.00</v>
      </c>
      <c r="BE158" t="s">
        <v>290</v>
      </c>
      <c r="BF158" t="s">
        <v>6461</v>
      </c>
      <c r="BG158" t="s">
        <v>290</v>
      </c>
      <c r="BH158">
        <v>2</v>
      </c>
      <c r="BJ158" s="1">
        <v>46023</v>
      </c>
      <c r="BK158" s="1">
        <v>46387</v>
      </c>
      <c r="BN158">
        <v>40</v>
      </c>
      <c r="BO158">
        <v>0</v>
      </c>
      <c r="BP158">
        <v>8</v>
      </c>
      <c r="BQ158">
        <v>8</v>
      </c>
      <c r="BR158">
        <v>8</v>
      </c>
      <c r="BS158">
        <v>8</v>
      </c>
      <c r="BT158">
        <v>8</v>
      </c>
      <c r="BU158">
        <v>0</v>
      </c>
      <c r="BV158" t="str">
        <f>"7:00 AM"</f>
        <v>7:00 AM</v>
      </c>
      <c r="BW158" t="str">
        <f>"4:00 PM"</f>
        <v>4:00 PM</v>
      </c>
      <c r="BX158" t="s">
        <v>226</v>
      </c>
      <c r="BY158">
        <v>0</v>
      </c>
      <c r="BZ158">
        <v>6</v>
      </c>
      <c r="CA158" t="s">
        <v>115</v>
      </c>
      <c r="CC158" t="s">
        <v>6462</v>
      </c>
      <c r="CD158" t="s">
        <v>3001</v>
      </c>
      <c r="CE158" t="s">
        <v>2517</v>
      </c>
      <c r="CF158" t="s">
        <v>162</v>
      </c>
      <c r="CG158" t="s">
        <v>120</v>
      </c>
      <c r="CH158" s="8">
        <v>96952</v>
      </c>
      <c r="CI158" s="3">
        <v>8.35</v>
      </c>
      <c r="CJ158" s="3">
        <v>8.35</v>
      </c>
      <c r="CK158" s="3">
        <v>12.53</v>
      </c>
      <c r="CL158" s="3">
        <v>12.53</v>
      </c>
      <c r="CM158" t="s">
        <v>136</v>
      </c>
      <c r="CO158" t="s">
        <v>138</v>
      </c>
      <c r="CQ158" t="s">
        <v>115</v>
      </c>
      <c r="CR158" t="s">
        <v>133</v>
      </c>
      <c r="CS158" t="s">
        <v>139</v>
      </c>
      <c r="CT158" t="s">
        <v>133</v>
      </c>
      <c r="CU158" t="s">
        <v>139</v>
      </c>
      <c r="CV158" t="s">
        <v>133</v>
      </c>
      <c r="CW158" t="s">
        <v>139</v>
      </c>
      <c r="CX158" t="s">
        <v>1663</v>
      </c>
      <c r="CY158" s="10">
        <v>16704334428</v>
      </c>
      <c r="CZ158" t="s">
        <v>2522</v>
      </c>
      <c r="DA158" t="s">
        <v>139</v>
      </c>
      <c r="DB158" t="s">
        <v>133</v>
      </c>
      <c r="DC158" t="s">
        <v>115</v>
      </c>
    </row>
    <row r="159" spans="1:112" ht="14.45" customHeight="1" x14ac:dyDescent="0.25">
      <c r="A159" t="s">
        <v>6474</v>
      </c>
      <c r="B159" t="s">
        <v>192</v>
      </c>
      <c r="C159" s="1">
        <v>45524</v>
      </c>
      <c r="D159" s="1">
        <v>45574</v>
      </c>
      <c r="E159" t="s">
        <v>114</v>
      </c>
      <c r="G159" t="s">
        <v>115</v>
      </c>
      <c r="H159" t="s">
        <v>115</v>
      </c>
      <c r="I159" t="s">
        <v>115</v>
      </c>
      <c r="J159" t="s">
        <v>4900</v>
      </c>
      <c r="L159" t="s">
        <v>6475</v>
      </c>
      <c r="N159" t="s">
        <v>148</v>
      </c>
      <c r="O159" t="s">
        <v>120</v>
      </c>
      <c r="P159" s="8">
        <v>96950</v>
      </c>
      <c r="Q159" t="s">
        <v>121</v>
      </c>
      <c r="S159" s="10">
        <v>16702881463</v>
      </c>
      <c r="U159" t="s">
        <v>1654</v>
      </c>
      <c r="V159">
        <v>561320</v>
      </c>
      <c r="W159" t="s">
        <v>123</v>
      </c>
      <c r="Y159" t="s">
        <v>700</v>
      </c>
      <c r="Z159" t="s">
        <v>1655</v>
      </c>
      <c r="AA159" t="s">
        <v>1656</v>
      </c>
      <c r="AB159" t="s">
        <v>565</v>
      </c>
      <c r="AC159" t="s">
        <v>4902</v>
      </c>
      <c r="AE159" t="s">
        <v>148</v>
      </c>
      <c r="AF159" t="s">
        <v>120</v>
      </c>
      <c r="AG159" s="8">
        <v>96950</v>
      </c>
      <c r="AH159" t="s">
        <v>121</v>
      </c>
      <c r="AJ159" s="10">
        <v>16702881463</v>
      </c>
      <c r="AL159" t="s">
        <v>1657</v>
      </c>
      <c r="BD159" t="str">
        <f>"35-3031.00"</f>
        <v>35-3031.00</v>
      </c>
      <c r="BE159" t="s">
        <v>1072</v>
      </c>
      <c r="BF159" t="s">
        <v>4903</v>
      </c>
      <c r="BG159" t="s">
        <v>1072</v>
      </c>
      <c r="BH159">
        <v>10</v>
      </c>
      <c r="BJ159" s="1">
        <v>45627</v>
      </c>
      <c r="BK159" s="1">
        <v>45991</v>
      </c>
      <c r="BN159">
        <v>35</v>
      </c>
      <c r="BO159">
        <v>0</v>
      </c>
      <c r="BP159">
        <v>7</v>
      </c>
      <c r="BQ159">
        <v>7</v>
      </c>
      <c r="BR159">
        <v>7</v>
      </c>
      <c r="BS159">
        <v>7</v>
      </c>
      <c r="BT159">
        <v>7</v>
      </c>
      <c r="BU159">
        <v>0</v>
      </c>
      <c r="BV159" t="str">
        <f>"8:30 AM"</f>
        <v>8:30 AM</v>
      </c>
      <c r="BW159" t="str">
        <f>"4:30 PM"</f>
        <v>4:30 PM</v>
      </c>
      <c r="BX159" t="s">
        <v>158</v>
      </c>
      <c r="BY159">
        <v>0</v>
      </c>
      <c r="BZ159">
        <v>3</v>
      </c>
      <c r="CA159" t="s">
        <v>115</v>
      </c>
      <c r="CC159" t="s">
        <v>1661</v>
      </c>
      <c r="CD159" t="s">
        <v>6476</v>
      </c>
      <c r="CF159" t="s">
        <v>148</v>
      </c>
      <c r="CG159" t="s">
        <v>120</v>
      </c>
      <c r="CH159" s="8">
        <v>96950</v>
      </c>
      <c r="CI159" s="3">
        <v>8.0399999999999991</v>
      </c>
      <c r="CJ159" s="3">
        <v>8.0399999999999991</v>
      </c>
      <c r="CK159" s="3">
        <v>12.06</v>
      </c>
      <c r="CL159" s="3">
        <v>12.06</v>
      </c>
      <c r="CM159" t="s">
        <v>136</v>
      </c>
      <c r="CN159" t="s">
        <v>158</v>
      </c>
      <c r="CO159" t="s">
        <v>138</v>
      </c>
      <c r="CQ159" t="s">
        <v>115</v>
      </c>
      <c r="CR159" t="s">
        <v>133</v>
      </c>
      <c r="CS159" t="s">
        <v>139</v>
      </c>
      <c r="CT159" t="s">
        <v>133</v>
      </c>
      <c r="CU159" t="s">
        <v>139</v>
      </c>
      <c r="CV159" t="s">
        <v>133</v>
      </c>
      <c r="CW159" t="s">
        <v>139</v>
      </c>
      <c r="CX159" s="2" t="s">
        <v>6477</v>
      </c>
      <c r="CY159" s="10">
        <v>16702881463</v>
      </c>
      <c r="CZ159" t="s">
        <v>1657</v>
      </c>
      <c r="DA159" t="s">
        <v>356</v>
      </c>
      <c r="DB159" t="s">
        <v>133</v>
      </c>
      <c r="DC159" t="s">
        <v>115</v>
      </c>
    </row>
    <row r="160" spans="1:112" ht="14.45" customHeight="1" x14ac:dyDescent="0.25">
      <c r="A160" t="s">
        <v>6833</v>
      </c>
      <c r="B160" t="s">
        <v>143</v>
      </c>
      <c r="C160" s="1">
        <v>45497</v>
      </c>
      <c r="D160" s="1">
        <v>45574</v>
      </c>
      <c r="E160" t="s">
        <v>144</v>
      </c>
      <c r="F160" s="1">
        <v>45564</v>
      </c>
      <c r="G160" t="s">
        <v>133</v>
      </c>
      <c r="H160" t="s">
        <v>115</v>
      </c>
      <c r="I160" t="s">
        <v>115</v>
      </c>
      <c r="J160" t="s">
        <v>5169</v>
      </c>
      <c r="K160" t="s">
        <v>5170</v>
      </c>
      <c r="L160" t="s">
        <v>5173</v>
      </c>
      <c r="N160" t="s">
        <v>148</v>
      </c>
      <c r="O160" t="s">
        <v>120</v>
      </c>
      <c r="P160" s="8">
        <v>96950</v>
      </c>
      <c r="Q160" t="s">
        <v>121</v>
      </c>
      <c r="S160" s="10">
        <v>16702358641</v>
      </c>
      <c r="U160" t="s">
        <v>5171</v>
      </c>
      <c r="V160">
        <v>72251</v>
      </c>
      <c r="W160" t="s">
        <v>123</v>
      </c>
      <c r="Y160" t="s">
        <v>3885</v>
      </c>
      <c r="Z160" t="s">
        <v>5172</v>
      </c>
      <c r="AA160" t="s">
        <v>1929</v>
      </c>
      <c r="AB160" t="s">
        <v>565</v>
      </c>
      <c r="AC160" t="s">
        <v>6834</v>
      </c>
      <c r="AE160" t="s">
        <v>148</v>
      </c>
      <c r="AF160" t="s">
        <v>120</v>
      </c>
      <c r="AG160" s="8">
        <v>96950</v>
      </c>
      <c r="AH160" t="s">
        <v>121</v>
      </c>
      <c r="AJ160" s="10">
        <v>16702358641</v>
      </c>
      <c r="AL160" t="s">
        <v>5174</v>
      </c>
      <c r="BD160" t="str">
        <f>"49-9071.00"</f>
        <v>49-9071.00</v>
      </c>
      <c r="BE160" t="s">
        <v>241</v>
      </c>
      <c r="BF160" t="s">
        <v>6835</v>
      </c>
      <c r="BG160" t="s">
        <v>6836</v>
      </c>
      <c r="BH160">
        <v>2</v>
      </c>
      <c r="BI160">
        <v>2</v>
      </c>
      <c r="BJ160" s="1">
        <v>45566</v>
      </c>
      <c r="BK160" s="1">
        <v>46660</v>
      </c>
      <c r="BL160" s="1">
        <v>45574</v>
      </c>
      <c r="BM160" s="1">
        <v>46660</v>
      </c>
      <c r="BN160">
        <v>35</v>
      </c>
      <c r="BO160">
        <v>0</v>
      </c>
      <c r="BP160">
        <v>7</v>
      </c>
      <c r="BQ160">
        <v>7</v>
      </c>
      <c r="BR160">
        <v>7</v>
      </c>
      <c r="BS160">
        <v>7</v>
      </c>
      <c r="BT160">
        <v>7</v>
      </c>
      <c r="BU160">
        <v>0</v>
      </c>
      <c r="BV160" t="str">
        <f>"8:00 AM"</f>
        <v>8:00 AM</v>
      </c>
      <c r="BW160" t="str">
        <f>"4:00 PM"</f>
        <v>4:00 PM</v>
      </c>
      <c r="BX160" t="s">
        <v>226</v>
      </c>
      <c r="BY160">
        <v>0</v>
      </c>
      <c r="BZ160">
        <v>24</v>
      </c>
      <c r="CA160" t="s">
        <v>115</v>
      </c>
      <c r="CC160" t="s">
        <v>6837</v>
      </c>
      <c r="CD160" t="s">
        <v>3883</v>
      </c>
      <c r="CF160" t="s">
        <v>148</v>
      </c>
      <c r="CG160" t="s">
        <v>120</v>
      </c>
      <c r="CH160" s="8">
        <v>96950</v>
      </c>
      <c r="CI160" s="3">
        <v>9.75</v>
      </c>
      <c r="CJ160" s="3">
        <v>9.75</v>
      </c>
      <c r="CK160" s="3">
        <v>14.63</v>
      </c>
      <c r="CL160" s="3">
        <v>14.63</v>
      </c>
      <c r="CM160" t="s">
        <v>136</v>
      </c>
      <c r="CN160" t="s">
        <v>139</v>
      </c>
      <c r="CO160" t="s">
        <v>138</v>
      </c>
      <c r="CQ160" t="s">
        <v>115</v>
      </c>
      <c r="CR160" t="s">
        <v>133</v>
      </c>
      <c r="CS160" t="s">
        <v>139</v>
      </c>
      <c r="CT160" t="s">
        <v>133</v>
      </c>
      <c r="CU160" t="s">
        <v>139</v>
      </c>
      <c r="CV160" t="s">
        <v>133</v>
      </c>
      <c r="CW160" t="s">
        <v>139</v>
      </c>
      <c r="CX160" t="s">
        <v>6838</v>
      </c>
      <c r="CY160" s="10">
        <v>16702358641</v>
      </c>
      <c r="CZ160" t="s">
        <v>5174</v>
      </c>
      <c r="DA160" t="s">
        <v>139</v>
      </c>
      <c r="DB160" t="s">
        <v>133</v>
      </c>
      <c r="DC160" t="s">
        <v>115</v>
      </c>
    </row>
    <row r="161" spans="1:112" ht="14.45" customHeight="1" x14ac:dyDescent="0.25">
      <c r="A161" t="s">
        <v>7224</v>
      </c>
      <c r="B161" t="s">
        <v>212</v>
      </c>
      <c r="C161" s="1">
        <v>45488</v>
      </c>
      <c r="D161" s="1">
        <v>45574</v>
      </c>
      <c r="E161" t="s">
        <v>144</v>
      </c>
      <c r="F161" s="1">
        <v>45564</v>
      </c>
      <c r="G161" t="s">
        <v>115</v>
      </c>
      <c r="H161" t="s">
        <v>115</v>
      </c>
      <c r="I161" t="s">
        <v>115</v>
      </c>
      <c r="J161" t="s">
        <v>4665</v>
      </c>
      <c r="K161" t="s">
        <v>6015</v>
      </c>
      <c r="L161" t="s">
        <v>6016</v>
      </c>
      <c r="M161" t="s">
        <v>6017</v>
      </c>
      <c r="N161" t="s">
        <v>119</v>
      </c>
      <c r="O161" t="s">
        <v>120</v>
      </c>
      <c r="P161" s="8">
        <v>96950</v>
      </c>
      <c r="Q161" t="s">
        <v>121</v>
      </c>
      <c r="S161" s="10">
        <v>16702348286</v>
      </c>
      <c r="U161" t="s">
        <v>4667</v>
      </c>
      <c r="V161">
        <v>32311</v>
      </c>
      <c r="W161" t="s">
        <v>123</v>
      </c>
      <c r="Y161" t="s">
        <v>4668</v>
      </c>
      <c r="Z161" t="s">
        <v>4669</v>
      </c>
      <c r="AA161" t="s">
        <v>6018</v>
      </c>
      <c r="AB161" t="s">
        <v>304</v>
      </c>
      <c r="AC161" t="s">
        <v>6016</v>
      </c>
      <c r="AD161" t="s">
        <v>6017</v>
      </c>
      <c r="AE161" t="s">
        <v>119</v>
      </c>
      <c r="AF161" t="s">
        <v>120</v>
      </c>
      <c r="AG161" s="8">
        <v>96950</v>
      </c>
      <c r="AH161" t="s">
        <v>121</v>
      </c>
      <c r="AJ161" s="10">
        <v>16702348286</v>
      </c>
      <c r="AL161" t="s">
        <v>6019</v>
      </c>
      <c r="BD161" t="str">
        <f>"27-1024.00"</f>
        <v>27-1024.00</v>
      </c>
      <c r="BE161" t="s">
        <v>3114</v>
      </c>
      <c r="BF161" t="s">
        <v>7225</v>
      </c>
      <c r="BG161" t="s">
        <v>4672</v>
      </c>
      <c r="BH161">
        <v>1</v>
      </c>
      <c r="BJ161" s="1">
        <v>45566</v>
      </c>
      <c r="BK161" s="1">
        <v>45930</v>
      </c>
      <c r="BN161">
        <v>35</v>
      </c>
      <c r="BO161">
        <v>0</v>
      </c>
      <c r="BP161">
        <v>7</v>
      </c>
      <c r="BQ161">
        <v>7</v>
      </c>
      <c r="BR161">
        <v>7</v>
      </c>
      <c r="BS161">
        <v>7</v>
      </c>
      <c r="BT161">
        <v>7</v>
      </c>
      <c r="BU161">
        <v>0</v>
      </c>
      <c r="BV161" t="str">
        <f>"10:00 AM"</f>
        <v>10:00 AM</v>
      </c>
      <c r="BW161" t="str">
        <f>"5:00 PM"</f>
        <v>5:00 PM</v>
      </c>
      <c r="BX161" t="s">
        <v>226</v>
      </c>
      <c r="BY161">
        <v>0</v>
      </c>
      <c r="BZ161">
        <v>12</v>
      </c>
      <c r="CA161" t="s">
        <v>115</v>
      </c>
      <c r="CC161" s="2" t="s">
        <v>7226</v>
      </c>
      <c r="CD161" t="s">
        <v>6017</v>
      </c>
      <c r="CF161" t="s">
        <v>119</v>
      </c>
      <c r="CG161" t="s">
        <v>120</v>
      </c>
      <c r="CH161" s="8">
        <v>96950</v>
      </c>
      <c r="CI161" s="3">
        <v>10.130000000000001</v>
      </c>
      <c r="CJ161" s="3">
        <v>10.130000000000001</v>
      </c>
      <c r="CK161" s="3">
        <v>15.2</v>
      </c>
      <c r="CL161" s="3">
        <v>15.2</v>
      </c>
      <c r="CM161" t="s">
        <v>136</v>
      </c>
      <c r="CN161" t="s">
        <v>3952</v>
      </c>
      <c r="CO161" t="s">
        <v>138</v>
      </c>
      <c r="CQ161" t="s">
        <v>115</v>
      </c>
      <c r="CR161" t="s">
        <v>133</v>
      </c>
      <c r="CS161" t="s">
        <v>139</v>
      </c>
      <c r="CT161" t="s">
        <v>133</v>
      </c>
      <c r="CU161" t="s">
        <v>139</v>
      </c>
      <c r="CV161" t="s">
        <v>133</v>
      </c>
      <c r="CW161" t="s">
        <v>139</v>
      </c>
      <c r="CX161" t="s">
        <v>7227</v>
      </c>
      <c r="CY161" s="10">
        <v>16702348286</v>
      </c>
      <c r="CZ161" t="s">
        <v>6019</v>
      </c>
      <c r="DA161" t="s">
        <v>139</v>
      </c>
      <c r="DB161" t="s">
        <v>133</v>
      </c>
      <c r="DC161" t="s">
        <v>115</v>
      </c>
    </row>
    <row r="162" spans="1:112" ht="14.45" customHeight="1" x14ac:dyDescent="0.25">
      <c r="A162" t="s">
        <v>7315</v>
      </c>
      <c r="B162" t="s">
        <v>192</v>
      </c>
      <c r="C162" s="1">
        <v>45446</v>
      </c>
      <c r="D162" s="1">
        <v>45574</v>
      </c>
      <c r="E162" t="s">
        <v>144</v>
      </c>
      <c r="F162" s="1">
        <v>45564</v>
      </c>
      <c r="G162" t="s">
        <v>133</v>
      </c>
      <c r="H162" t="s">
        <v>115</v>
      </c>
      <c r="I162" t="s">
        <v>115</v>
      </c>
      <c r="J162" t="s">
        <v>950</v>
      </c>
      <c r="K162" t="s">
        <v>951</v>
      </c>
      <c r="L162" t="s">
        <v>683</v>
      </c>
      <c r="M162" t="s">
        <v>952</v>
      </c>
      <c r="N162" t="s">
        <v>119</v>
      </c>
      <c r="O162" t="s">
        <v>120</v>
      </c>
      <c r="P162" s="8">
        <v>96950</v>
      </c>
      <c r="Q162" t="s">
        <v>121</v>
      </c>
      <c r="S162" s="10">
        <v>16702352883</v>
      </c>
      <c r="T162">
        <v>0</v>
      </c>
      <c r="U162" t="s">
        <v>953</v>
      </c>
      <c r="V162">
        <v>56132</v>
      </c>
      <c r="W162" t="s">
        <v>123</v>
      </c>
      <c r="Y162" t="s">
        <v>954</v>
      </c>
      <c r="Z162" t="s">
        <v>955</v>
      </c>
      <c r="AA162" t="s">
        <v>686</v>
      </c>
      <c r="AB162" t="s">
        <v>663</v>
      </c>
      <c r="AC162" t="s">
        <v>683</v>
      </c>
      <c r="AD162" t="s">
        <v>952</v>
      </c>
      <c r="AE162" t="s">
        <v>119</v>
      </c>
      <c r="AF162" t="s">
        <v>120</v>
      </c>
      <c r="AG162" s="8">
        <v>96950</v>
      </c>
      <c r="AH162" t="s">
        <v>121</v>
      </c>
      <c r="AJ162" s="10">
        <v>16702352883</v>
      </c>
      <c r="AK162">
        <v>0</v>
      </c>
      <c r="AL162" t="s">
        <v>956</v>
      </c>
      <c r="BD162" t="str">
        <f>"35-3023.00"</f>
        <v>35-3023.00</v>
      </c>
      <c r="BE162" t="s">
        <v>290</v>
      </c>
      <c r="BF162" t="s">
        <v>1974</v>
      </c>
      <c r="BG162" t="s">
        <v>690</v>
      </c>
      <c r="BH162">
        <v>3</v>
      </c>
      <c r="BJ162" s="1">
        <v>45566</v>
      </c>
      <c r="BK162" s="1">
        <v>46660</v>
      </c>
      <c r="BN162">
        <v>35</v>
      </c>
      <c r="BO162">
        <v>0</v>
      </c>
      <c r="BP162">
        <v>7</v>
      </c>
      <c r="BQ162">
        <v>7</v>
      </c>
      <c r="BR162">
        <v>7</v>
      </c>
      <c r="BS162">
        <v>7</v>
      </c>
      <c r="BT162">
        <v>7</v>
      </c>
      <c r="BU162">
        <v>0</v>
      </c>
      <c r="BV162" t="str">
        <f t="shared" ref="BV162:BV169" si="3">"8:00 AM"</f>
        <v>8:00 AM</v>
      </c>
      <c r="BW162" t="str">
        <f>"4:00 PM"</f>
        <v>4:00 PM</v>
      </c>
      <c r="BX162" t="s">
        <v>158</v>
      </c>
      <c r="BY162">
        <v>0</v>
      </c>
      <c r="BZ162">
        <v>3</v>
      </c>
      <c r="CA162" t="s">
        <v>115</v>
      </c>
      <c r="CC162" t="s">
        <v>691</v>
      </c>
      <c r="CD162" t="s">
        <v>683</v>
      </c>
      <c r="CE162" t="s">
        <v>684</v>
      </c>
      <c r="CF162" t="s">
        <v>119</v>
      </c>
      <c r="CG162" t="s">
        <v>120</v>
      </c>
      <c r="CH162" s="8">
        <v>96950</v>
      </c>
      <c r="CI162" s="3">
        <v>7.97</v>
      </c>
      <c r="CJ162" s="3">
        <v>7.97</v>
      </c>
      <c r="CK162" s="3">
        <v>11.96</v>
      </c>
      <c r="CL162" s="3">
        <v>11.96</v>
      </c>
      <c r="CM162" t="s">
        <v>136</v>
      </c>
      <c r="CN162" t="s">
        <v>368</v>
      </c>
      <c r="CO162" t="s">
        <v>138</v>
      </c>
      <c r="CQ162" t="s">
        <v>115</v>
      </c>
      <c r="CR162" t="s">
        <v>133</v>
      </c>
      <c r="CS162" t="s">
        <v>139</v>
      </c>
      <c r="CT162" t="s">
        <v>133</v>
      </c>
      <c r="CU162" t="s">
        <v>133</v>
      </c>
      <c r="CV162" t="s">
        <v>133</v>
      </c>
      <c r="CW162" t="s">
        <v>139</v>
      </c>
      <c r="CX162" t="s">
        <v>1155</v>
      </c>
      <c r="CY162" s="10">
        <v>16702352883</v>
      </c>
      <c r="CZ162" t="s">
        <v>956</v>
      </c>
      <c r="DA162" t="s">
        <v>209</v>
      </c>
      <c r="DB162" t="s">
        <v>133</v>
      </c>
      <c r="DC162" t="s">
        <v>115</v>
      </c>
    </row>
    <row r="163" spans="1:112" ht="14.45" customHeight="1" x14ac:dyDescent="0.25">
      <c r="A163" t="s">
        <v>7449</v>
      </c>
      <c r="B163" t="s">
        <v>192</v>
      </c>
      <c r="C163" s="1">
        <v>45459</v>
      </c>
      <c r="D163" s="1">
        <v>45574</v>
      </c>
      <c r="E163" t="s">
        <v>114</v>
      </c>
      <c r="G163" t="s">
        <v>115</v>
      </c>
      <c r="H163" t="s">
        <v>115</v>
      </c>
      <c r="I163" t="s">
        <v>115</v>
      </c>
      <c r="J163" t="s">
        <v>950</v>
      </c>
      <c r="K163" t="s">
        <v>951</v>
      </c>
      <c r="L163" t="s">
        <v>7450</v>
      </c>
      <c r="M163" t="s">
        <v>952</v>
      </c>
      <c r="N163" t="s">
        <v>119</v>
      </c>
      <c r="O163" t="s">
        <v>120</v>
      </c>
      <c r="P163" s="8">
        <v>96950</v>
      </c>
      <c r="Q163" t="s">
        <v>121</v>
      </c>
      <c r="R163">
        <v>0</v>
      </c>
      <c r="S163" s="10">
        <v>16702352883</v>
      </c>
      <c r="T163">
        <v>0</v>
      </c>
      <c r="U163" t="s">
        <v>953</v>
      </c>
      <c r="V163">
        <v>56132</v>
      </c>
      <c r="W163" t="s">
        <v>123</v>
      </c>
      <c r="Y163" t="s">
        <v>954</v>
      </c>
      <c r="Z163" t="s">
        <v>955</v>
      </c>
      <c r="AA163" t="s">
        <v>686</v>
      </c>
      <c r="AB163" t="s">
        <v>663</v>
      </c>
      <c r="AC163" t="s">
        <v>7450</v>
      </c>
      <c r="AD163" t="s">
        <v>952</v>
      </c>
      <c r="AE163" t="s">
        <v>119</v>
      </c>
      <c r="AF163" t="s">
        <v>120</v>
      </c>
      <c r="AG163" s="8">
        <v>96950</v>
      </c>
      <c r="AH163" t="s">
        <v>121</v>
      </c>
      <c r="AJ163" s="10">
        <v>16702352883</v>
      </c>
      <c r="AK163">
        <v>0</v>
      </c>
      <c r="AL163" t="s">
        <v>956</v>
      </c>
      <c r="BD163" t="str">
        <f>"15-1232.00"</f>
        <v>15-1232.00</v>
      </c>
      <c r="BE163" t="s">
        <v>1430</v>
      </c>
      <c r="BF163" t="s">
        <v>7451</v>
      </c>
      <c r="BG163" t="s">
        <v>6386</v>
      </c>
      <c r="BH163">
        <v>5</v>
      </c>
      <c r="BJ163" s="1">
        <v>45536</v>
      </c>
      <c r="BK163" s="1">
        <v>45900</v>
      </c>
      <c r="BN163">
        <v>35</v>
      </c>
      <c r="BO163">
        <v>0</v>
      </c>
      <c r="BP163">
        <v>7</v>
      </c>
      <c r="BQ163">
        <v>7</v>
      </c>
      <c r="BR163">
        <v>7</v>
      </c>
      <c r="BS163">
        <v>7</v>
      </c>
      <c r="BT163">
        <v>7</v>
      </c>
      <c r="BU163">
        <v>0</v>
      </c>
      <c r="BV163" t="str">
        <f t="shared" si="3"/>
        <v>8:00 AM</v>
      </c>
      <c r="BW163" t="str">
        <f>"4:00 PM"</f>
        <v>4:00 PM</v>
      </c>
      <c r="BX163" t="s">
        <v>226</v>
      </c>
      <c r="BY163">
        <v>0</v>
      </c>
      <c r="BZ163">
        <v>12</v>
      </c>
      <c r="CA163" t="s">
        <v>115</v>
      </c>
      <c r="CC163" t="s">
        <v>7452</v>
      </c>
      <c r="CD163" t="s">
        <v>683</v>
      </c>
      <c r="CE163" t="s">
        <v>684</v>
      </c>
      <c r="CF163" t="s">
        <v>119</v>
      </c>
      <c r="CG163" t="s">
        <v>120</v>
      </c>
      <c r="CH163" s="8">
        <v>96950</v>
      </c>
      <c r="CI163" s="3">
        <v>14.14</v>
      </c>
      <c r="CJ163" s="3">
        <v>14.14</v>
      </c>
      <c r="CK163" s="3">
        <v>21.21</v>
      </c>
      <c r="CL163" s="3">
        <v>21.21</v>
      </c>
      <c r="CM163" t="s">
        <v>136</v>
      </c>
      <c r="CN163" t="s">
        <v>139</v>
      </c>
      <c r="CO163" t="s">
        <v>138</v>
      </c>
      <c r="CQ163" t="s">
        <v>115</v>
      </c>
      <c r="CR163" t="s">
        <v>133</v>
      </c>
      <c r="CS163" t="s">
        <v>139</v>
      </c>
      <c r="CT163" t="s">
        <v>133</v>
      </c>
      <c r="CU163" t="s">
        <v>133</v>
      </c>
      <c r="CV163" t="s">
        <v>133</v>
      </c>
      <c r="CW163" t="s">
        <v>139</v>
      </c>
      <c r="CX163" t="s">
        <v>692</v>
      </c>
      <c r="CY163" s="10">
        <v>16702352883</v>
      </c>
      <c r="CZ163" t="s">
        <v>956</v>
      </c>
      <c r="DA163" t="s">
        <v>139</v>
      </c>
      <c r="DB163" t="s">
        <v>133</v>
      </c>
      <c r="DC163" t="s">
        <v>115</v>
      </c>
    </row>
    <row r="164" spans="1:112" ht="14.45" customHeight="1" x14ac:dyDescent="0.25">
      <c r="A164" t="s">
        <v>7557</v>
      </c>
      <c r="B164" t="s">
        <v>192</v>
      </c>
      <c r="C164" s="1">
        <v>45463</v>
      </c>
      <c r="D164" s="1">
        <v>45574</v>
      </c>
      <c r="E164" t="s">
        <v>114</v>
      </c>
      <c r="G164" t="s">
        <v>115</v>
      </c>
      <c r="H164" t="s">
        <v>115</v>
      </c>
      <c r="I164" t="s">
        <v>115</v>
      </c>
      <c r="J164" t="s">
        <v>5790</v>
      </c>
      <c r="K164" t="s">
        <v>951</v>
      </c>
      <c r="L164" t="s">
        <v>683</v>
      </c>
      <c r="M164" t="s">
        <v>952</v>
      </c>
      <c r="N164" t="s">
        <v>119</v>
      </c>
      <c r="O164" t="s">
        <v>120</v>
      </c>
      <c r="P164" s="8">
        <v>96950</v>
      </c>
      <c r="Q164" t="s">
        <v>121</v>
      </c>
      <c r="S164" s="10">
        <v>16702352883</v>
      </c>
      <c r="T164">
        <v>0</v>
      </c>
      <c r="U164" t="s">
        <v>953</v>
      </c>
      <c r="V164">
        <v>56132</v>
      </c>
      <c r="W164" t="s">
        <v>123</v>
      </c>
      <c r="Y164" t="s">
        <v>954</v>
      </c>
      <c r="Z164" t="s">
        <v>955</v>
      </c>
      <c r="AA164" t="s">
        <v>686</v>
      </c>
      <c r="AB164" t="s">
        <v>663</v>
      </c>
      <c r="AC164" t="s">
        <v>683</v>
      </c>
      <c r="AD164" t="s">
        <v>952</v>
      </c>
      <c r="AE164" t="s">
        <v>119</v>
      </c>
      <c r="AF164" t="s">
        <v>120</v>
      </c>
      <c r="AG164" s="8">
        <v>96950</v>
      </c>
      <c r="AH164" t="s">
        <v>121</v>
      </c>
      <c r="AJ164" s="10">
        <v>16702352883</v>
      </c>
      <c r="AK164">
        <v>0</v>
      </c>
      <c r="AL164" t="s">
        <v>956</v>
      </c>
      <c r="BD164" t="str">
        <f>"51-3011.00"</f>
        <v>51-3011.00</v>
      </c>
      <c r="BE164" t="s">
        <v>767</v>
      </c>
      <c r="BF164" t="s">
        <v>5791</v>
      </c>
      <c r="BG164" t="s">
        <v>2715</v>
      </c>
      <c r="BH164">
        <v>5</v>
      </c>
      <c r="BJ164" s="1">
        <v>45536</v>
      </c>
      <c r="BK164" s="1">
        <v>45900</v>
      </c>
      <c r="BN164">
        <v>35</v>
      </c>
      <c r="BO164">
        <v>0</v>
      </c>
      <c r="BP164">
        <v>7</v>
      </c>
      <c r="BQ164">
        <v>7</v>
      </c>
      <c r="BR164">
        <v>7</v>
      </c>
      <c r="BS164">
        <v>7</v>
      </c>
      <c r="BT164">
        <v>7</v>
      </c>
      <c r="BU164">
        <v>0</v>
      </c>
      <c r="BV164" t="str">
        <f t="shared" si="3"/>
        <v>8:00 AM</v>
      </c>
      <c r="BW164" t="str">
        <f>"4:00 PM"</f>
        <v>4:00 PM</v>
      </c>
      <c r="BX164" t="s">
        <v>226</v>
      </c>
      <c r="BY164">
        <v>6</v>
      </c>
      <c r="BZ164">
        <v>12</v>
      </c>
      <c r="CA164" t="s">
        <v>115</v>
      </c>
      <c r="CC164" t="s">
        <v>7558</v>
      </c>
      <c r="CD164" t="s">
        <v>683</v>
      </c>
      <c r="CE164" t="s">
        <v>684</v>
      </c>
      <c r="CF164" t="s">
        <v>119</v>
      </c>
      <c r="CG164" t="s">
        <v>120</v>
      </c>
      <c r="CH164" s="8">
        <v>96950</v>
      </c>
      <c r="CI164" s="3">
        <v>8.36</v>
      </c>
      <c r="CJ164" s="3">
        <v>8.36</v>
      </c>
      <c r="CK164" s="3">
        <v>12.54</v>
      </c>
      <c r="CL164" s="3">
        <v>12.54</v>
      </c>
      <c r="CM164" t="s">
        <v>136</v>
      </c>
      <c r="CN164" t="s">
        <v>139</v>
      </c>
      <c r="CO164" t="s">
        <v>138</v>
      </c>
      <c r="CQ164" t="s">
        <v>115</v>
      </c>
      <c r="CR164" t="s">
        <v>133</v>
      </c>
      <c r="CS164" t="s">
        <v>139</v>
      </c>
      <c r="CT164" t="s">
        <v>133</v>
      </c>
      <c r="CU164" t="s">
        <v>133</v>
      </c>
      <c r="CV164" t="s">
        <v>133</v>
      </c>
      <c r="CW164" t="s">
        <v>139</v>
      </c>
      <c r="CX164" t="s">
        <v>1161</v>
      </c>
      <c r="CY164" s="10">
        <v>16702352883</v>
      </c>
      <c r="CZ164" t="s">
        <v>956</v>
      </c>
      <c r="DA164" t="s">
        <v>139</v>
      </c>
      <c r="DB164" t="s">
        <v>133</v>
      </c>
      <c r="DC164" t="s">
        <v>115</v>
      </c>
    </row>
    <row r="165" spans="1:112" ht="14.45" customHeight="1" x14ac:dyDescent="0.25">
      <c r="A165" t="s">
        <v>7658</v>
      </c>
      <c r="B165" t="s">
        <v>192</v>
      </c>
      <c r="C165" s="1">
        <v>45456</v>
      </c>
      <c r="D165" s="1">
        <v>45574</v>
      </c>
      <c r="E165" t="s">
        <v>114</v>
      </c>
      <c r="G165" t="s">
        <v>115</v>
      </c>
      <c r="H165" t="s">
        <v>115</v>
      </c>
      <c r="I165" t="s">
        <v>115</v>
      </c>
      <c r="J165" t="s">
        <v>950</v>
      </c>
      <c r="K165" t="s">
        <v>951</v>
      </c>
      <c r="L165" t="s">
        <v>683</v>
      </c>
      <c r="M165" t="s">
        <v>952</v>
      </c>
      <c r="N165" t="s">
        <v>119</v>
      </c>
      <c r="O165" t="s">
        <v>120</v>
      </c>
      <c r="P165" s="8">
        <v>96950</v>
      </c>
      <c r="Q165" t="s">
        <v>121</v>
      </c>
      <c r="S165" s="10">
        <v>16702352883</v>
      </c>
      <c r="T165">
        <v>0</v>
      </c>
      <c r="U165" t="s">
        <v>953</v>
      </c>
      <c r="V165">
        <v>56132</v>
      </c>
      <c r="W165" t="s">
        <v>123</v>
      </c>
      <c r="Y165" t="s">
        <v>954</v>
      </c>
      <c r="Z165" t="s">
        <v>955</v>
      </c>
      <c r="AA165" t="s">
        <v>686</v>
      </c>
      <c r="AB165" t="s">
        <v>663</v>
      </c>
      <c r="AC165" t="s">
        <v>683</v>
      </c>
      <c r="AD165" t="s">
        <v>952</v>
      </c>
      <c r="AE165" t="s">
        <v>119</v>
      </c>
      <c r="AF165" t="s">
        <v>120</v>
      </c>
      <c r="AG165" s="8">
        <v>96950</v>
      </c>
      <c r="AH165" t="s">
        <v>121</v>
      </c>
      <c r="AJ165" s="10">
        <v>16702352883</v>
      </c>
      <c r="AK165">
        <v>0</v>
      </c>
      <c r="AL165" t="s">
        <v>956</v>
      </c>
      <c r="BD165" t="str">
        <f>"35-3023.00"</f>
        <v>35-3023.00</v>
      </c>
      <c r="BE165" t="s">
        <v>290</v>
      </c>
      <c r="BF165" t="s">
        <v>1974</v>
      </c>
      <c r="BG165" t="s">
        <v>690</v>
      </c>
      <c r="BH165">
        <v>5</v>
      </c>
      <c r="BJ165" s="1">
        <v>45536</v>
      </c>
      <c r="BK165" s="1">
        <v>45900</v>
      </c>
      <c r="BN165">
        <v>35</v>
      </c>
      <c r="BO165">
        <v>0</v>
      </c>
      <c r="BP165">
        <v>7</v>
      </c>
      <c r="BQ165">
        <v>7</v>
      </c>
      <c r="BR165">
        <v>7</v>
      </c>
      <c r="BS165">
        <v>7</v>
      </c>
      <c r="BT165">
        <v>7</v>
      </c>
      <c r="BU165">
        <v>0</v>
      </c>
      <c r="BV165" t="str">
        <f t="shared" si="3"/>
        <v>8:00 AM</v>
      </c>
      <c r="BW165" t="str">
        <f>"4:00 PM"</f>
        <v>4:00 PM</v>
      </c>
      <c r="BX165" t="s">
        <v>158</v>
      </c>
      <c r="BY165">
        <v>0</v>
      </c>
      <c r="BZ165">
        <v>3</v>
      </c>
      <c r="CA165" t="s">
        <v>115</v>
      </c>
      <c r="CC165" t="s">
        <v>691</v>
      </c>
      <c r="CD165" t="s">
        <v>683</v>
      </c>
      <c r="CE165" t="s">
        <v>684</v>
      </c>
      <c r="CF165" t="s">
        <v>119</v>
      </c>
      <c r="CG165" t="s">
        <v>120</v>
      </c>
      <c r="CH165" s="8">
        <v>96950</v>
      </c>
      <c r="CI165" s="3">
        <v>7.97</v>
      </c>
      <c r="CJ165" s="3">
        <v>7.97</v>
      </c>
      <c r="CK165" s="3">
        <v>11.96</v>
      </c>
      <c r="CL165" s="3">
        <v>11.96</v>
      </c>
      <c r="CM165" t="s">
        <v>136</v>
      </c>
      <c r="CN165" t="s">
        <v>139</v>
      </c>
      <c r="CO165" t="s">
        <v>138</v>
      </c>
      <c r="CQ165" t="s">
        <v>115</v>
      </c>
      <c r="CR165" t="s">
        <v>133</v>
      </c>
      <c r="CS165" t="s">
        <v>139</v>
      </c>
      <c r="CT165" t="s">
        <v>133</v>
      </c>
      <c r="CU165" t="s">
        <v>133</v>
      </c>
      <c r="CV165" t="s">
        <v>133</v>
      </c>
      <c r="CW165" t="s">
        <v>139</v>
      </c>
      <c r="CX165" t="s">
        <v>692</v>
      </c>
      <c r="CY165" s="10">
        <v>16702352883</v>
      </c>
      <c r="CZ165" t="s">
        <v>956</v>
      </c>
      <c r="DA165" t="s">
        <v>139</v>
      </c>
      <c r="DB165" t="s">
        <v>133</v>
      </c>
      <c r="DC165" t="s">
        <v>115</v>
      </c>
    </row>
    <row r="166" spans="1:112" ht="14.45" customHeight="1" x14ac:dyDescent="0.25">
      <c r="A166" t="s">
        <v>7659</v>
      </c>
      <c r="B166" t="s">
        <v>192</v>
      </c>
      <c r="C166" s="1">
        <v>45455</v>
      </c>
      <c r="D166" s="1">
        <v>45574</v>
      </c>
      <c r="E166" t="s">
        <v>144</v>
      </c>
      <c r="F166" s="1">
        <v>45565</v>
      </c>
      <c r="G166" t="s">
        <v>133</v>
      </c>
      <c r="H166" t="s">
        <v>115</v>
      </c>
      <c r="I166" t="s">
        <v>115</v>
      </c>
      <c r="J166" t="s">
        <v>950</v>
      </c>
      <c r="K166" t="s">
        <v>951</v>
      </c>
      <c r="L166" t="s">
        <v>683</v>
      </c>
      <c r="M166" t="s">
        <v>952</v>
      </c>
      <c r="N166" t="s">
        <v>119</v>
      </c>
      <c r="O166" t="s">
        <v>120</v>
      </c>
      <c r="P166" s="8">
        <v>96950</v>
      </c>
      <c r="Q166" t="s">
        <v>121</v>
      </c>
      <c r="S166" s="10">
        <v>16702352883</v>
      </c>
      <c r="T166">
        <v>0</v>
      </c>
      <c r="U166" t="s">
        <v>953</v>
      </c>
      <c r="V166">
        <v>56132</v>
      </c>
      <c r="W166" t="s">
        <v>123</v>
      </c>
      <c r="Y166" t="s">
        <v>954</v>
      </c>
      <c r="Z166" t="s">
        <v>955</v>
      </c>
      <c r="AA166" t="s">
        <v>686</v>
      </c>
      <c r="AB166" t="s">
        <v>663</v>
      </c>
      <c r="AC166" t="s">
        <v>683</v>
      </c>
      <c r="AD166" t="s">
        <v>952</v>
      </c>
      <c r="AE166" t="s">
        <v>119</v>
      </c>
      <c r="AF166" t="s">
        <v>120</v>
      </c>
      <c r="AG166" s="8">
        <v>96950</v>
      </c>
      <c r="AH166" t="s">
        <v>121</v>
      </c>
      <c r="AJ166" s="10">
        <v>16702352883</v>
      </c>
      <c r="AK166">
        <v>0</v>
      </c>
      <c r="AL166" t="s">
        <v>956</v>
      </c>
      <c r="BD166" t="str">
        <f>"53-7065.00"</f>
        <v>53-7065.00</v>
      </c>
      <c r="BE166" t="s">
        <v>849</v>
      </c>
      <c r="BF166" t="s">
        <v>6025</v>
      </c>
      <c r="BG166" t="s">
        <v>6026</v>
      </c>
      <c r="BH166">
        <v>3</v>
      </c>
      <c r="BJ166" s="1">
        <v>45566</v>
      </c>
      <c r="BK166" s="1">
        <v>46660</v>
      </c>
      <c r="BN166">
        <v>35</v>
      </c>
      <c r="BO166">
        <v>0</v>
      </c>
      <c r="BP166">
        <v>7</v>
      </c>
      <c r="BQ166">
        <v>7</v>
      </c>
      <c r="BR166">
        <v>7</v>
      </c>
      <c r="BS166">
        <v>7</v>
      </c>
      <c r="BT166">
        <v>7</v>
      </c>
      <c r="BU166">
        <v>0</v>
      </c>
      <c r="BV166" t="str">
        <f t="shared" si="3"/>
        <v>8:00 AM</v>
      </c>
      <c r="BW166" t="str">
        <f>"4:00 PM"</f>
        <v>4:00 PM</v>
      </c>
      <c r="BX166" t="s">
        <v>226</v>
      </c>
      <c r="BY166">
        <v>0</v>
      </c>
      <c r="BZ166">
        <v>3</v>
      </c>
      <c r="CA166" t="s">
        <v>115</v>
      </c>
      <c r="CC166" t="s">
        <v>7660</v>
      </c>
      <c r="CD166" t="s">
        <v>683</v>
      </c>
      <c r="CE166" t="s">
        <v>684</v>
      </c>
      <c r="CF166" t="s">
        <v>119</v>
      </c>
      <c r="CG166" t="s">
        <v>120</v>
      </c>
      <c r="CH166" s="8">
        <v>96950</v>
      </c>
      <c r="CI166" s="3">
        <v>8.56</v>
      </c>
      <c r="CJ166" s="3">
        <v>8.56</v>
      </c>
      <c r="CK166" s="3">
        <v>12.84</v>
      </c>
      <c r="CL166" s="3">
        <v>12.84</v>
      </c>
      <c r="CM166" t="s">
        <v>136</v>
      </c>
      <c r="CN166" t="s">
        <v>368</v>
      </c>
      <c r="CO166" t="s">
        <v>138</v>
      </c>
      <c r="CQ166" t="s">
        <v>115</v>
      </c>
      <c r="CR166" t="s">
        <v>133</v>
      </c>
      <c r="CS166" t="s">
        <v>139</v>
      </c>
      <c r="CT166" t="s">
        <v>133</v>
      </c>
      <c r="CU166" t="s">
        <v>133</v>
      </c>
      <c r="CV166" t="s">
        <v>133</v>
      </c>
      <c r="CW166" t="s">
        <v>139</v>
      </c>
      <c r="CX166" t="s">
        <v>1425</v>
      </c>
      <c r="CY166" s="10">
        <v>16702352883</v>
      </c>
      <c r="CZ166" t="s">
        <v>956</v>
      </c>
      <c r="DA166" t="s">
        <v>209</v>
      </c>
      <c r="DB166" t="s">
        <v>133</v>
      </c>
      <c r="DC166" t="s">
        <v>115</v>
      </c>
    </row>
    <row r="167" spans="1:112" ht="14.45" customHeight="1" x14ac:dyDescent="0.25">
      <c r="A167" t="s">
        <v>7701</v>
      </c>
      <c r="B167" t="s">
        <v>143</v>
      </c>
      <c r="C167" s="1">
        <v>45472</v>
      </c>
      <c r="D167" s="1">
        <v>45574</v>
      </c>
      <c r="E167" t="s">
        <v>144</v>
      </c>
      <c r="F167" s="1">
        <v>45564</v>
      </c>
      <c r="G167" t="s">
        <v>115</v>
      </c>
      <c r="H167" t="s">
        <v>115</v>
      </c>
      <c r="I167" t="s">
        <v>115</v>
      </c>
      <c r="J167" t="s">
        <v>4091</v>
      </c>
      <c r="K167" t="s">
        <v>7702</v>
      </c>
      <c r="L167" t="s">
        <v>4281</v>
      </c>
      <c r="N167" t="s">
        <v>823</v>
      </c>
      <c r="O167" t="s">
        <v>120</v>
      </c>
      <c r="P167" s="8">
        <v>96951</v>
      </c>
      <c r="Q167" t="s">
        <v>121</v>
      </c>
      <c r="S167" s="10">
        <v>16705320065</v>
      </c>
      <c r="U167" t="s">
        <v>4094</v>
      </c>
      <c r="V167">
        <v>81231</v>
      </c>
      <c r="W167" t="s">
        <v>123</v>
      </c>
      <c r="Y167" t="s">
        <v>7703</v>
      </c>
      <c r="Z167" t="s">
        <v>7704</v>
      </c>
      <c r="AB167" t="s">
        <v>2208</v>
      </c>
      <c r="AC167" t="s">
        <v>4281</v>
      </c>
      <c r="AE167" t="s">
        <v>643</v>
      </c>
      <c r="AF167" t="s">
        <v>120</v>
      </c>
      <c r="AG167" s="8">
        <v>96951</v>
      </c>
      <c r="AH167" t="s">
        <v>121</v>
      </c>
      <c r="AJ167" s="10">
        <v>16705320065</v>
      </c>
      <c r="AL167" t="s">
        <v>4096</v>
      </c>
      <c r="BD167" t="str">
        <f>"51-6011.00"</f>
        <v>51-6011.00</v>
      </c>
      <c r="BE167" t="s">
        <v>7705</v>
      </c>
      <c r="BF167" t="s">
        <v>7706</v>
      </c>
      <c r="BG167" t="s">
        <v>7707</v>
      </c>
      <c r="BH167">
        <v>2</v>
      </c>
      <c r="BI167">
        <v>2</v>
      </c>
      <c r="BJ167" s="1">
        <v>45566</v>
      </c>
      <c r="BK167" s="1">
        <v>45930</v>
      </c>
      <c r="BL167" s="1">
        <v>45574</v>
      </c>
      <c r="BM167" s="1">
        <v>45930</v>
      </c>
      <c r="BN167">
        <v>35</v>
      </c>
      <c r="BO167">
        <v>0</v>
      </c>
      <c r="BP167">
        <v>7</v>
      </c>
      <c r="BQ167">
        <v>7</v>
      </c>
      <c r="BR167">
        <v>7</v>
      </c>
      <c r="BS167">
        <v>7</v>
      </c>
      <c r="BT167">
        <v>7</v>
      </c>
      <c r="BU167">
        <v>0</v>
      </c>
      <c r="BV167" t="str">
        <f t="shared" si="3"/>
        <v>8:00 AM</v>
      </c>
      <c r="BW167" t="str">
        <f>"5:00 PM"</f>
        <v>5:00 PM</v>
      </c>
      <c r="BX167" t="s">
        <v>158</v>
      </c>
      <c r="BY167">
        <v>0</v>
      </c>
      <c r="BZ167">
        <v>0</v>
      </c>
      <c r="CA167" t="s">
        <v>115</v>
      </c>
      <c r="CC167" s="2" t="s">
        <v>7708</v>
      </c>
      <c r="CD167" t="s">
        <v>833</v>
      </c>
      <c r="CF167" t="s">
        <v>823</v>
      </c>
      <c r="CG167" t="s">
        <v>120</v>
      </c>
      <c r="CH167" s="8">
        <v>96951</v>
      </c>
      <c r="CI167" s="3">
        <v>8.84</v>
      </c>
      <c r="CJ167" s="3">
        <v>8.84</v>
      </c>
      <c r="CK167" s="3">
        <v>13.26</v>
      </c>
      <c r="CL167" s="3">
        <v>13.26</v>
      </c>
      <c r="CM167" t="s">
        <v>136</v>
      </c>
      <c r="CN167" t="s">
        <v>368</v>
      </c>
      <c r="CO167" t="s">
        <v>138</v>
      </c>
      <c r="CQ167" t="s">
        <v>115</v>
      </c>
      <c r="CR167" t="s">
        <v>133</v>
      </c>
      <c r="CS167" t="s">
        <v>139</v>
      </c>
      <c r="CT167" t="s">
        <v>133</v>
      </c>
      <c r="CU167" t="s">
        <v>139</v>
      </c>
      <c r="CV167" t="s">
        <v>133</v>
      </c>
      <c r="CW167" t="s">
        <v>139</v>
      </c>
      <c r="CX167" t="s">
        <v>2193</v>
      </c>
      <c r="CY167" s="10">
        <v>16705320065</v>
      </c>
      <c r="CZ167" t="s">
        <v>4096</v>
      </c>
      <c r="DA167" t="s">
        <v>139</v>
      </c>
      <c r="DB167" t="s">
        <v>133</v>
      </c>
      <c r="DC167" t="s">
        <v>115</v>
      </c>
      <c r="DD167" t="s">
        <v>825</v>
      </c>
      <c r="DE167" t="s">
        <v>4283</v>
      </c>
      <c r="DG167" t="s">
        <v>7709</v>
      </c>
      <c r="DH167" t="s">
        <v>4096</v>
      </c>
    </row>
    <row r="168" spans="1:112" ht="14.45" customHeight="1" x14ac:dyDescent="0.25">
      <c r="A168" t="s">
        <v>7793</v>
      </c>
      <c r="B168" t="s">
        <v>212</v>
      </c>
      <c r="C168" s="1">
        <v>45479</v>
      </c>
      <c r="D168" s="1">
        <v>45574</v>
      </c>
      <c r="E168" t="s">
        <v>144</v>
      </c>
      <c r="F168" s="1">
        <v>45564</v>
      </c>
      <c r="G168" t="s">
        <v>115</v>
      </c>
      <c r="H168" t="s">
        <v>115</v>
      </c>
      <c r="I168" t="s">
        <v>115</v>
      </c>
      <c r="J168" t="s">
        <v>1040</v>
      </c>
      <c r="K168" t="s">
        <v>1040</v>
      </c>
      <c r="L168" t="s">
        <v>1041</v>
      </c>
      <c r="N168" t="s">
        <v>148</v>
      </c>
      <c r="O168" t="s">
        <v>120</v>
      </c>
      <c r="P168" s="8">
        <v>96950</v>
      </c>
      <c r="Q168" t="s">
        <v>121</v>
      </c>
      <c r="S168" s="10">
        <v>16702871415</v>
      </c>
      <c r="U168" t="s">
        <v>1042</v>
      </c>
      <c r="V168">
        <v>561320</v>
      </c>
      <c r="W168" t="s">
        <v>123</v>
      </c>
      <c r="Y168" t="s">
        <v>1043</v>
      </c>
      <c r="Z168" t="s">
        <v>1044</v>
      </c>
      <c r="AA168" t="s">
        <v>1045</v>
      </c>
      <c r="AB168" t="s">
        <v>565</v>
      </c>
      <c r="AC168" t="s">
        <v>1041</v>
      </c>
      <c r="AE168" t="s">
        <v>148</v>
      </c>
      <c r="AF168" t="s">
        <v>120</v>
      </c>
      <c r="AG168" s="8">
        <v>96950</v>
      </c>
      <c r="AH168" t="s">
        <v>121</v>
      </c>
      <c r="AJ168" s="10">
        <v>16702871415</v>
      </c>
      <c r="AL168" t="s">
        <v>1046</v>
      </c>
      <c r="BD168" t="str">
        <f>"49-9071.00"</f>
        <v>49-9071.00</v>
      </c>
      <c r="BE168" t="s">
        <v>241</v>
      </c>
      <c r="BF168" t="s">
        <v>7794</v>
      </c>
      <c r="BG168" t="s">
        <v>750</v>
      </c>
      <c r="BH168">
        <v>8</v>
      </c>
      <c r="BJ168" s="1">
        <v>45566</v>
      </c>
      <c r="BK168" s="1">
        <v>45930</v>
      </c>
      <c r="BN168">
        <v>35</v>
      </c>
      <c r="BO168">
        <v>0</v>
      </c>
      <c r="BP168">
        <v>7</v>
      </c>
      <c r="BQ168">
        <v>7</v>
      </c>
      <c r="BR168">
        <v>7</v>
      </c>
      <c r="BS168">
        <v>7</v>
      </c>
      <c r="BT168">
        <v>7</v>
      </c>
      <c r="BU168">
        <v>0</v>
      </c>
      <c r="BV168" t="str">
        <f t="shared" si="3"/>
        <v>8:00 AM</v>
      </c>
      <c r="BW168" t="str">
        <f>"5:00 PM"</f>
        <v>5:00 PM</v>
      </c>
      <c r="BX168" t="s">
        <v>158</v>
      </c>
      <c r="BY168">
        <v>0</v>
      </c>
      <c r="BZ168">
        <v>12</v>
      </c>
      <c r="CA168" t="s">
        <v>115</v>
      </c>
      <c r="CC168" t="s">
        <v>7795</v>
      </c>
      <c r="CD168" t="s">
        <v>7796</v>
      </c>
      <c r="CF168" t="s">
        <v>148</v>
      </c>
      <c r="CG168" t="s">
        <v>120</v>
      </c>
      <c r="CH168" s="8">
        <v>96950</v>
      </c>
      <c r="CI168" s="3">
        <v>9.5399999999999991</v>
      </c>
      <c r="CJ168" s="3">
        <v>9.5399999999999991</v>
      </c>
      <c r="CK168" s="3">
        <v>14.31</v>
      </c>
      <c r="CL168" s="3">
        <v>14.31</v>
      </c>
      <c r="CM168" t="s">
        <v>136</v>
      </c>
      <c r="CN168" t="s">
        <v>137</v>
      </c>
      <c r="CO168" t="s">
        <v>138</v>
      </c>
      <c r="CQ168" t="s">
        <v>115</v>
      </c>
      <c r="CR168" t="s">
        <v>133</v>
      </c>
      <c r="CS168" t="s">
        <v>139</v>
      </c>
      <c r="CT168" t="s">
        <v>133</v>
      </c>
      <c r="CU168" t="s">
        <v>139</v>
      </c>
      <c r="CV168" t="s">
        <v>133</v>
      </c>
      <c r="CW168" t="s">
        <v>139</v>
      </c>
      <c r="CX168" t="s">
        <v>1051</v>
      </c>
      <c r="CY168" s="10">
        <v>16702871415</v>
      </c>
      <c r="CZ168" t="s">
        <v>1046</v>
      </c>
      <c r="DA168" t="s">
        <v>139</v>
      </c>
      <c r="DB168" t="s">
        <v>133</v>
      </c>
      <c r="DC168" t="s">
        <v>115</v>
      </c>
    </row>
    <row r="169" spans="1:112" ht="14.45" customHeight="1" x14ac:dyDescent="0.25">
      <c r="A169" t="s">
        <v>7862</v>
      </c>
      <c r="B169" t="s">
        <v>143</v>
      </c>
      <c r="C169" s="1">
        <v>45481</v>
      </c>
      <c r="D169" s="1">
        <v>45574</v>
      </c>
      <c r="E169" t="s">
        <v>144</v>
      </c>
      <c r="F169" s="1">
        <v>45564</v>
      </c>
      <c r="G169" t="s">
        <v>115</v>
      </c>
      <c r="H169" t="s">
        <v>115</v>
      </c>
      <c r="I169" t="s">
        <v>115</v>
      </c>
      <c r="J169" t="s">
        <v>1351</v>
      </c>
      <c r="K169" t="s">
        <v>1352</v>
      </c>
      <c r="L169" t="s">
        <v>1353</v>
      </c>
      <c r="M169" t="s">
        <v>139</v>
      </c>
      <c r="N169" t="s">
        <v>119</v>
      </c>
      <c r="O169" t="s">
        <v>120</v>
      </c>
      <c r="P169" s="8">
        <v>96950</v>
      </c>
      <c r="Q169" t="s">
        <v>121</v>
      </c>
      <c r="S169" s="10">
        <v>16702879158</v>
      </c>
      <c r="U169" t="s">
        <v>1355</v>
      </c>
      <c r="V169">
        <v>445110</v>
      </c>
      <c r="W169" t="s">
        <v>123</v>
      </c>
      <c r="Y169" t="s">
        <v>1356</v>
      </c>
      <c r="Z169" t="s">
        <v>1357</v>
      </c>
      <c r="AA169" t="s">
        <v>1358</v>
      </c>
      <c r="AB169" t="s">
        <v>945</v>
      </c>
      <c r="AC169" t="s">
        <v>1353</v>
      </c>
      <c r="AD169" t="s">
        <v>139</v>
      </c>
      <c r="AE169" t="s">
        <v>119</v>
      </c>
      <c r="AF169" t="s">
        <v>120</v>
      </c>
      <c r="AG169" s="8">
        <v>96950</v>
      </c>
      <c r="AH169" t="s">
        <v>121</v>
      </c>
      <c r="AJ169" s="10">
        <v>16702879158</v>
      </c>
      <c r="AL169" t="s">
        <v>1359</v>
      </c>
      <c r="BD169" t="str">
        <f>"11-2022.00"</f>
        <v>11-2022.00</v>
      </c>
      <c r="BE169" t="s">
        <v>2544</v>
      </c>
      <c r="BF169" t="s">
        <v>7863</v>
      </c>
      <c r="BG169" t="s">
        <v>2545</v>
      </c>
      <c r="BH169">
        <v>2</v>
      </c>
      <c r="BI169">
        <v>2</v>
      </c>
      <c r="BJ169" s="1">
        <v>45566</v>
      </c>
      <c r="BK169" s="1">
        <v>45930</v>
      </c>
      <c r="BL169" s="1">
        <v>45574</v>
      </c>
      <c r="BM169" s="1">
        <v>45930</v>
      </c>
      <c r="BN169">
        <v>35</v>
      </c>
      <c r="BO169">
        <v>0</v>
      </c>
      <c r="BP169">
        <v>7</v>
      </c>
      <c r="BQ169">
        <v>7</v>
      </c>
      <c r="BR169">
        <v>7</v>
      </c>
      <c r="BS169">
        <v>7</v>
      </c>
      <c r="BT169">
        <v>7</v>
      </c>
      <c r="BU169">
        <v>0</v>
      </c>
      <c r="BV169" t="str">
        <f t="shared" si="3"/>
        <v>8:00 AM</v>
      </c>
      <c r="BW169" t="str">
        <f>"5:00 PM"</f>
        <v>5:00 PM</v>
      </c>
      <c r="BX169" t="s">
        <v>226</v>
      </c>
      <c r="BY169">
        <v>0</v>
      </c>
      <c r="BZ169">
        <v>36</v>
      </c>
      <c r="CA169" t="s">
        <v>133</v>
      </c>
      <c r="CB169">
        <v>10</v>
      </c>
      <c r="CC169" s="2" t="s">
        <v>7719</v>
      </c>
      <c r="CD169" t="s">
        <v>1353</v>
      </c>
      <c r="CE169" t="s">
        <v>139</v>
      </c>
      <c r="CF169" t="s">
        <v>119</v>
      </c>
      <c r="CG169" t="s">
        <v>120</v>
      </c>
      <c r="CH169" s="8">
        <v>96950</v>
      </c>
      <c r="CI169" s="3">
        <v>17.07</v>
      </c>
      <c r="CJ169" s="3">
        <v>17.07</v>
      </c>
      <c r="CM169" t="s">
        <v>136</v>
      </c>
      <c r="CN169" t="s">
        <v>5778</v>
      </c>
      <c r="CO169" t="s">
        <v>138</v>
      </c>
      <c r="CQ169" t="s">
        <v>115</v>
      </c>
      <c r="CR169" t="s">
        <v>133</v>
      </c>
      <c r="CS169" t="s">
        <v>139</v>
      </c>
      <c r="CT169" t="s">
        <v>139</v>
      </c>
      <c r="CU169" t="s">
        <v>139</v>
      </c>
      <c r="CV169" t="s">
        <v>133</v>
      </c>
      <c r="CW169" t="s">
        <v>139</v>
      </c>
      <c r="CX169" t="s">
        <v>1364</v>
      </c>
      <c r="CY169" s="10">
        <v>16702879158</v>
      </c>
      <c r="CZ169" t="s">
        <v>1365</v>
      </c>
      <c r="DA169" t="s">
        <v>139</v>
      </c>
      <c r="DB169" t="s">
        <v>133</v>
      </c>
      <c r="DC169" t="s">
        <v>115</v>
      </c>
    </row>
    <row r="170" spans="1:112" ht="14.45" customHeight="1" x14ac:dyDescent="0.25">
      <c r="A170" t="s">
        <v>7945</v>
      </c>
      <c r="B170" t="s">
        <v>212</v>
      </c>
      <c r="C170" s="1">
        <v>45523</v>
      </c>
      <c r="D170" s="1">
        <v>45574</v>
      </c>
      <c r="E170" t="s">
        <v>144</v>
      </c>
      <c r="F170" s="1">
        <v>45564</v>
      </c>
      <c r="G170" t="s">
        <v>115</v>
      </c>
      <c r="H170" t="s">
        <v>115</v>
      </c>
      <c r="I170" t="s">
        <v>115</v>
      </c>
      <c r="J170" t="s">
        <v>4665</v>
      </c>
      <c r="K170" t="s">
        <v>6015</v>
      </c>
      <c r="L170" t="s">
        <v>6016</v>
      </c>
      <c r="M170" t="s">
        <v>6017</v>
      </c>
      <c r="N170" t="s">
        <v>119</v>
      </c>
      <c r="O170" t="s">
        <v>120</v>
      </c>
      <c r="P170" s="8">
        <v>96950</v>
      </c>
      <c r="Q170" t="s">
        <v>121</v>
      </c>
      <c r="S170" s="10">
        <v>16702348286</v>
      </c>
      <c r="U170" t="s">
        <v>4667</v>
      </c>
      <c r="V170">
        <v>32311</v>
      </c>
      <c r="W170" t="s">
        <v>123</v>
      </c>
      <c r="Y170" t="s">
        <v>4668</v>
      </c>
      <c r="Z170" t="s">
        <v>4669</v>
      </c>
      <c r="AA170" t="s">
        <v>6018</v>
      </c>
      <c r="AB170" t="s">
        <v>304</v>
      </c>
      <c r="AC170" t="s">
        <v>6016</v>
      </c>
      <c r="AD170" t="s">
        <v>6017</v>
      </c>
      <c r="AE170" t="s">
        <v>119</v>
      </c>
      <c r="AF170" t="s">
        <v>120</v>
      </c>
      <c r="AG170" s="8">
        <v>96950</v>
      </c>
      <c r="AH170" t="s">
        <v>121</v>
      </c>
      <c r="AJ170" s="10">
        <v>16702348286</v>
      </c>
      <c r="AL170" t="s">
        <v>6019</v>
      </c>
      <c r="BD170" t="str">
        <f>"27-1024.00"</f>
        <v>27-1024.00</v>
      </c>
      <c r="BE170" t="s">
        <v>3114</v>
      </c>
      <c r="BF170" t="s">
        <v>7225</v>
      </c>
      <c r="BG170" t="s">
        <v>4672</v>
      </c>
      <c r="BH170">
        <v>2</v>
      </c>
      <c r="BJ170" s="1">
        <v>45566</v>
      </c>
      <c r="BK170" s="1">
        <v>45930</v>
      </c>
      <c r="BN170">
        <v>40</v>
      </c>
      <c r="BO170">
        <v>0</v>
      </c>
      <c r="BP170">
        <v>8</v>
      </c>
      <c r="BQ170">
        <v>8</v>
      </c>
      <c r="BR170">
        <v>8</v>
      </c>
      <c r="BS170">
        <v>8</v>
      </c>
      <c r="BT170">
        <v>8</v>
      </c>
      <c r="BU170">
        <v>0</v>
      </c>
      <c r="BV170" t="str">
        <f>"9:00 AM"</f>
        <v>9:00 AM</v>
      </c>
      <c r="BW170" t="str">
        <f>"5:00 PM"</f>
        <v>5:00 PM</v>
      </c>
      <c r="BX170" t="s">
        <v>226</v>
      </c>
      <c r="BY170">
        <v>0</v>
      </c>
      <c r="BZ170">
        <v>12</v>
      </c>
      <c r="CA170" t="s">
        <v>115</v>
      </c>
      <c r="CC170" s="2" t="s">
        <v>7226</v>
      </c>
      <c r="CD170" t="s">
        <v>6017</v>
      </c>
      <c r="CF170" t="s">
        <v>119</v>
      </c>
      <c r="CG170" t="s">
        <v>120</v>
      </c>
      <c r="CH170" s="8">
        <v>96950</v>
      </c>
      <c r="CI170" s="3">
        <v>10.130000000000001</v>
      </c>
      <c r="CJ170" s="3">
        <v>10.130000000000001</v>
      </c>
      <c r="CK170" s="3">
        <v>15.2</v>
      </c>
      <c r="CL170" s="3">
        <v>15.2</v>
      </c>
      <c r="CM170" t="s">
        <v>136</v>
      </c>
      <c r="CN170" t="s">
        <v>2928</v>
      </c>
      <c r="CO170" t="s">
        <v>138</v>
      </c>
      <c r="CQ170" t="s">
        <v>115</v>
      </c>
      <c r="CR170" t="s">
        <v>133</v>
      </c>
      <c r="CS170" t="s">
        <v>139</v>
      </c>
      <c r="CT170" t="s">
        <v>133</v>
      </c>
      <c r="CU170" t="s">
        <v>139</v>
      </c>
      <c r="CV170" t="s">
        <v>133</v>
      </c>
      <c r="CW170" t="s">
        <v>139</v>
      </c>
      <c r="CX170" s="2" t="s">
        <v>7946</v>
      </c>
      <c r="CY170" s="10">
        <v>16702348286</v>
      </c>
      <c r="CZ170" t="s">
        <v>6019</v>
      </c>
      <c r="DA170" t="s">
        <v>139</v>
      </c>
      <c r="DB170" t="s">
        <v>133</v>
      </c>
      <c r="DC170" t="s">
        <v>115</v>
      </c>
    </row>
    <row r="171" spans="1:112" ht="14.45" customHeight="1" x14ac:dyDescent="0.25">
      <c r="A171" t="s">
        <v>7974</v>
      </c>
      <c r="B171" t="s">
        <v>113</v>
      </c>
      <c r="C171" s="1">
        <v>45566</v>
      </c>
      <c r="D171" s="1">
        <v>45574</v>
      </c>
      <c r="E171" t="s">
        <v>114</v>
      </c>
      <c r="G171" t="s">
        <v>115</v>
      </c>
      <c r="H171" t="s">
        <v>115</v>
      </c>
      <c r="I171" t="s">
        <v>115</v>
      </c>
      <c r="J171" t="s">
        <v>535</v>
      </c>
      <c r="L171" t="s">
        <v>536</v>
      </c>
      <c r="M171" t="s">
        <v>537</v>
      </c>
      <c r="N171" t="s">
        <v>148</v>
      </c>
      <c r="O171" t="s">
        <v>120</v>
      </c>
      <c r="P171" s="8">
        <v>96950</v>
      </c>
      <c r="Q171" t="s">
        <v>121</v>
      </c>
      <c r="S171" s="10">
        <v>16707885235</v>
      </c>
      <c r="U171" t="s">
        <v>538</v>
      </c>
      <c r="V171">
        <v>236116</v>
      </c>
      <c r="W171" t="s">
        <v>123</v>
      </c>
      <c r="Y171" t="s">
        <v>539</v>
      </c>
      <c r="Z171" t="s">
        <v>540</v>
      </c>
      <c r="AA171" t="s">
        <v>541</v>
      </c>
      <c r="AB171" t="s">
        <v>460</v>
      </c>
      <c r="AC171" t="s">
        <v>542</v>
      </c>
      <c r="AD171" t="s">
        <v>543</v>
      </c>
      <c r="AE171" t="s">
        <v>148</v>
      </c>
      <c r="AF171" t="s">
        <v>120</v>
      </c>
      <c r="AG171" s="8">
        <v>96950</v>
      </c>
      <c r="AH171" t="s">
        <v>121</v>
      </c>
      <c r="AJ171" s="10">
        <v>16707885235</v>
      </c>
      <c r="AL171" t="s">
        <v>544</v>
      </c>
      <c r="BD171" t="str">
        <f>"49-9071.00"</f>
        <v>49-9071.00</v>
      </c>
      <c r="BE171" t="s">
        <v>241</v>
      </c>
      <c r="BF171" t="s">
        <v>545</v>
      </c>
      <c r="BG171" t="s">
        <v>546</v>
      </c>
      <c r="BH171">
        <v>7</v>
      </c>
      <c r="BJ171" s="1">
        <v>45717</v>
      </c>
      <c r="BK171" s="1">
        <v>46081</v>
      </c>
      <c r="BN171">
        <v>35</v>
      </c>
      <c r="BO171">
        <v>0</v>
      </c>
      <c r="BP171">
        <v>7</v>
      </c>
      <c r="BQ171">
        <v>7</v>
      </c>
      <c r="BR171">
        <v>7</v>
      </c>
      <c r="BS171">
        <v>7</v>
      </c>
      <c r="BT171">
        <v>7</v>
      </c>
      <c r="BU171">
        <v>0</v>
      </c>
      <c r="BV171" t="str">
        <f>"8:00 AM"</f>
        <v>8:00 AM</v>
      </c>
      <c r="BW171" t="str">
        <f>"4:00 PM"</f>
        <v>4:00 PM</v>
      </c>
      <c r="BX171" t="s">
        <v>226</v>
      </c>
      <c r="BY171">
        <v>0</v>
      </c>
      <c r="BZ171">
        <v>24</v>
      </c>
      <c r="CA171" t="s">
        <v>115</v>
      </c>
      <c r="CC171" t="s">
        <v>547</v>
      </c>
      <c r="CD171" t="s">
        <v>542</v>
      </c>
      <c r="CE171" t="s">
        <v>543</v>
      </c>
      <c r="CF171" t="s">
        <v>148</v>
      </c>
      <c r="CG171" t="s">
        <v>120</v>
      </c>
      <c r="CH171" s="8">
        <v>96950</v>
      </c>
      <c r="CI171" s="3">
        <v>9.75</v>
      </c>
      <c r="CJ171" s="3">
        <v>9.75</v>
      </c>
      <c r="CK171" s="3">
        <v>14.63</v>
      </c>
      <c r="CL171" s="3">
        <v>14.63</v>
      </c>
      <c r="CM171" t="s">
        <v>136</v>
      </c>
      <c r="CN171" t="s">
        <v>482</v>
      </c>
      <c r="CO171" t="s">
        <v>138</v>
      </c>
      <c r="CQ171" t="s">
        <v>115</v>
      </c>
      <c r="CR171" t="s">
        <v>133</v>
      </c>
      <c r="CS171" t="s">
        <v>133</v>
      </c>
      <c r="CT171" t="s">
        <v>133</v>
      </c>
      <c r="CU171" t="s">
        <v>139</v>
      </c>
      <c r="CV171" t="s">
        <v>133</v>
      </c>
      <c r="CW171" t="s">
        <v>133</v>
      </c>
      <c r="CX171" t="s">
        <v>548</v>
      </c>
      <c r="CY171" s="10">
        <v>16707885235</v>
      </c>
      <c r="CZ171" t="s">
        <v>544</v>
      </c>
      <c r="DA171" t="s">
        <v>139</v>
      </c>
      <c r="DB171" t="s">
        <v>133</v>
      </c>
      <c r="DC171" t="s">
        <v>115</v>
      </c>
    </row>
    <row r="172" spans="1:112" ht="14.45" customHeight="1" x14ac:dyDescent="0.25">
      <c r="A172" t="s">
        <v>8084</v>
      </c>
      <c r="B172" t="s">
        <v>113</v>
      </c>
      <c r="C172" s="1">
        <v>45564</v>
      </c>
      <c r="D172" s="1">
        <v>45574</v>
      </c>
      <c r="E172" t="s">
        <v>114</v>
      </c>
      <c r="G172" t="s">
        <v>115</v>
      </c>
      <c r="H172" t="s">
        <v>115</v>
      </c>
      <c r="I172" t="s">
        <v>115</v>
      </c>
      <c r="J172" t="s">
        <v>3371</v>
      </c>
      <c r="K172" t="s">
        <v>3645</v>
      </c>
      <c r="L172" t="s">
        <v>369</v>
      </c>
      <c r="M172" t="s">
        <v>360</v>
      </c>
      <c r="N172" t="s">
        <v>148</v>
      </c>
      <c r="O172" t="s">
        <v>120</v>
      </c>
      <c r="P172" s="8">
        <v>96950</v>
      </c>
      <c r="Q172" t="s">
        <v>121</v>
      </c>
      <c r="S172" s="10">
        <v>16702871116</v>
      </c>
      <c r="U172" t="s">
        <v>3373</v>
      </c>
      <c r="V172">
        <v>56179</v>
      </c>
      <c r="W172" t="s">
        <v>123</v>
      </c>
      <c r="Y172" t="s">
        <v>3646</v>
      </c>
      <c r="Z172" t="s">
        <v>3647</v>
      </c>
      <c r="AA172" t="s">
        <v>3648</v>
      </c>
      <c r="AB172" t="s">
        <v>1698</v>
      </c>
      <c r="AC172" t="s">
        <v>369</v>
      </c>
      <c r="AD172" t="s">
        <v>360</v>
      </c>
      <c r="AE172" t="s">
        <v>148</v>
      </c>
      <c r="AF172" t="s">
        <v>120</v>
      </c>
      <c r="AG172" s="8">
        <v>96950</v>
      </c>
      <c r="AH172" t="s">
        <v>121</v>
      </c>
      <c r="AJ172" s="10">
        <v>16702871116</v>
      </c>
      <c r="AL172" t="s">
        <v>366</v>
      </c>
      <c r="BD172" t="str">
        <f>"49-9071.00"</f>
        <v>49-9071.00</v>
      </c>
      <c r="BE172" t="s">
        <v>241</v>
      </c>
      <c r="BF172" t="s">
        <v>3649</v>
      </c>
      <c r="BG172" t="s">
        <v>241</v>
      </c>
      <c r="BH172">
        <v>10</v>
      </c>
      <c r="BJ172" s="1">
        <v>45689</v>
      </c>
      <c r="BK172" s="1">
        <v>46053</v>
      </c>
      <c r="BN172">
        <v>35</v>
      </c>
      <c r="BO172">
        <v>0</v>
      </c>
      <c r="BP172">
        <v>7</v>
      </c>
      <c r="BQ172">
        <v>7</v>
      </c>
      <c r="BR172">
        <v>7</v>
      </c>
      <c r="BS172">
        <v>7</v>
      </c>
      <c r="BT172">
        <v>7</v>
      </c>
      <c r="BU172">
        <v>0</v>
      </c>
      <c r="BV172" t="str">
        <f>"8:00 AM"</f>
        <v>8:00 AM</v>
      </c>
      <c r="BW172" t="str">
        <f>"4:00 PM"</f>
        <v>4:00 PM</v>
      </c>
      <c r="BX172" t="s">
        <v>158</v>
      </c>
      <c r="BY172">
        <v>0</v>
      </c>
      <c r="BZ172">
        <v>12</v>
      </c>
      <c r="CA172" t="s">
        <v>115</v>
      </c>
      <c r="CC172" t="s">
        <v>368</v>
      </c>
      <c r="CD172" t="s">
        <v>369</v>
      </c>
      <c r="CE172" t="s">
        <v>360</v>
      </c>
      <c r="CF172" t="s">
        <v>148</v>
      </c>
      <c r="CG172" t="s">
        <v>120</v>
      </c>
      <c r="CH172" s="8">
        <v>96950</v>
      </c>
      <c r="CI172" s="3">
        <v>9.75</v>
      </c>
      <c r="CJ172" s="3">
        <v>9.75</v>
      </c>
      <c r="CK172" s="3">
        <v>14.62</v>
      </c>
      <c r="CL172" s="3">
        <v>14.62</v>
      </c>
      <c r="CM172" t="s">
        <v>136</v>
      </c>
      <c r="CO172" t="s">
        <v>138</v>
      </c>
      <c r="CQ172" t="s">
        <v>115</v>
      </c>
      <c r="CR172" t="s">
        <v>133</v>
      </c>
      <c r="CS172" t="s">
        <v>139</v>
      </c>
      <c r="CT172" t="s">
        <v>133</v>
      </c>
      <c r="CU172" t="s">
        <v>139</v>
      </c>
      <c r="CV172" t="s">
        <v>133</v>
      </c>
      <c r="CW172" t="s">
        <v>139</v>
      </c>
      <c r="CX172" t="s">
        <v>3650</v>
      </c>
      <c r="CY172" s="10">
        <v>16702871116</v>
      </c>
      <c r="CZ172" t="s">
        <v>366</v>
      </c>
      <c r="DA172" t="s">
        <v>139</v>
      </c>
      <c r="DB172" t="s">
        <v>133</v>
      </c>
      <c r="DC172" t="s">
        <v>115</v>
      </c>
    </row>
    <row r="173" spans="1:112" ht="14.45" customHeight="1" x14ac:dyDescent="0.25">
      <c r="A173" t="s">
        <v>8118</v>
      </c>
      <c r="B173" t="s">
        <v>192</v>
      </c>
      <c r="C173" s="1">
        <v>45463</v>
      </c>
      <c r="D173" s="1">
        <v>45574</v>
      </c>
      <c r="E173" t="s">
        <v>144</v>
      </c>
      <c r="F173" s="1">
        <v>45595</v>
      </c>
      <c r="G173" t="s">
        <v>115</v>
      </c>
      <c r="H173" t="s">
        <v>115</v>
      </c>
      <c r="I173" t="s">
        <v>115</v>
      </c>
      <c r="J173" t="s">
        <v>950</v>
      </c>
      <c r="K173" t="s">
        <v>951</v>
      </c>
      <c r="L173" t="s">
        <v>683</v>
      </c>
      <c r="M173" t="s">
        <v>952</v>
      </c>
      <c r="N173" t="s">
        <v>119</v>
      </c>
      <c r="O173" t="s">
        <v>120</v>
      </c>
      <c r="P173" s="8">
        <v>96950</v>
      </c>
      <c r="Q173" t="s">
        <v>121</v>
      </c>
      <c r="S173" s="10">
        <v>16702352883</v>
      </c>
      <c r="T173">
        <v>0</v>
      </c>
      <c r="U173" t="s">
        <v>953</v>
      </c>
      <c r="V173">
        <v>56132</v>
      </c>
      <c r="W173" t="s">
        <v>123</v>
      </c>
      <c r="Y173" t="s">
        <v>954</v>
      </c>
      <c r="Z173" t="s">
        <v>955</v>
      </c>
      <c r="AA173" t="s">
        <v>686</v>
      </c>
      <c r="AB173" t="s">
        <v>663</v>
      </c>
      <c r="AC173" t="s">
        <v>683</v>
      </c>
      <c r="AD173" t="s">
        <v>952</v>
      </c>
      <c r="AE173" t="s">
        <v>119</v>
      </c>
      <c r="AF173" t="s">
        <v>120</v>
      </c>
      <c r="AG173" s="8">
        <v>96950</v>
      </c>
      <c r="AH173" t="s">
        <v>121</v>
      </c>
      <c r="AJ173" s="10">
        <v>16702352883</v>
      </c>
      <c r="AK173">
        <v>0</v>
      </c>
      <c r="AL173" t="s">
        <v>956</v>
      </c>
      <c r="BD173" t="str">
        <f>"37-3011.00"</f>
        <v>37-3011.00</v>
      </c>
      <c r="BE173" t="s">
        <v>155</v>
      </c>
      <c r="BF173" t="s">
        <v>6286</v>
      </c>
      <c r="BG173" t="s">
        <v>6287</v>
      </c>
      <c r="BH173">
        <v>5</v>
      </c>
      <c r="BJ173" s="1">
        <v>45597</v>
      </c>
      <c r="BK173" s="1">
        <v>45961</v>
      </c>
      <c r="BN173">
        <v>35</v>
      </c>
      <c r="BO173">
        <v>0</v>
      </c>
      <c r="BP173">
        <v>7</v>
      </c>
      <c r="BQ173">
        <v>7</v>
      </c>
      <c r="BR173">
        <v>7</v>
      </c>
      <c r="BS173">
        <v>7</v>
      </c>
      <c r="BT173">
        <v>7</v>
      </c>
      <c r="BU173">
        <v>0</v>
      </c>
      <c r="BV173" t="str">
        <f>"8:00 AM"</f>
        <v>8:00 AM</v>
      </c>
      <c r="BW173" t="str">
        <f>"4:00 PM"</f>
        <v>4:00 PM</v>
      </c>
      <c r="BX173" t="s">
        <v>158</v>
      </c>
      <c r="BY173">
        <v>0</v>
      </c>
      <c r="BZ173">
        <v>6</v>
      </c>
      <c r="CA173" t="s">
        <v>115</v>
      </c>
      <c r="CC173" t="s">
        <v>6288</v>
      </c>
      <c r="CD173" t="s">
        <v>683</v>
      </c>
      <c r="CE173" t="s">
        <v>684</v>
      </c>
      <c r="CF173" t="s">
        <v>119</v>
      </c>
      <c r="CG173" t="s">
        <v>120</v>
      </c>
      <c r="CH173" s="8">
        <v>96950</v>
      </c>
      <c r="CI173" s="3">
        <v>8.26</v>
      </c>
      <c r="CJ173" s="3">
        <v>8.26</v>
      </c>
      <c r="CK173" s="3">
        <v>12.39</v>
      </c>
      <c r="CL173" s="3">
        <v>12.39</v>
      </c>
      <c r="CM173" t="s">
        <v>136</v>
      </c>
      <c r="CN173" t="s">
        <v>368</v>
      </c>
      <c r="CO173" t="s">
        <v>138</v>
      </c>
      <c r="CQ173" t="s">
        <v>115</v>
      </c>
      <c r="CR173" t="s">
        <v>133</v>
      </c>
      <c r="CS173" t="s">
        <v>139</v>
      </c>
      <c r="CT173" t="s">
        <v>133</v>
      </c>
      <c r="CU173" t="s">
        <v>133</v>
      </c>
      <c r="CV173" t="s">
        <v>133</v>
      </c>
      <c r="CW173" t="s">
        <v>139</v>
      </c>
      <c r="CX173" t="s">
        <v>1155</v>
      </c>
      <c r="CY173" s="10">
        <v>16702352883</v>
      </c>
      <c r="CZ173" t="s">
        <v>956</v>
      </c>
      <c r="DA173" t="s">
        <v>209</v>
      </c>
      <c r="DB173" t="s">
        <v>133</v>
      </c>
      <c r="DC173" t="s">
        <v>115</v>
      </c>
    </row>
    <row r="174" spans="1:112" ht="14.45" customHeight="1" x14ac:dyDescent="0.25">
      <c r="A174" t="s">
        <v>8157</v>
      </c>
      <c r="B174" t="s">
        <v>113</v>
      </c>
      <c r="C174" s="1">
        <v>45566</v>
      </c>
      <c r="D174" s="1">
        <v>45574</v>
      </c>
      <c r="E174" t="s">
        <v>114</v>
      </c>
      <c r="G174" t="s">
        <v>115</v>
      </c>
      <c r="H174" t="s">
        <v>115</v>
      </c>
      <c r="I174" t="s">
        <v>115</v>
      </c>
      <c r="J174" t="s">
        <v>326</v>
      </c>
      <c r="K174" t="s">
        <v>327</v>
      </c>
      <c r="L174" t="s">
        <v>328</v>
      </c>
      <c r="M174" t="s">
        <v>329</v>
      </c>
      <c r="N174" t="s">
        <v>119</v>
      </c>
      <c r="O174" t="s">
        <v>120</v>
      </c>
      <c r="P174" s="8">
        <v>96950</v>
      </c>
      <c r="Q174" t="s">
        <v>121</v>
      </c>
      <c r="S174" s="10">
        <v>16702336927</v>
      </c>
      <c r="U174" t="s">
        <v>330</v>
      </c>
      <c r="V174">
        <v>23622</v>
      </c>
      <c r="W174" t="s">
        <v>123</v>
      </c>
      <c r="Y174" t="s">
        <v>331</v>
      </c>
      <c r="Z174" t="s">
        <v>332</v>
      </c>
      <c r="AA174" t="s">
        <v>333</v>
      </c>
      <c r="AB174" t="s">
        <v>200</v>
      </c>
      <c r="AC174" t="s">
        <v>4527</v>
      </c>
      <c r="AD174" t="s">
        <v>329</v>
      </c>
      <c r="AE174" t="s">
        <v>119</v>
      </c>
      <c r="AF174" t="s">
        <v>120</v>
      </c>
      <c r="AG174" s="8">
        <v>96950</v>
      </c>
      <c r="AH174" t="s">
        <v>121</v>
      </c>
      <c r="AJ174" s="10">
        <v>16702336927</v>
      </c>
      <c r="AL174" t="s">
        <v>334</v>
      </c>
      <c r="BD174" t="str">
        <f>"49-9071.00"</f>
        <v>49-9071.00</v>
      </c>
      <c r="BE174" t="s">
        <v>241</v>
      </c>
      <c r="BF174" t="s">
        <v>4528</v>
      </c>
      <c r="BG174" t="s">
        <v>4529</v>
      </c>
      <c r="BH174">
        <v>12</v>
      </c>
      <c r="BJ174" s="1">
        <v>45688</v>
      </c>
      <c r="BK174" s="1">
        <v>46052</v>
      </c>
      <c r="BN174">
        <v>35</v>
      </c>
      <c r="BO174">
        <v>0</v>
      </c>
      <c r="BP174">
        <v>7</v>
      </c>
      <c r="BQ174">
        <v>7</v>
      </c>
      <c r="BR174">
        <v>7</v>
      </c>
      <c r="BS174">
        <v>7</v>
      </c>
      <c r="BT174">
        <v>7</v>
      </c>
      <c r="BU174">
        <v>0</v>
      </c>
      <c r="BV174" t="str">
        <f>"7:30 AM"</f>
        <v>7:30 AM</v>
      </c>
      <c r="BW174" t="str">
        <f>"3:30 PM"</f>
        <v>3:30 PM</v>
      </c>
      <c r="BX174" t="s">
        <v>226</v>
      </c>
      <c r="BY174">
        <v>0</v>
      </c>
      <c r="BZ174">
        <v>24</v>
      </c>
      <c r="CA174" t="s">
        <v>115</v>
      </c>
      <c r="CC174" s="2" t="s">
        <v>5591</v>
      </c>
      <c r="CD174" t="s">
        <v>328</v>
      </c>
      <c r="CF174" t="s">
        <v>119</v>
      </c>
      <c r="CG174" t="s">
        <v>120</v>
      </c>
      <c r="CH174" s="8">
        <v>96950</v>
      </c>
      <c r="CI174" s="3">
        <v>9.75</v>
      </c>
      <c r="CJ174" s="3">
        <v>9.75</v>
      </c>
      <c r="CK174" s="3">
        <v>14.63</v>
      </c>
      <c r="CL174" s="3">
        <v>14.63</v>
      </c>
      <c r="CM174" t="s">
        <v>136</v>
      </c>
      <c r="CO174" t="s">
        <v>138</v>
      </c>
      <c r="CQ174" t="s">
        <v>115</v>
      </c>
      <c r="CR174" t="s">
        <v>133</v>
      </c>
      <c r="CS174" t="s">
        <v>139</v>
      </c>
      <c r="CT174" t="s">
        <v>133</v>
      </c>
      <c r="CU174" t="s">
        <v>139</v>
      </c>
      <c r="CV174" t="s">
        <v>133</v>
      </c>
      <c r="CW174" t="s">
        <v>139</v>
      </c>
      <c r="CX174" t="s">
        <v>338</v>
      </c>
      <c r="CY174" s="10">
        <v>16702336927</v>
      </c>
      <c r="CZ174" t="s">
        <v>334</v>
      </c>
      <c r="DA174" t="s">
        <v>139</v>
      </c>
      <c r="DB174" t="s">
        <v>133</v>
      </c>
      <c r="DC174" t="s">
        <v>115</v>
      </c>
    </row>
    <row r="175" spans="1:112" ht="14.45" customHeight="1" x14ac:dyDescent="0.25">
      <c r="A175" t="s">
        <v>8249</v>
      </c>
      <c r="B175" t="s">
        <v>192</v>
      </c>
      <c r="C175" s="1">
        <v>45463</v>
      </c>
      <c r="D175" s="1">
        <v>45574</v>
      </c>
      <c r="E175" t="s">
        <v>144</v>
      </c>
      <c r="F175" s="1">
        <v>45595</v>
      </c>
      <c r="G175" t="s">
        <v>115</v>
      </c>
      <c r="H175" t="s">
        <v>115</v>
      </c>
      <c r="I175" t="s">
        <v>115</v>
      </c>
      <c r="J175" t="s">
        <v>950</v>
      </c>
      <c r="K175" t="s">
        <v>951</v>
      </c>
      <c r="L175" t="s">
        <v>683</v>
      </c>
      <c r="M175" t="s">
        <v>952</v>
      </c>
      <c r="N175" t="s">
        <v>119</v>
      </c>
      <c r="O175" t="s">
        <v>120</v>
      </c>
      <c r="P175" s="8">
        <v>96950</v>
      </c>
      <c r="Q175" t="s">
        <v>121</v>
      </c>
      <c r="S175" s="10">
        <v>16702352883</v>
      </c>
      <c r="T175">
        <v>0</v>
      </c>
      <c r="U175" t="s">
        <v>953</v>
      </c>
      <c r="V175">
        <v>56132</v>
      </c>
      <c r="W175" t="s">
        <v>123</v>
      </c>
      <c r="Y175" t="s">
        <v>954</v>
      </c>
      <c r="Z175" t="s">
        <v>955</v>
      </c>
      <c r="AA175" t="s">
        <v>686</v>
      </c>
      <c r="AB175" t="s">
        <v>663</v>
      </c>
      <c r="AC175" t="s">
        <v>683</v>
      </c>
      <c r="AD175" t="s">
        <v>952</v>
      </c>
      <c r="AE175" t="s">
        <v>119</v>
      </c>
      <c r="AF175" t="s">
        <v>120</v>
      </c>
      <c r="AG175" s="8">
        <v>96950</v>
      </c>
      <c r="AH175" t="s">
        <v>121</v>
      </c>
      <c r="AJ175" s="10">
        <v>16702352883</v>
      </c>
      <c r="AK175">
        <v>0</v>
      </c>
      <c r="AL175" t="s">
        <v>956</v>
      </c>
      <c r="BD175" t="str">
        <f>"49-3023.00"</f>
        <v>49-3023.00</v>
      </c>
      <c r="BE175" t="s">
        <v>817</v>
      </c>
      <c r="BF175" t="s">
        <v>3902</v>
      </c>
      <c r="BG175" t="s">
        <v>3903</v>
      </c>
      <c r="BH175">
        <v>5</v>
      </c>
      <c r="BJ175" s="1">
        <v>45597</v>
      </c>
      <c r="BK175" s="1">
        <v>45961</v>
      </c>
      <c r="BN175">
        <v>35</v>
      </c>
      <c r="BO175">
        <v>0</v>
      </c>
      <c r="BP175">
        <v>7</v>
      </c>
      <c r="BQ175">
        <v>7</v>
      </c>
      <c r="BR175">
        <v>7</v>
      </c>
      <c r="BS175">
        <v>7</v>
      </c>
      <c r="BT175">
        <v>7</v>
      </c>
      <c r="BU175">
        <v>0</v>
      </c>
      <c r="BV175" t="str">
        <f>"8:00 AM"</f>
        <v>8:00 AM</v>
      </c>
      <c r="BW175" t="str">
        <f>"4:00 PM"</f>
        <v>4:00 PM</v>
      </c>
      <c r="BX175" t="s">
        <v>226</v>
      </c>
      <c r="BY175">
        <v>0</v>
      </c>
      <c r="BZ175">
        <v>12</v>
      </c>
      <c r="CA175" t="s">
        <v>115</v>
      </c>
      <c r="CC175" t="s">
        <v>8250</v>
      </c>
      <c r="CD175" t="s">
        <v>683</v>
      </c>
      <c r="CE175" t="s">
        <v>684</v>
      </c>
      <c r="CF175" t="s">
        <v>119</v>
      </c>
      <c r="CG175" t="s">
        <v>120</v>
      </c>
      <c r="CH175" s="8">
        <v>96950</v>
      </c>
      <c r="CI175" s="3">
        <v>10.07</v>
      </c>
      <c r="CJ175" s="3">
        <v>10.07</v>
      </c>
      <c r="CK175" s="3">
        <v>15.11</v>
      </c>
      <c r="CL175" s="3">
        <v>15.11</v>
      </c>
      <c r="CM175" t="s">
        <v>136</v>
      </c>
      <c r="CN175" t="s">
        <v>368</v>
      </c>
      <c r="CO175" t="s">
        <v>138</v>
      </c>
      <c r="CQ175" t="s">
        <v>115</v>
      </c>
      <c r="CR175" t="s">
        <v>133</v>
      </c>
      <c r="CS175" t="s">
        <v>139</v>
      </c>
      <c r="CT175" t="s">
        <v>133</v>
      </c>
      <c r="CU175" t="s">
        <v>133</v>
      </c>
      <c r="CV175" t="s">
        <v>133</v>
      </c>
      <c r="CW175" t="s">
        <v>139</v>
      </c>
      <c r="CX175" t="s">
        <v>1155</v>
      </c>
      <c r="CY175" s="10">
        <v>16702352883</v>
      </c>
      <c r="CZ175" t="s">
        <v>956</v>
      </c>
      <c r="DA175" t="s">
        <v>209</v>
      </c>
      <c r="DB175" t="s">
        <v>133</v>
      </c>
      <c r="DC175" t="s">
        <v>115</v>
      </c>
    </row>
    <row r="176" spans="1:112" ht="14.45" customHeight="1" x14ac:dyDescent="0.25">
      <c r="A176" t="s">
        <v>8355</v>
      </c>
      <c r="B176" t="s">
        <v>192</v>
      </c>
      <c r="C176" s="1">
        <v>45446</v>
      </c>
      <c r="D176" s="1">
        <v>45574</v>
      </c>
      <c r="E176" t="s">
        <v>144</v>
      </c>
      <c r="F176" s="1">
        <v>45564</v>
      </c>
      <c r="G176" t="s">
        <v>115</v>
      </c>
      <c r="H176" t="s">
        <v>115</v>
      </c>
      <c r="I176" t="s">
        <v>115</v>
      </c>
      <c r="J176" t="s">
        <v>950</v>
      </c>
      <c r="K176" t="s">
        <v>951</v>
      </c>
      <c r="L176" t="s">
        <v>7450</v>
      </c>
      <c r="M176" t="s">
        <v>952</v>
      </c>
      <c r="N176" t="s">
        <v>119</v>
      </c>
      <c r="O176" t="s">
        <v>120</v>
      </c>
      <c r="P176" s="8">
        <v>96950</v>
      </c>
      <c r="Q176" t="s">
        <v>121</v>
      </c>
      <c r="S176" s="10">
        <v>16702352883</v>
      </c>
      <c r="T176">
        <v>0</v>
      </c>
      <c r="U176" t="s">
        <v>953</v>
      </c>
      <c r="V176">
        <v>56132</v>
      </c>
      <c r="W176" t="s">
        <v>123</v>
      </c>
      <c r="Y176" t="s">
        <v>954</v>
      </c>
      <c r="Z176" t="s">
        <v>955</v>
      </c>
      <c r="AA176" t="s">
        <v>686</v>
      </c>
      <c r="AB176" t="s">
        <v>663</v>
      </c>
      <c r="AC176" t="s">
        <v>7450</v>
      </c>
      <c r="AD176" t="s">
        <v>952</v>
      </c>
      <c r="AE176" t="s">
        <v>119</v>
      </c>
      <c r="AF176" t="s">
        <v>120</v>
      </c>
      <c r="AG176" s="8">
        <v>96950</v>
      </c>
      <c r="AH176" t="s">
        <v>121</v>
      </c>
      <c r="AJ176" s="10">
        <v>16702352883</v>
      </c>
      <c r="AK176">
        <v>0</v>
      </c>
      <c r="AL176" t="s">
        <v>956</v>
      </c>
      <c r="BD176" t="str">
        <f>"35-2014.00"</f>
        <v>35-2014.00</v>
      </c>
      <c r="BE176" t="s">
        <v>273</v>
      </c>
      <c r="BF176" t="s">
        <v>7870</v>
      </c>
      <c r="BG176" t="s">
        <v>4500</v>
      </c>
      <c r="BH176">
        <v>5</v>
      </c>
      <c r="BJ176" s="1">
        <v>45566</v>
      </c>
      <c r="BK176" s="1">
        <v>45930</v>
      </c>
      <c r="BN176">
        <v>35</v>
      </c>
      <c r="BO176">
        <v>0</v>
      </c>
      <c r="BP176">
        <v>7</v>
      </c>
      <c r="BQ176">
        <v>7</v>
      </c>
      <c r="BR176">
        <v>7</v>
      </c>
      <c r="BS176">
        <v>7</v>
      </c>
      <c r="BT176">
        <v>7</v>
      </c>
      <c r="BU176">
        <v>0</v>
      </c>
      <c r="BV176" t="str">
        <f>"8:00 AM"</f>
        <v>8:00 AM</v>
      </c>
      <c r="BW176" t="str">
        <f>"4:00 PM"</f>
        <v>4:00 PM</v>
      </c>
      <c r="BX176" t="s">
        <v>158</v>
      </c>
      <c r="BY176">
        <v>0</v>
      </c>
      <c r="BZ176">
        <v>12</v>
      </c>
      <c r="CA176" t="s">
        <v>115</v>
      </c>
      <c r="CC176" s="2" t="s">
        <v>8356</v>
      </c>
      <c r="CD176" t="s">
        <v>683</v>
      </c>
      <c r="CE176" t="s">
        <v>684</v>
      </c>
      <c r="CF176" t="s">
        <v>119</v>
      </c>
      <c r="CG176" t="s">
        <v>120</v>
      </c>
      <c r="CH176" s="8">
        <v>96950</v>
      </c>
      <c r="CI176" s="3">
        <v>8.69</v>
      </c>
      <c r="CJ176" s="3">
        <v>8.69</v>
      </c>
      <c r="CK176" s="3">
        <v>13.04</v>
      </c>
      <c r="CL176" s="3">
        <v>13.04</v>
      </c>
      <c r="CM176" t="s">
        <v>136</v>
      </c>
      <c r="CN176" t="s">
        <v>368</v>
      </c>
      <c r="CO176" t="s">
        <v>138</v>
      </c>
      <c r="CQ176" t="s">
        <v>115</v>
      </c>
      <c r="CR176" t="s">
        <v>133</v>
      </c>
      <c r="CS176" t="s">
        <v>139</v>
      </c>
      <c r="CT176" t="s">
        <v>133</v>
      </c>
      <c r="CU176" t="s">
        <v>133</v>
      </c>
      <c r="CV176" t="s">
        <v>133</v>
      </c>
      <c r="CW176" t="s">
        <v>139</v>
      </c>
      <c r="CX176" t="s">
        <v>1155</v>
      </c>
      <c r="CY176" s="10">
        <v>16702352883</v>
      </c>
      <c r="CZ176" t="s">
        <v>956</v>
      </c>
      <c r="DA176" t="s">
        <v>209</v>
      </c>
      <c r="DB176" t="s">
        <v>133</v>
      </c>
      <c r="DC176" t="s">
        <v>115</v>
      </c>
    </row>
    <row r="177" spans="1:112" ht="14.45" customHeight="1" x14ac:dyDescent="0.25">
      <c r="A177" t="s">
        <v>8444</v>
      </c>
      <c r="B177" t="s">
        <v>212</v>
      </c>
      <c r="C177" s="1">
        <v>45531</v>
      </c>
      <c r="D177" s="1">
        <v>45574</v>
      </c>
      <c r="E177" t="s">
        <v>114</v>
      </c>
      <c r="G177" t="s">
        <v>115</v>
      </c>
      <c r="H177" t="s">
        <v>115</v>
      </c>
      <c r="I177" t="s">
        <v>115</v>
      </c>
      <c r="J177" t="s">
        <v>4665</v>
      </c>
      <c r="K177" t="s">
        <v>6015</v>
      </c>
      <c r="L177" t="s">
        <v>6016</v>
      </c>
      <c r="M177" t="s">
        <v>6017</v>
      </c>
      <c r="N177" t="s">
        <v>119</v>
      </c>
      <c r="O177" t="s">
        <v>120</v>
      </c>
      <c r="P177" s="8">
        <v>96950</v>
      </c>
      <c r="Q177" t="s">
        <v>121</v>
      </c>
      <c r="S177" s="10">
        <v>16702348286</v>
      </c>
      <c r="U177" t="s">
        <v>4667</v>
      </c>
      <c r="V177">
        <v>32311</v>
      </c>
      <c r="W177" t="s">
        <v>123</v>
      </c>
      <c r="Y177" t="s">
        <v>4668</v>
      </c>
      <c r="Z177" t="s">
        <v>4669</v>
      </c>
      <c r="AA177" t="s">
        <v>6018</v>
      </c>
      <c r="AB177" t="s">
        <v>304</v>
      </c>
      <c r="AC177" t="s">
        <v>6016</v>
      </c>
      <c r="AD177" t="s">
        <v>6017</v>
      </c>
      <c r="AE177" t="s">
        <v>119</v>
      </c>
      <c r="AF177" t="s">
        <v>120</v>
      </c>
      <c r="AG177" s="8">
        <v>96950</v>
      </c>
      <c r="AH177" t="s">
        <v>121</v>
      </c>
      <c r="AJ177" s="10">
        <v>16702348286</v>
      </c>
      <c r="AL177" t="s">
        <v>6019</v>
      </c>
      <c r="BD177" t="str">
        <f>"27-1024.00"</f>
        <v>27-1024.00</v>
      </c>
      <c r="BE177" t="s">
        <v>3114</v>
      </c>
      <c r="BF177" t="s">
        <v>7225</v>
      </c>
      <c r="BG177" t="s">
        <v>4672</v>
      </c>
      <c r="BH177">
        <v>2</v>
      </c>
      <c r="BJ177" s="1">
        <v>45628</v>
      </c>
      <c r="BK177" s="1">
        <v>45992</v>
      </c>
      <c r="BN177">
        <v>40</v>
      </c>
      <c r="BO177">
        <v>0</v>
      </c>
      <c r="BP177">
        <v>8</v>
      </c>
      <c r="BQ177">
        <v>8</v>
      </c>
      <c r="BR177">
        <v>8</v>
      </c>
      <c r="BS177">
        <v>8</v>
      </c>
      <c r="BT177">
        <v>8</v>
      </c>
      <c r="BU177">
        <v>0</v>
      </c>
      <c r="BV177" t="str">
        <f>"9:00 AM"</f>
        <v>9:00 AM</v>
      </c>
      <c r="BW177" t="str">
        <f>"5:00 PM"</f>
        <v>5:00 PM</v>
      </c>
      <c r="BX177" t="s">
        <v>226</v>
      </c>
      <c r="BY177">
        <v>0</v>
      </c>
      <c r="BZ177">
        <v>12</v>
      </c>
      <c r="CA177" t="s">
        <v>115</v>
      </c>
      <c r="CC177" s="2" t="s">
        <v>7226</v>
      </c>
      <c r="CD177" t="s">
        <v>6017</v>
      </c>
      <c r="CF177" t="s">
        <v>119</v>
      </c>
      <c r="CG177" t="s">
        <v>120</v>
      </c>
      <c r="CH177" s="8">
        <v>96950</v>
      </c>
      <c r="CI177" s="3">
        <v>10.130000000000001</v>
      </c>
      <c r="CJ177" s="3">
        <v>10.130000000000001</v>
      </c>
      <c r="CK177" s="3">
        <v>15.2</v>
      </c>
      <c r="CL177" s="3">
        <v>15.2</v>
      </c>
      <c r="CM177" t="s">
        <v>136</v>
      </c>
      <c r="CN177" t="s">
        <v>3928</v>
      </c>
      <c r="CO177" t="s">
        <v>138</v>
      </c>
      <c r="CQ177" t="s">
        <v>115</v>
      </c>
      <c r="CR177" t="s">
        <v>133</v>
      </c>
      <c r="CS177" t="s">
        <v>139</v>
      </c>
      <c r="CT177" t="s">
        <v>133</v>
      </c>
      <c r="CU177" t="s">
        <v>139</v>
      </c>
      <c r="CV177" t="s">
        <v>133</v>
      </c>
      <c r="CW177" t="s">
        <v>139</v>
      </c>
      <c r="CX177" t="s">
        <v>7227</v>
      </c>
      <c r="CY177" s="10">
        <v>16702348286</v>
      </c>
      <c r="CZ177" t="s">
        <v>6019</v>
      </c>
      <c r="DA177" t="s">
        <v>139</v>
      </c>
      <c r="DB177" t="s">
        <v>133</v>
      </c>
      <c r="DC177" t="s">
        <v>115</v>
      </c>
    </row>
    <row r="178" spans="1:112" ht="14.45" customHeight="1" x14ac:dyDescent="0.25">
      <c r="A178" t="s">
        <v>8445</v>
      </c>
      <c r="B178" t="s">
        <v>192</v>
      </c>
      <c r="C178" s="1">
        <v>45457</v>
      </c>
      <c r="D178" s="1">
        <v>45574</v>
      </c>
      <c r="E178" t="s">
        <v>114</v>
      </c>
      <c r="G178" t="s">
        <v>115</v>
      </c>
      <c r="H178" t="s">
        <v>115</v>
      </c>
      <c r="I178" t="s">
        <v>115</v>
      </c>
      <c r="J178" t="s">
        <v>950</v>
      </c>
      <c r="K178" t="s">
        <v>951</v>
      </c>
      <c r="L178" t="s">
        <v>683</v>
      </c>
      <c r="M178" t="s">
        <v>952</v>
      </c>
      <c r="N178" t="s">
        <v>119</v>
      </c>
      <c r="O178" t="s">
        <v>120</v>
      </c>
      <c r="P178" s="8">
        <v>96950</v>
      </c>
      <c r="Q178" t="s">
        <v>121</v>
      </c>
      <c r="S178" s="10">
        <v>16702352883</v>
      </c>
      <c r="T178">
        <v>0</v>
      </c>
      <c r="U178" t="s">
        <v>953</v>
      </c>
      <c r="V178">
        <v>56132</v>
      </c>
      <c r="W178" t="s">
        <v>123</v>
      </c>
      <c r="Y178" t="s">
        <v>954</v>
      </c>
      <c r="Z178" t="s">
        <v>955</v>
      </c>
      <c r="AA178" t="s">
        <v>686</v>
      </c>
      <c r="AB178" t="s">
        <v>663</v>
      </c>
      <c r="AC178" t="s">
        <v>683</v>
      </c>
      <c r="AD178" t="s">
        <v>952</v>
      </c>
      <c r="AE178" t="s">
        <v>119</v>
      </c>
      <c r="AF178" t="s">
        <v>120</v>
      </c>
      <c r="AG178" s="8">
        <v>96950</v>
      </c>
      <c r="AH178" t="s">
        <v>121</v>
      </c>
      <c r="AJ178" s="10">
        <v>16702352883</v>
      </c>
      <c r="AK178">
        <v>0</v>
      </c>
      <c r="AL178" t="s">
        <v>956</v>
      </c>
      <c r="BD178" t="str">
        <f>"49-9071.00"</f>
        <v>49-9071.00</v>
      </c>
      <c r="BE178" t="s">
        <v>241</v>
      </c>
      <c r="BF178" t="s">
        <v>1152</v>
      </c>
      <c r="BG178" t="s">
        <v>1153</v>
      </c>
      <c r="BH178">
        <v>5</v>
      </c>
      <c r="BJ178" s="1">
        <v>45536</v>
      </c>
      <c r="BK178" s="1">
        <v>45900</v>
      </c>
      <c r="BN178">
        <v>35</v>
      </c>
      <c r="BO178">
        <v>0</v>
      </c>
      <c r="BP178">
        <v>7</v>
      </c>
      <c r="BQ178">
        <v>7</v>
      </c>
      <c r="BR178">
        <v>7</v>
      </c>
      <c r="BS178">
        <v>7</v>
      </c>
      <c r="BT178">
        <v>7</v>
      </c>
      <c r="BU178">
        <v>0</v>
      </c>
      <c r="BV178" t="str">
        <f t="shared" ref="BV178:BV183" si="4">"8:00 AM"</f>
        <v>8:00 AM</v>
      </c>
      <c r="BW178" t="str">
        <f>"4:00 PM"</f>
        <v>4:00 PM</v>
      </c>
      <c r="BX178" t="s">
        <v>226</v>
      </c>
      <c r="BY178">
        <v>0</v>
      </c>
      <c r="BZ178">
        <v>12</v>
      </c>
      <c r="CA178" t="s">
        <v>115</v>
      </c>
      <c r="CC178" t="s">
        <v>1154</v>
      </c>
      <c r="CD178" t="s">
        <v>683</v>
      </c>
      <c r="CE178" t="s">
        <v>684</v>
      </c>
      <c r="CF178" t="s">
        <v>119</v>
      </c>
      <c r="CG178" t="s">
        <v>120</v>
      </c>
      <c r="CH178" s="8">
        <v>96950</v>
      </c>
      <c r="CI178" s="3">
        <v>9.5399999999999991</v>
      </c>
      <c r="CJ178" s="3">
        <v>9.5399999999999991</v>
      </c>
      <c r="CK178" s="3">
        <v>14.31</v>
      </c>
      <c r="CL178" s="3">
        <v>14.31</v>
      </c>
      <c r="CM178" t="s">
        <v>136</v>
      </c>
      <c r="CN178" t="s">
        <v>139</v>
      </c>
      <c r="CO178" t="s">
        <v>138</v>
      </c>
      <c r="CQ178" t="s">
        <v>115</v>
      </c>
      <c r="CR178" t="s">
        <v>133</v>
      </c>
      <c r="CS178" t="s">
        <v>139</v>
      </c>
      <c r="CT178" t="s">
        <v>133</v>
      </c>
      <c r="CU178" t="s">
        <v>133</v>
      </c>
      <c r="CV178" t="s">
        <v>133</v>
      </c>
      <c r="CW178" t="s">
        <v>139</v>
      </c>
      <c r="CX178" t="s">
        <v>1155</v>
      </c>
      <c r="CY178" s="10">
        <v>16702352883</v>
      </c>
      <c r="CZ178" t="s">
        <v>956</v>
      </c>
      <c r="DA178" t="s">
        <v>139</v>
      </c>
      <c r="DB178" t="s">
        <v>133</v>
      </c>
      <c r="DC178" t="s">
        <v>115</v>
      </c>
    </row>
    <row r="179" spans="1:112" ht="14.45" customHeight="1" x14ac:dyDescent="0.25">
      <c r="A179" t="s">
        <v>8489</v>
      </c>
      <c r="B179" t="s">
        <v>192</v>
      </c>
      <c r="C179" s="1">
        <v>45463</v>
      </c>
      <c r="D179" s="1">
        <v>45574</v>
      </c>
      <c r="E179" t="s">
        <v>144</v>
      </c>
      <c r="F179" s="1">
        <v>45595</v>
      </c>
      <c r="G179" t="s">
        <v>115</v>
      </c>
      <c r="H179" t="s">
        <v>115</v>
      </c>
      <c r="I179" t="s">
        <v>115</v>
      </c>
      <c r="J179" t="s">
        <v>950</v>
      </c>
      <c r="K179" t="s">
        <v>951</v>
      </c>
      <c r="L179" t="s">
        <v>683</v>
      </c>
      <c r="M179" t="s">
        <v>952</v>
      </c>
      <c r="N179" t="s">
        <v>119</v>
      </c>
      <c r="O179" t="s">
        <v>120</v>
      </c>
      <c r="P179" s="8">
        <v>96950</v>
      </c>
      <c r="Q179" t="s">
        <v>121</v>
      </c>
      <c r="S179" s="10">
        <v>16702352883</v>
      </c>
      <c r="T179">
        <v>0</v>
      </c>
      <c r="U179" t="s">
        <v>953</v>
      </c>
      <c r="V179">
        <v>56132</v>
      </c>
      <c r="W179" t="s">
        <v>123</v>
      </c>
      <c r="Y179" t="s">
        <v>954</v>
      </c>
      <c r="Z179" t="s">
        <v>955</v>
      </c>
      <c r="AA179" t="s">
        <v>686</v>
      </c>
      <c r="AB179" t="s">
        <v>663</v>
      </c>
      <c r="AC179" t="s">
        <v>683</v>
      </c>
      <c r="AD179" t="s">
        <v>952</v>
      </c>
      <c r="AE179" t="s">
        <v>119</v>
      </c>
      <c r="AF179" t="s">
        <v>120</v>
      </c>
      <c r="AG179" s="8">
        <v>96950</v>
      </c>
      <c r="AH179" t="s">
        <v>121</v>
      </c>
      <c r="AJ179" s="10">
        <v>16702352883</v>
      </c>
      <c r="AK179">
        <v>0</v>
      </c>
      <c r="AL179" t="s">
        <v>956</v>
      </c>
      <c r="BD179" t="str">
        <f>"35-3023.00"</f>
        <v>35-3023.00</v>
      </c>
      <c r="BE179" t="s">
        <v>290</v>
      </c>
      <c r="BF179" t="s">
        <v>1974</v>
      </c>
      <c r="BG179" t="s">
        <v>690</v>
      </c>
      <c r="BH179">
        <v>10</v>
      </c>
      <c r="BJ179" s="1">
        <v>45597</v>
      </c>
      <c r="BK179" s="1">
        <v>45961</v>
      </c>
      <c r="BN179">
        <v>35</v>
      </c>
      <c r="BO179">
        <v>0</v>
      </c>
      <c r="BP179">
        <v>7</v>
      </c>
      <c r="BQ179">
        <v>7</v>
      </c>
      <c r="BR179">
        <v>7</v>
      </c>
      <c r="BS179">
        <v>7</v>
      </c>
      <c r="BT179">
        <v>7</v>
      </c>
      <c r="BU179">
        <v>0</v>
      </c>
      <c r="BV179" t="str">
        <f t="shared" si="4"/>
        <v>8:00 AM</v>
      </c>
      <c r="BW179" t="str">
        <f>"4:00 PM"</f>
        <v>4:00 PM</v>
      </c>
      <c r="BX179" t="s">
        <v>158</v>
      </c>
      <c r="BY179">
        <v>0</v>
      </c>
      <c r="BZ179">
        <v>3</v>
      </c>
      <c r="CA179" t="s">
        <v>115</v>
      </c>
      <c r="CC179" t="s">
        <v>691</v>
      </c>
      <c r="CD179" t="s">
        <v>683</v>
      </c>
      <c r="CE179" t="s">
        <v>684</v>
      </c>
      <c r="CF179" t="s">
        <v>119</v>
      </c>
      <c r="CG179" t="s">
        <v>120</v>
      </c>
      <c r="CH179" s="8">
        <v>96950</v>
      </c>
      <c r="CI179" s="3">
        <v>7.97</v>
      </c>
      <c r="CJ179" s="3">
        <v>7.97</v>
      </c>
      <c r="CK179" s="3">
        <v>11.96</v>
      </c>
      <c r="CL179" s="3">
        <v>11.96</v>
      </c>
      <c r="CM179" t="s">
        <v>136</v>
      </c>
      <c r="CN179" t="s">
        <v>368</v>
      </c>
      <c r="CO179" t="s">
        <v>138</v>
      </c>
      <c r="CQ179" t="s">
        <v>115</v>
      </c>
      <c r="CR179" t="s">
        <v>133</v>
      </c>
      <c r="CS179" t="s">
        <v>139</v>
      </c>
      <c r="CT179" t="s">
        <v>133</v>
      </c>
      <c r="CU179" t="s">
        <v>133</v>
      </c>
      <c r="CV179" t="s">
        <v>133</v>
      </c>
      <c r="CW179" t="s">
        <v>139</v>
      </c>
      <c r="CX179" t="s">
        <v>1155</v>
      </c>
      <c r="CY179" s="10">
        <v>16702352883</v>
      </c>
      <c r="CZ179" t="s">
        <v>956</v>
      </c>
      <c r="DA179" t="s">
        <v>209</v>
      </c>
      <c r="DB179" t="s">
        <v>133</v>
      </c>
      <c r="DC179" t="s">
        <v>115</v>
      </c>
    </row>
    <row r="180" spans="1:112" ht="14.45" customHeight="1" x14ac:dyDescent="0.25">
      <c r="A180" t="s">
        <v>8495</v>
      </c>
      <c r="B180" t="s">
        <v>143</v>
      </c>
      <c r="C180" s="1">
        <v>45483</v>
      </c>
      <c r="D180" s="1">
        <v>45574</v>
      </c>
      <c r="E180" t="s">
        <v>144</v>
      </c>
      <c r="F180" s="1">
        <v>45564</v>
      </c>
      <c r="G180" t="s">
        <v>115</v>
      </c>
      <c r="H180" t="s">
        <v>115</v>
      </c>
      <c r="I180" t="s">
        <v>115</v>
      </c>
      <c r="J180" t="s">
        <v>5151</v>
      </c>
      <c r="K180" t="s">
        <v>5152</v>
      </c>
      <c r="L180" t="s">
        <v>5153</v>
      </c>
      <c r="M180" t="s">
        <v>208</v>
      </c>
      <c r="N180" t="s">
        <v>119</v>
      </c>
      <c r="O180" t="s">
        <v>120</v>
      </c>
      <c r="P180" s="8">
        <v>96950</v>
      </c>
      <c r="Q180" t="s">
        <v>121</v>
      </c>
      <c r="R180" t="s">
        <v>376</v>
      </c>
      <c r="S180" s="10">
        <v>16704844449</v>
      </c>
      <c r="U180" t="s">
        <v>5154</v>
      </c>
      <c r="V180">
        <v>236116</v>
      </c>
      <c r="W180" t="s">
        <v>123</v>
      </c>
      <c r="Y180" t="s">
        <v>303</v>
      </c>
      <c r="Z180" t="s">
        <v>5155</v>
      </c>
      <c r="AA180" t="s">
        <v>5156</v>
      </c>
      <c r="AB180" t="s">
        <v>5157</v>
      </c>
      <c r="AC180" t="s">
        <v>5158</v>
      </c>
      <c r="AD180" t="s">
        <v>208</v>
      </c>
      <c r="AE180" t="s">
        <v>119</v>
      </c>
      <c r="AF180" t="s">
        <v>120</v>
      </c>
      <c r="AG180" s="8">
        <v>96950</v>
      </c>
      <c r="AH180" t="s">
        <v>121</v>
      </c>
      <c r="AI180" t="s">
        <v>376</v>
      </c>
      <c r="AJ180" s="10">
        <v>16704844449</v>
      </c>
      <c r="AL180" t="s">
        <v>5159</v>
      </c>
      <c r="BD180" t="str">
        <f>"49-9071.00"</f>
        <v>49-9071.00</v>
      </c>
      <c r="BE180" t="s">
        <v>241</v>
      </c>
      <c r="BF180" t="s">
        <v>5160</v>
      </c>
      <c r="BG180" t="s">
        <v>626</v>
      </c>
      <c r="BH180">
        <v>5</v>
      </c>
      <c r="BI180">
        <v>5</v>
      </c>
      <c r="BJ180" s="1">
        <v>45566</v>
      </c>
      <c r="BK180" s="1">
        <v>45930</v>
      </c>
      <c r="BL180" s="1">
        <v>45574</v>
      </c>
      <c r="BM180" s="1">
        <v>45930</v>
      </c>
      <c r="BN180">
        <v>40</v>
      </c>
      <c r="BO180">
        <v>0</v>
      </c>
      <c r="BP180">
        <v>8</v>
      </c>
      <c r="BQ180">
        <v>8</v>
      </c>
      <c r="BR180">
        <v>8</v>
      </c>
      <c r="BS180">
        <v>8</v>
      </c>
      <c r="BT180">
        <v>8</v>
      </c>
      <c r="BU180">
        <v>0</v>
      </c>
      <c r="BV180" t="str">
        <f t="shared" si="4"/>
        <v>8:00 AM</v>
      </c>
      <c r="BW180" t="str">
        <f>"5:00 PM"</f>
        <v>5:00 PM</v>
      </c>
      <c r="BX180" t="s">
        <v>158</v>
      </c>
      <c r="BY180">
        <v>0</v>
      </c>
      <c r="BZ180">
        <v>12</v>
      </c>
      <c r="CA180" t="s">
        <v>115</v>
      </c>
      <c r="CC180" t="s">
        <v>8496</v>
      </c>
      <c r="CD180" t="s">
        <v>481</v>
      </c>
      <c r="CE180" t="s">
        <v>208</v>
      </c>
      <c r="CF180" t="s">
        <v>119</v>
      </c>
      <c r="CG180" t="s">
        <v>120</v>
      </c>
      <c r="CH180" s="8">
        <v>96950</v>
      </c>
      <c r="CI180" s="3">
        <v>9.75</v>
      </c>
      <c r="CJ180" s="3">
        <v>10</v>
      </c>
      <c r="CK180" s="3">
        <v>14.62</v>
      </c>
      <c r="CL180" s="3">
        <v>15</v>
      </c>
      <c r="CM180" t="s">
        <v>136</v>
      </c>
      <c r="CN180" t="s">
        <v>139</v>
      </c>
      <c r="CO180" t="s">
        <v>138</v>
      </c>
      <c r="CQ180" t="s">
        <v>115</v>
      </c>
      <c r="CR180" t="s">
        <v>133</v>
      </c>
      <c r="CS180" t="s">
        <v>133</v>
      </c>
      <c r="CT180" t="s">
        <v>133</v>
      </c>
      <c r="CU180" t="s">
        <v>139</v>
      </c>
      <c r="CV180" t="s">
        <v>133</v>
      </c>
      <c r="CW180" t="s">
        <v>139</v>
      </c>
      <c r="CX180" t="s">
        <v>386</v>
      </c>
      <c r="CY180" s="10">
        <v>16704844449</v>
      </c>
      <c r="CZ180" t="s">
        <v>5159</v>
      </c>
      <c r="DA180" t="s">
        <v>139</v>
      </c>
      <c r="DB180" t="s">
        <v>133</v>
      </c>
      <c r="DC180" t="s">
        <v>115</v>
      </c>
    </row>
    <row r="181" spans="1:112" ht="14.45" customHeight="1" x14ac:dyDescent="0.25">
      <c r="A181" t="s">
        <v>8513</v>
      </c>
      <c r="B181" t="s">
        <v>192</v>
      </c>
      <c r="C181" s="1">
        <v>45459</v>
      </c>
      <c r="D181" s="1">
        <v>45574</v>
      </c>
      <c r="E181" t="s">
        <v>114</v>
      </c>
      <c r="G181" t="s">
        <v>115</v>
      </c>
      <c r="H181" t="s">
        <v>115</v>
      </c>
      <c r="I181" t="s">
        <v>115</v>
      </c>
      <c r="J181" t="s">
        <v>950</v>
      </c>
      <c r="K181" t="s">
        <v>951</v>
      </c>
      <c r="L181" t="s">
        <v>683</v>
      </c>
      <c r="M181" t="s">
        <v>952</v>
      </c>
      <c r="N181" t="s">
        <v>119</v>
      </c>
      <c r="O181" t="s">
        <v>120</v>
      </c>
      <c r="P181" s="8">
        <v>96950</v>
      </c>
      <c r="Q181" t="s">
        <v>121</v>
      </c>
      <c r="S181" s="10">
        <v>16702352883</v>
      </c>
      <c r="T181">
        <v>0</v>
      </c>
      <c r="U181" t="s">
        <v>953</v>
      </c>
      <c r="V181">
        <v>56132</v>
      </c>
      <c r="W181" t="s">
        <v>123</v>
      </c>
      <c r="Y181" t="s">
        <v>954</v>
      </c>
      <c r="Z181" t="s">
        <v>955</v>
      </c>
      <c r="AA181" t="s">
        <v>686</v>
      </c>
      <c r="AB181" t="s">
        <v>663</v>
      </c>
      <c r="AC181" t="s">
        <v>683</v>
      </c>
      <c r="AD181" t="s">
        <v>952</v>
      </c>
      <c r="AE181" t="s">
        <v>119</v>
      </c>
      <c r="AF181" t="s">
        <v>120</v>
      </c>
      <c r="AG181" s="8">
        <v>96950</v>
      </c>
      <c r="AH181" t="s">
        <v>121</v>
      </c>
      <c r="AJ181" s="10">
        <v>16702352883</v>
      </c>
      <c r="AK181">
        <v>0</v>
      </c>
      <c r="AL181" t="s">
        <v>956</v>
      </c>
      <c r="BD181" t="str">
        <f>"49-9021.00"</f>
        <v>49-9021.00</v>
      </c>
      <c r="BE181" t="s">
        <v>935</v>
      </c>
      <c r="BF181" t="s">
        <v>8514</v>
      </c>
      <c r="BG181" t="s">
        <v>8515</v>
      </c>
      <c r="BH181">
        <v>5</v>
      </c>
      <c r="BJ181" s="1">
        <v>45536</v>
      </c>
      <c r="BK181" s="1">
        <v>45900</v>
      </c>
      <c r="BN181">
        <v>35</v>
      </c>
      <c r="BO181">
        <v>0</v>
      </c>
      <c r="BP181">
        <v>7</v>
      </c>
      <c r="BQ181">
        <v>7</v>
      </c>
      <c r="BR181">
        <v>7</v>
      </c>
      <c r="BS181">
        <v>7</v>
      </c>
      <c r="BT181">
        <v>7</v>
      </c>
      <c r="BU181">
        <v>0</v>
      </c>
      <c r="BV181" t="str">
        <f t="shared" si="4"/>
        <v>8:00 AM</v>
      </c>
      <c r="BW181" t="str">
        <f>"4:00 PM"</f>
        <v>4:00 PM</v>
      </c>
      <c r="BX181" t="s">
        <v>226</v>
      </c>
      <c r="BY181">
        <v>0</v>
      </c>
      <c r="BZ181">
        <v>12</v>
      </c>
      <c r="CA181" t="s">
        <v>115</v>
      </c>
      <c r="CC181" s="2" t="s">
        <v>8516</v>
      </c>
      <c r="CD181" t="s">
        <v>683</v>
      </c>
      <c r="CE181" t="s">
        <v>684</v>
      </c>
      <c r="CF181" t="s">
        <v>119</v>
      </c>
      <c r="CG181" t="s">
        <v>120</v>
      </c>
      <c r="CH181" s="8">
        <v>96950</v>
      </c>
      <c r="CI181" s="3">
        <v>10.06</v>
      </c>
      <c r="CJ181" s="3">
        <v>10.06</v>
      </c>
      <c r="CK181" s="3">
        <v>15.09</v>
      </c>
      <c r="CL181" s="3">
        <v>15.09</v>
      </c>
      <c r="CM181" t="s">
        <v>136</v>
      </c>
      <c r="CN181" t="s">
        <v>139</v>
      </c>
      <c r="CO181" t="s">
        <v>138</v>
      </c>
      <c r="CQ181" t="s">
        <v>115</v>
      </c>
      <c r="CR181" t="s">
        <v>133</v>
      </c>
      <c r="CS181" t="s">
        <v>139</v>
      </c>
      <c r="CT181" t="s">
        <v>133</v>
      </c>
      <c r="CU181" t="s">
        <v>133</v>
      </c>
      <c r="CV181" t="s">
        <v>133</v>
      </c>
      <c r="CW181" t="s">
        <v>139</v>
      </c>
      <c r="CX181" t="s">
        <v>692</v>
      </c>
      <c r="CY181" s="10">
        <v>16702352883</v>
      </c>
      <c r="CZ181" t="s">
        <v>956</v>
      </c>
      <c r="DA181" t="s">
        <v>139</v>
      </c>
      <c r="DB181" t="s">
        <v>133</v>
      </c>
      <c r="DC181" t="s">
        <v>115</v>
      </c>
    </row>
    <row r="182" spans="1:112" ht="14.45" customHeight="1" x14ac:dyDescent="0.25">
      <c r="A182" t="s">
        <v>8584</v>
      </c>
      <c r="B182" t="s">
        <v>901</v>
      </c>
      <c r="C182" s="1">
        <v>45469</v>
      </c>
      <c r="D182" s="1">
        <v>45574</v>
      </c>
      <c r="E182" t="s">
        <v>114</v>
      </c>
      <c r="G182" t="s">
        <v>115</v>
      </c>
      <c r="H182" t="s">
        <v>115</v>
      </c>
      <c r="I182" t="s">
        <v>115</v>
      </c>
      <c r="J182" t="s">
        <v>8585</v>
      </c>
      <c r="L182" t="s">
        <v>8586</v>
      </c>
      <c r="M182" t="s">
        <v>471</v>
      </c>
      <c r="N182" t="s">
        <v>119</v>
      </c>
      <c r="O182" t="s">
        <v>120</v>
      </c>
      <c r="P182" s="8">
        <v>96950</v>
      </c>
      <c r="Q182" t="s">
        <v>121</v>
      </c>
      <c r="S182" s="10">
        <v>16702355009</v>
      </c>
      <c r="U182" t="s">
        <v>472</v>
      </c>
      <c r="V182">
        <v>561311</v>
      </c>
      <c r="W182" t="s">
        <v>234</v>
      </c>
      <c r="X182" t="s">
        <v>133</v>
      </c>
      <c r="Y182" t="s">
        <v>473</v>
      </c>
      <c r="Z182" t="s">
        <v>4655</v>
      </c>
      <c r="AA182" t="s">
        <v>475</v>
      </c>
      <c r="AB182" t="s">
        <v>4656</v>
      </c>
      <c r="AC182" t="s">
        <v>7051</v>
      </c>
      <c r="AD182" t="s">
        <v>471</v>
      </c>
      <c r="AE182" t="s">
        <v>119</v>
      </c>
      <c r="AF182" t="s">
        <v>120</v>
      </c>
      <c r="AG182" s="8">
        <v>96950</v>
      </c>
      <c r="AH182" t="s">
        <v>121</v>
      </c>
      <c r="AJ182" s="10">
        <v>16702355009</v>
      </c>
      <c r="AL182" t="s">
        <v>477</v>
      </c>
      <c r="BD182" t="str">
        <f>"35-2014.00"</f>
        <v>35-2014.00</v>
      </c>
      <c r="BE182" t="s">
        <v>273</v>
      </c>
      <c r="BF182" t="s">
        <v>8587</v>
      </c>
      <c r="BG182" t="s">
        <v>3387</v>
      </c>
      <c r="BH182">
        <v>10</v>
      </c>
      <c r="BI182">
        <v>9</v>
      </c>
      <c r="BJ182" s="1">
        <v>45566</v>
      </c>
      <c r="BK182" s="1">
        <v>45930</v>
      </c>
      <c r="BL182" s="1">
        <v>45574</v>
      </c>
      <c r="BM182" s="1">
        <v>45930</v>
      </c>
      <c r="BN182">
        <v>35</v>
      </c>
      <c r="BO182">
        <v>0</v>
      </c>
      <c r="BP182">
        <v>7</v>
      </c>
      <c r="BQ182">
        <v>7</v>
      </c>
      <c r="BR182">
        <v>7</v>
      </c>
      <c r="BS182">
        <v>7</v>
      </c>
      <c r="BT182">
        <v>7</v>
      </c>
      <c r="BU182">
        <v>0</v>
      </c>
      <c r="BV182" t="str">
        <f t="shared" si="4"/>
        <v>8:00 AM</v>
      </c>
      <c r="BW182" t="str">
        <f>"4:00 PM"</f>
        <v>4:00 PM</v>
      </c>
      <c r="BX182" t="s">
        <v>158</v>
      </c>
      <c r="BY182">
        <v>0</v>
      </c>
      <c r="BZ182">
        <v>12</v>
      </c>
      <c r="CA182" t="s">
        <v>115</v>
      </c>
      <c r="CC182" t="s">
        <v>8588</v>
      </c>
      <c r="CD182" t="s">
        <v>1009</v>
      </c>
      <c r="CF182" t="s">
        <v>119</v>
      </c>
      <c r="CG182" t="s">
        <v>120</v>
      </c>
      <c r="CH182" s="8">
        <v>96950</v>
      </c>
      <c r="CI182" s="3">
        <v>8.69</v>
      </c>
      <c r="CJ182" s="3">
        <v>8.69</v>
      </c>
      <c r="CK182" s="3">
        <v>13.04</v>
      </c>
      <c r="CL182" s="3">
        <v>13.04</v>
      </c>
      <c r="CM182" t="s">
        <v>136</v>
      </c>
      <c r="CN182" t="s">
        <v>482</v>
      </c>
      <c r="CO182" t="s">
        <v>138</v>
      </c>
      <c r="CQ182" t="s">
        <v>115</v>
      </c>
      <c r="CR182" t="s">
        <v>133</v>
      </c>
      <c r="CS182" t="s">
        <v>139</v>
      </c>
      <c r="CT182" t="s">
        <v>133</v>
      </c>
      <c r="CU182" t="s">
        <v>139</v>
      </c>
      <c r="CV182" t="s">
        <v>133</v>
      </c>
      <c r="CW182" t="s">
        <v>139</v>
      </c>
      <c r="CX182" t="s">
        <v>5567</v>
      </c>
      <c r="CY182" s="10">
        <v>16702355009</v>
      </c>
      <c r="CZ182" t="s">
        <v>477</v>
      </c>
      <c r="DA182" t="s">
        <v>139</v>
      </c>
      <c r="DB182" t="s">
        <v>133</v>
      </c>
      <c r="DC182" t="s">
        <v>133</v>
      </c>
    </row>
    <row r="183" spans="1:112" ht="14.45" customHeight="1" x14ac:dyDescent="0.25">
      <c r="A183" t="s">
        <v>8782</v>
      </c>
      <c r="B183" t="s">
        <v>192</v>
      </c>
      <c r="C183" s="1">
        <v>45463</v>
      </c>
      <c r="D183" s="1">
        <v>45574</v>
      </c>
      <c r="E183" t="s">
        <v>114</v>
      </c>
      <c r="G183" t="s">
        <v>115</v>
      </c>
      <c r="H183" t="s">
        <v>115</v>
      </c>
      <c r="I183" t="s">
        <v>115</v>
      </c>
      <c r="J183" t="s">
        <v>950</v>
      </c>
      <c r="K183" t="s">
        <v>951</v>
      </c>
      <c r="L183" t="s">
        <v>683</v>
      </c>
      <c r="M183" t="s">
        <v>952</v>
      </c>
      <c r="N183" t="s">
        <v>119</v>
      </c>
      <c r="O183" t="s">
        <v>120</v>
      </c>
      <c r="P183" s="8">
        <v>96950</v>
      </c>
      <c r="Q183" t="s">
        <v>121</v>
      </c>
      <c r="S183" s="10">
        <v>16702352883</v>
      </c>
      <c r="T183">
        <v>0</v>
      </c>
      <c r="U183" t="s">
        <v>953</v>
      </c>
      <c r="V183">
        <v>56132</v>
      </c>
      <c r="W183" t="s">
        <v>123</v>
      </c>
      <c r="Y183" t="s">
        <v>954</v>
      </c>
      <c r="Z183" t="s">
        <v>955</v>
      </c>
      <c r="AA183" t="s">
        <v>686</v>
      </c>
      <c r="AB183" t="s">
        <v>663</v>
      </c>
      <c r="AC183" t="s">
        <v>683</v>
      </c>
      <c r="AD183" t="s">
        <v>952</v>
      </c>
      <c r="AE183" t="s">
        <v>119</v>
      </c>
      <c r="AF183" t="s">
        <v>120</v>
      </c>
      <c r="AG183" s="8">
        <v>96950</v>
      </c>
      <c r="AH183" t="s">
        <v>121</v>
      </c>
      <c r="AJ183" s="10">
        <v>16702352883</v>
      </c>
      <c r="AK183">
        <v>0</v>
      </c>
      <c r="AL183" t="s">
        <v>956</v>
      </c>
      <c r="BD183" t="str">
        <f>"41-2021.00"</f>
        <v>41-2021.00</v>
      </c>
      <c r="BE183" t="s">
        <v>1636</v>
      </c>
      <c r="BF183" t="s">
        <v>4520</v>
      </c>
      <c r="BG183" t="s">
        <v>4521</v>
      </c>
      <c r="BH183">
        <v>5</v>
      </c>
      <c r="BJ183" s="1">
        <v>45536</v>
      </c>
      <c r="BK183" s="1">
        <v>45900</v>
      </c>
      <c r="BN183">
        <v>35</v>
      </c>
      <c r="BO183">
        <v>0</v>
      </c>
      <c r="BP183">
        <v>7</v>
      </c>
      <c r="BQ183">
        <v>7</v>
      </c>
      <c r="BR183">
        <v>7</v>
      </c>
      <c r="BS183">
        <v>7</v>
      </c>
      <c r="BT183">
        <v>7</v>
      </c>
      <c r="BU183">
        <v>0</v>
      </c>
      <c r="BV183" t="str">
        <f t="shared" si="4"/>
        <v>8:00 AM</v>
      </c>
      <c r="BW183" t="str">
        <f>"5:00 PM"</f>
        <v>5:00 PM</v>
      </c>
      <c r="BX183" t="s">
        <v>226</v>
      </c>
      <c r="BY183">
        <v>3</v>
      </c>
      <c r="BZ183">
        <v>6</v>
      </c>
      <c r="CA183" t="s">
        <v>115</v>
      </c>
      <c r="CC183" t="s">
        <v>4522</v>
      </c>
      <c r="CD183" t="s">
        <v>683</v>
      </c>
      <c r="CE183" t="s">
        <v>684</v>
      </c>
      <c r="CF183" t="s">
        <v>119</v>
      </c>
      <c r="CG183" t="s">
        <v>120</v>
      </c>
      <c r="CH183" s="8">
        <v>96950</v>
      </c>
      <c r="CI183" s="3">
        <v>8.23</v>
      </c>
      <c r="CJ183" s="3">
        <v>8.23</v>
      </c>
      <c r="CK183" s="3">
        <v>12.35</v>
      </c>
      <c r="CL183" s="3">
        <v>12.35</v>
      </c>
      <c r="CM183" t="s">
        <v>136</v>
      </c>
      <c r="CN183" t="s">
        <v>139</v>
      </c>
      <c r="CO183" t="s">
        <v>138</v>
      </c>
      <c r="CQ183" t="s">
        <v>115</v>
      </c>
      <c r="CR183" t="s">
        <v>133</v>
      </c>
      <c r="CS183" t="s">
        <v>139</v>
      </c>
      <c r="CT183" t="s">
        <v>133</v>
      </c>
      <c r="CU183" t="s">
        <v>133</v>
      </c>
      <c r="CV183" t="s">
        <v>133</v>
      </c>
      <c r="CW183" t="s">
        <v>139</v>
      </c>
      <c r="CX183" t="s">
        <v>1161</v>
      </c>
      <c r="CY183" s="10">
        <v>16702352883</v>
      </c>
      <c r="CZ183" t="s">
        <v>956</v>
      </c>
      <c r="DA183" t="s">
        <v>139</v>
      </c>
      <c r="DB183" t="s">
        <v>133</v>
      </c>
      <c r="DC183" t="s">
        <v>115</v>
      </c>
    </row>
    <row r="184" spans="1:112" ht="14.45" customHeight="1" x14ac:dyDescent="0.25">
      <c r="A184" t="s">
        <v>8815</v>
      </c>
      <c r="B184" t="s">
        <v>113</v>
      </c>
      <c r="C184" s="1">
        <v>45539</v>
      </c>
      <c r="D184" s="1">
        <v>45574</v>
      </c>
      <c r="E184" t="s">
        <v>114</v>
      </c>
      <c r="G184" t="s">
        <v>115</v>
      </c>
      <c r="H184" t="s">
        <v>115</v>
      </c>
      <c r="I184" t="s">
        <v>115</v>
      </c>
      <c r="J184" t="s">
        <v>578</v>
      </c>
      <c r="L184" t="s">
        <v>579</v>
      </c>
      <c r="M184" t="s">
        <v>580</v>
      </c>
      <c r="N184" t="s">
        <v>148</v>
      </c>
      <c r="O184" t="s">
        <v>120</v>
      </c>
      <c r="P184" s="8">
        <v>96950</v>
      </c>
      <c r="Q184" t="s">
        <v>121</v>
      </c>
      <c r="S184" s="10">
        <v>16702368202</v>
      </c>
      <c r="T184">
        <v>3554</v>
      </c>
      <c r="U184" t="s">
        <v>581</v>
      </c>
      <c r="V184">
        <v>62211</v>
      </c>
      <c r="W184" t="s">
        <v>123</v>
      </c>
      <c r="Y184" t="s">
        <v>582</v>
      </c>
      <c r="Z184" t="s">
        <v>583</v>
      </c>
      <c r="AA184" t="s">
        <v>568</v>
      </c>
      <c r="AB184" t="s">
        <v>584</v>
      </c>
      <c r="AC184" t="s">
        <v>579</v>
      </c>
      <c r="AD184" t="s">
        <v>580</v>
      </c>
      <c r="AE184" t="s">
        <v>148</v>
      </c>
      <c r="AF184" t="s">
        <v>120</v>
      </c>
      <c r="AG184" s="8">
        <v>96950</v>
      </c>
      <c r="AH184" t="s">
        <v>121</v>
      </c>
      <c r="AJ184" s="10">
        <v>16702368202</v>
      </c>
      <c r="AK184">
        <v>3554</v>
      </c>
      <c r="AL184" t="s">
        <v>585</v>
      </c>
      <c r="BD184" t="str">
        <f>"29-1141.00"</f>
        <v>29-1141.00</v>
      </c>
      <c r="BE184" t="s">
        <v>772</v>
      </c>
      <c r="BF184" t="s">
        <v>773</v>
      </c>
      <c r="BG184" t="s">
        <v>772</v>
      </c>
      <c r="BH184">
        <v>40</v>
      </c>
      <c r="BJ184" s="1">
        <v>45717</v>
      </c>
      <c r="BK184" s="1">
        <v>46081</v>
      </c>
      <c r="BN184">
        <v>40</v>
      </c>
      <c r="BO184">
        <v>12</v>
      </c>
      <c r="BP184">
        <v>12</v>
      </c>
      <c r="BQ184">
        <v>12</v>
      </c>
      <c r="BR184">
        <v>4</v>
      </c>
      <c r="BS184">
        <v>0</v>
      </c>
      <c r="BT184">
        <v>0</v>
      </c>
      <c r="BU184">
        <v>0</v>
      </c>
      <c r="BV184" t="str">
        <f>"7:30 AM"</f>
        <v>7:30 AM</v>
      </c>
      <c r="BW184" t="str">
        <f>"7:30 PM"</f>
        <v>7:30 PM</v>
      </c>
      <c r="BX184" t="s">
        <v>726</v>
      </c>
      <c r="BY184">
        <v>0</v>
      </c>
      <c r="BZ184">
        <v>0</v>
      </c>
      <c r="CA184" t="s">
        <v>115</v>
      </c>
      <c r="CC184" s="2" t="s">
        <v>774</v>
      </c>
      <c r="CD184" t="s">
        <v>579</v>
      </c>
      <c r="CE184" t="s">
        <v>580</v>
      </c>
      <c r="CF184" t="s">
        <v>148</v>
      </c>
      <c r="CG184" t="s">
        <v>120</v>
      </c>
      <c r="CH184" s="8">
        <v>96950</v>
      </c>
      <c r="CI184" s="3">
        <v>22.22</v>
      </c>
      <c r="CJ184" s="3">
        <v>32.9</v>
      </c>
      <c r="CM184" t="s">
        <v>136</v>
      </c>
      <c r="CN184" t="s">
        <v>590</v>
      </c>
      <c r="CO184" t="s">
        <v>138</v>
      </c>
      <c r="CQ184" t="s">
        <v>133</v>
      </c>
      <c r="CR184" t="s">
        <v>133</v>
      </c>
      <c r="CS184" t="s">
        <v>139</v>
      </c>
      <c r="CT184" t="s">
        <v>139</v>
      </c>
      <c r="CU184" t="s">
        <v>139</v>
      </c>
      <c r="CV184" t="s">
        <v>133</v>
      </c>
      <c r="CW184" t="s">
        <v>139</v>
      </c>
      <c r="CX184" t="s">
        <v>591</v>
      </c>
      <c r="CY184" s="10">
        <v>16702368202</v>
      </c>
      <c r="CZ184" t="s">
        <v>592</v>
      </c>
      <c r="DA184" t="s">
        <v>593</v>
      </c>
      <c r="DB184" t="s">
        <v>133</v>
      </c>
      <c r="DC184" t="s">
        <v>115</v>
      </c>
      <c r="DD184" t="s">
        <v>594</v>
      </c>
      <c r="DE184" t="s">
        <v>595</v>
      </c>
      <c r="DF184" t="s">
        <v>596</v>
      </c>
      <c r="DG184" t="s">
        <v>578</v>
      </c>
      <c r="DH184" t="s">
        <v>597</v>
      </c>
    </row>
    <row r="185" spans="1:112" ht="14.45" customHeight="1" x14ac:dyDescent="0.25">
      <c r="A185" t="s">
        <v>8966</v>
      </c>
      <c r="B185" t="s">
        <v>192</v>
      </c>
      <c r="C185" s="1">
        <v>45463</v>
      </c>
      <c r="D185" s="1">
        <v>45574</v>
      </c>
      <c r="E185" t="s">
        <v>114</v>
      </c>
      <c r="G185" t="s">
        <v>115</v>
      </c>
      <c r="H185" t="s">
        <v>115</v>
      </c>
      <c r="I185" t="s">
        <v>115</v>
      </c>
      <c r="J185" t="s">
        <v>5790</v>
      </c>
      <c r="K185" t="s">
        <v>951</v>
      </c>
      <c r="L185" t="s">
        <v>683</v>
      </c>
      <c r="M185" t="s">
        <v>952</v>
      </c>
      <c r="N185" t="s">
        <v>119</v>
      </c>
      <c r="O185" t="s">
        <v>120</v>
      </c>
      <c r="P185" s="8">
        <v>96950</v>
      </c>
      <c r="Q185" t="s">
        <v>121</v>
      </c>
      <c r="S185" s="10">
        <v>16702352883</v>
      </c>
      <c r="T185">
        <v>0</v>
      </c>
      <c r="U185" t="s">
        <v>953</v>
      </c>
      <c r="V185">
        <v>56132</v>
      </c>
      <c r="W185" t="s">
        <v>123</v>
      </c>
      <c r="Y185" t="s">
        <v>954</v>
      </c>
      <c r="Z185" t="s">
        <v>955</v>
      </c>
      <c r="AA185" t="s">
        <v>686</v>
      </c>
      <c r="AB185" t="s">
        <v>663</v>
      </c>
      <c r="AC185" t="s">
        <v>683</v>
      </c>
      <c r="AD185" t="s">
        <v>952</v>
      </c>
      <c r="AE185" t="s">
        <v>119</v>
      </c>
      <c r="AF185" t="s">
        <v>120</v>
      </c>
      <c r="AG185" s="8">
        <v>96950</v>
      </c>
      <c r="AH185" t="s">
        <v>121</v>
      </c>
      <c r="AJ185" s="10">
        <v>16702352883</v>
      </c>
      <c r="AK185">
        <v>0</v>
      </c>
      <c r="AL185" t="s">
        <v>956</v>
      </c>
      <c r="BD185" t="str">
        <f>"35-3011.00"</f>
        <v>35-3011.00</v>
      </c>
      <c r="BE185" t="s">
        <v>5328</v>
      </c>
      <c r="BF185" t="s">
        <v>6307</v>
      </c>
      <c r="BG185" t="s">
        <v>5329</v>
      </c>
      <c r="BH185">
        <v>5</v>
      </c>
      <c r="BJ185" s="1">
        <v>45536</v>
      </c>
      <c r="BK185" s="1">
        <v>45900</v>
      </c>
      <c r="BN185">
        <v>35</v>
      </c>
      <c r="BO185">
        <v>0</v>
      </c>
      <c r="BP185">
        <v>7</v>
      </c>
      <c r="BQ185">
        <v>7</v>
      </c>
      <c r="BR185">
        <v>7</v>
      </c>
      <c r="BS185">
        <v>7</v>
      </c>
      <c r="BT185">
        <v>7</v>
      </c>
      <c r="BU185">
        <v>0</v>
      </c>
      <c r="BV185" t="str">
        <f>"11:00 AM"</f>
        <v>11:00 AM</v>
      </c>
      <c r="BW185" t="str">
        <f>"6:00 PM"</f>
        <v>6:00 PM</v>
      </c>
      <c r="BX185" t="s">
        <v>226</v>
      </c>
      <c r="BY185">
        <v>6</v>
      </c>
      <c r="BZ185">
        <v>12</v>
      </c>
      <c r="CA185" t="s">
        <v>115</v>
      </c>
      <c r="CC185" t="s">
        <v>6308</v>
      </c>
      <c r="CD185" t="s">
        <v>683</v>
      </c>
      <c r="CE185" t="s">
        <v>684</v>
      </c>
      <c r="CF185" t="s">
        <v>119</v>
      </c>
      <c r="CG185" t="s">
        <v>120</v>
      </c>
      <c r="CH185" s="8">
        <v>96950</v>
      </c>
      <c r="CI185" s="3">
        <v>7.93</v>
      </c>
      <c r="CJ185" s="3">
        <v>7.93</v>
      </c>
      <c r="CK185" s="3">
        <v>11.9</v>
      </c>
      <c r="CL185" s="3">
        <v>11.9</v>
      </c>
      <c r="CM185" t="s">
        <v>136</v>
      </c>
      <c r="CN185" t="s">
        <v>139</v>
      </c>
      <c r="CO185" t="s">
        <v>138</v>
      </c>
      <c r="CQ185" t="s">
        <v>115</v>
      </c>
      <c r="CR185" t="s">
        <v>133</v>
      </c>
      <c r="CS185" t="s">
        <v>139</v>
      </c>
      <c r="CT185" t="s">
        <v>133</v>
      </c>
      <c r="CU185" t="s">
        <v>133</v>
      </c>
      <c r="CV185" t="s">
        <v>133</v>
      </c>
      <c r="CW185" t="s">
        <v>139</v>
      </c>
      <c r="CX185" t="s">
        <v>1161</v>
      </c>
      <c r="CY185" s="10">
        <v>16702352883</v>
      </c>
      <c r="CZ185" t="s">
        <v>956</v>
      </c>
      <c r="DA185" t="s">
        <v>139</v>
      </c>
      <c r="DB185" t="s">
        <v>133</v>
      </c>
      <c r="DC185" t="s">
        <v>115</v>
      </c>
    </row>
    <row r="186" spans="1:112" ht="14.45" customHeight="1" x14ac:dyDescent="0.25">
      <c r="A186" t="s">
        <v>9144</v>
      </c>
      <c r="B186" t="s">
        <v>113</v>
      </c>
      <c r="C186" s="1">
        <v>45565</v>
      </c>
      <c r="D186" s="1">
        <v>45574</v>
      </c>
      <c r="E186" t="s">
        <v>114</v>
      </c>
      <c r="G186" t="s">
        <v>115</v>
      </c>
      <c r="H186" t="s">
        <v>115</v>
      </c>
      <c r="I186" t="s">
        <v>115</v>
      </c>
      <c r="J186" t="s">
        <v>5667</v>
      </c>
      <c r="K186" t="s">
        <v>5668</v>
      </c>
      <c r="L186" t="s">
        <v>360</v>
      </c>
      <c r="M186" t="s">
        <v>369</v>
      </c>
      <c r="N186" t="s">
        <v>148</v>
      </c>
      <c r="O186" t="s">
        <v>120</v>
      </c>
      <c r="P186" s="8">
        <v>96950</v>
      </c>
      <c r="Q186" t="s">
        <v>121</v>
      </c>
      <c r="S186" s="10">
        <v>16702871116</v>
      </c>
      <c r="U186" t="s">
        <v>3373</v>
      </c>
      <c r="V186">
        <v>811412</v>
      </c>
      <c r="W186" t="s">
        <v>123</v>
      </c>
      <c r="Y186" t="s">
        <v>3646</v>
      </c>
      <c r="Z186" t="s">
        <v>3647</v>
      </c>
      <c r="AA186" t="s">
        <v>3648</v>
      </c>
      <c r="AB186" t="s">
        <v>1698</v>
      </c>
      <c r="AC186" t="s">
        <v>5669</v>
      </c>
      <c r="AE186" t="s">
        <v>148</v>
      </c>
      <c r="AF186" t="s">
        <v>120</v>
      </c>
      <c r="AG186" s="8">
        <v>96950</v>
      </c>
      <c r="AH186" t="s">
        <v>121</v>
      </c>
      <c r="AJ186" s="10">
        <v>16702871116</v>
      </c>
      <c r="AL186" t="s">
        <v>366</v>
      </c>
      <c r="BD186" t="str">
        <f>"49-9071.00"</f>
        <v>49-9071.00</v>
      </c>
      <c r="BE186" t="s">
        <v>241</v>
      </c>
      <c r="BF186" t="s">
        <v>5670</v>
      </c>
      <c r="BG186" t="s">
        <v>241</v>
      </c>
      <c r="BH186">
        <v>10</v>
      </c>
      <c r="BJ186" s="1">
        <v>45689</v>
      </c>
      <c r="BK186" s="1">
        <v>46053</v>
      </c>
      <c r="BN186">
        <v>35</v>
      </c>
      <c r="BO186">
        <v>0</v>
      </c>
      <c r="BP186">
        <v>7</v>
      </c>
      <c r="BQ186">
        <v>7</v>
      </c>
      <c r="BR186">
        <v>7</v>
      </c>
      <c r="BS186">
        <v>7</v>
      </c>
      <c r="BT186">
        <v>7</v>
      </c>
      <c r="BU186">
        <v>0</v>
      </c>
      <c r="BV186" t="str">
        <f>"8:00 AM"</f>
        <v>8:00 AM</v>
      </c>
      <c r="BW186" t="str">
        <f>"4:00 PM"</f>
        <v>4:00 PM</v>
      </c>
      <c r="BX186" t="s">
        <v>158</v>
      </c>
      <c r="BY186">
        <v>0</v>
      </c>
      <c r="BZ186">
        <v>12</v>
      </c>
      <c r="CA186" t="s">
        <v>115</v>
      </c>
      <c r="CC186" t="s">
        <v>368</v>
      </c>
      <c r="CD186" t="s">
        <v>369</v>
      </c>
      <c r="CF186" t="s">
        <v>148</v>
      </c>
      <c r="CG186" t="s">
        <v>120</v>
      </c>
      <c r="CH186" s="8">
        <v>96950</v>
      </c>
      <c r="CI186" s="3">
        <v>9.75</v>
      </c>
      <c r="CJ186" s="3">
        <v>9.75</v>
      </c>
      <c r="CK186" s="3">
        <v>14.62</v>
      </c>
      <c r="CL186" s="3">
        <v>14.62</v>
      </c>
      <c r="CM186" t="s">
        <v>136</v>
      </c>
      <c r="CO186" t="s">
        <v>138</v>
      </c>
      <c r="CQ186" t="s">
        <v>115</v>
      </c>
      <c r="CR186" t="s">
        <v>133</v>
      </c>
      <c r="CS186" t="s">
        <v>139</v>
      </c>
      <c r="CT186" t="s">
        <v>133</v>
      </c>
      <c r="CU186" t="s">
        <v>139</v>
      </c>
      <c r="CV186" t="s">
        <v>133</v>
      </c>
      <c r="CW186" t="s">
        <v>139</v>
      </c>
      <c r="CX186" t="s">
        <v>3650</v>
      </c>
      <c r="CY186" s="10">
        <v>16702871116</v>
      </c>
      <c r="CZ186" t="s">
        <v>366</v>
      </c>
      <c r="DA186" t="s">
        <v>139</v>
      </c>
      <c r="DB186" t="s">
        <v>133</v>
      </c>
      <c r="DC186" t="s">
        <v>115</v>
      </c>
    </row>
    <row r="187" spans="1:112" ht="14.45" customHeight="1" x14ac:dyDescent="0.25">
      <c r="A187" t="s">
        <v>9418</v>
      </c>
      <c r="B187" t="s">
        <v>113</v>
      </c>
      <c r="C187" s="1">
        <v>45559</v>
      </c>
      <c r="D187" s="1">
        <v>45574</v>
      </c>
      <c r="E187" t="s">
        <v>114</v>
      </c>
      <c r="G187" t="s">
        <v>115</v>
      </c>
      <c r="H187" t="s">
        <v>115</v>
      </c>
      <c r="I187" t="s">
        <v>115</v>
      </c>
      <c r="J187" t="s">
        <v>2515</v>
      </c>
      <c r="K187" t="s">
        <v>2516</v>
      </c>
      <c r="L187" t="s">
        <v>160</v>
      </c>
      <c r="M187" t="s">
        <v>2517</v>
      </c>
      <c r="N187" t="s">
        <v>162</v>
      </c>
      <c r="O187" t="s">
        <v>120</v>
      </c>
      <c r="P187" s="8">
        <v>96952</v>
      </c>
      <c r="Q187" t="s">
        <v>121</v>
      </c>
      <c r="R187" t="s">
        <v>139</v>
      </c>
      <c r="S187" s="10">
        <v>16704334428</v>
      </c>
      <c r="U187" t="s">
        <v>2518</v>
      </c>
      <c r="V187">
        <v>561720</v>
      </c>
      <c r="W187" t="s">
        <v>123</v>
      </c>
      <c r="Y187" t="s">
        <v>2519</v>
      </c>
      <c r="Z187" t="s">
        <v>2520</v>
      </c>
      <c r="AA187" t="s">
        <v>2521</v>
      </c>
      <c r="AB187" t="s">
        <v>584</v>
      </c>
      <c r="AC187" t="s">
        <v>160</v>
      </c>
      <c r="AD187" t="s">
        <v>2517</v>
      </c>
      <c r="AE187" t="s">
        <v>162</v>
      </c>
      <c r="AF187" t="s">
        <v>120</v>
      </c>
      <c r="AG187" s="8">
        <v>96952</v>
      </c>
      <c r="AH187" t="s">
        <v>121</v>
      </c>
      <c r="AJ187" s="10">
        <v>16709894711</v>
      </c>
      <c r="AL187" t="s">
        <v>2522</v>
      </c>
      <c r="BD187" t="str">
        <f>"37-2012.00"</f>
        <v>37-2012.00</v>
      </c>
      <c r="BE187" t="s">
        <v>512</v>
      </c>
      <c r="BF187" t="s">
        <v>2523</v>
      </c>
      <c r="BG187" t="s">
        <v>2524</v>
      </c>
      <c r="BH187">
        <v>2</v>
      </c>
      <c r="BJ187" s="1">
        <v>46023</v>
      </c>
      <c r="BK187" s="1">
        <v>46387</v>
      </c>
      <c r="BN187">
        <v>40</v>
      </c>
      <c r="BO187">
        <v>0</v>
      </c>
      <c r="BP187">
        <v>8</v>
      </c>
      <c r="BQ187">
        <v>8</v>
      </c>
      <c r="BR187">
        <v>8</v>
      </c>
      <c r="BS187">
        <v>8</v>
      </c>
      <c r="BT187">
        <v>8</v>
      </c>
      <c r="BU187">
        <v>0</v>
      </c>
      <c r="BV187" t="str">
        <f>"8:00 AM"</f>
        <v>8:00 AM</v>
      </c>
      <c r="BW187" t="str">
        <f>"5:00 PM"</f>
        <v>5:00 PM</v>
      </c>
      <c r="BX187" t="s">
        <v>226</v>
      </c>
      <c r="BY187">
        <v>0</v>
      </c>
      <c r="BZ187">
        <v>3</v>
      </c>
      <c r="CA187" t="s">
        <v>115</v>
      </c>
      <c r="CC187" t="s">
        <v>2525</v>
      </c>
      <c r="CD187" t="s">
        <v>160</v>
      </c>
      <c r="CE187" t="s">
        <v>2517</v>
      </c>
      <c r="CF187" t="s">
        <v>162</v>
      </c>
      <c r="CG187" t="s">
        <v>120</v>
      </c>
      <c r="CH187" s="8">
        <v>96952</v>
      </c>
      <c r="CI187" s="3">
        <v>7.56</v>
      </c>
      <c r="CJ187" s="3">
        <v>7.56</v>
      </c>
      <c r="CK187" s="3">
        <v>11.34</v>
      </c>
      <c r="CL187" s="3">
        <v>11.34</v>
      </c>
      <c r="CM187" t="s">
        <v>136</v>
      </c>
      <c r="CO187" t="s">
        <v>138</v>
      </c>
      <c r="CQ187" t="s">
        <v>115</v>
      </c>
      <c r="CR187" t="s">
        <v>133</v>
      </c>
      <c r="CS187" t="s">
        <v>139</v>
      </c>
      <c r="CT187" t="s">
        <v>133</v>
      </c>
      <c r="CU187" t="s">
        <v>139</v>
      </c>
      <c r="CV187" t="s">
        <v>133</v>
      </c>
      <c r="CW187" t="s">
        <v>139</v>
      </c>
      <c r="CX187" t="s">
        <v>1663</v>
      </c>
      <c r="CY187" s="10">
        <v>16704334428</v>
      </c>
      <c r="CZ187" t="s">
        <v>2522</v>
      </c>
      <c r="DA187" t="s">
        <v>139</v>
      </c>
      <c r="DB187" t="s">
        <v>133</v>
      </c>
      <c r="DC187" t="s">
        <v>115</v>
      </c>
    </row>
    <row r="188" spans="1:112" ht="14.45" customHeight="1" x14ac:dyDescent="0.25">
      <c r="A188" t="s">
        <v>9424</v>
      </c>
      <c r="B188" t="s">
        <v>143</v>
      </c>
      <c r="C188" s="1">
        <v>45447</v>
      </c>
      <c r="D188" s="1">
        <v>45574</v>
      </c>
      <c r="E188" t="s">
        <v>144</v>
      </c>
      <c r="F188" s="1">
        <v>45564</v>
      </c>
      <c r="G188" t="s">
        <v>115</v>
      </c>
      <c r="H188" t="s">
        <v>115</v>
      </c>
      <c r="I188" t="s">
        <v>115</v>
      </c>
      <c r="J188" t="s">
        <v>469</v>
      </c>
      <c r="L188" t="s">
        <v>7051</v>
      </c>
      <c r="M188" t="s">
        <v>9425</v>
      </c>
      <c r="N188" t="s">
        <v>119</v>
      </c>
      <c r="O188" t="s">
        <v>120</v>
      </c>
      <c r="P188" s="8">
        <v>96950</v>
      </c>
      <c r="Q188" t="s">
        <v>121</v>
      </c>
      <c r="S188" s="10">
        <v>16702355009</v>
      </c>
      <c r="U188" t="s">
        <v>472</v>
      </c>
      <c r="V188">
        <v>561311</v>
      </c>
      <c r="W188" t="s">
        <v>234</v>
      </c>
      <c r="X188" t="s">
        <v>133</v>
      </c>
      <c r="Y188" t="s">
        <v>9426</v>
      </c>
      <c r="Z188" t="s">
        <v>5564</v>
      </c>
      <c r="AA188" t="s">
        <v>5565</v>
      </c>
      <c r="AB188" t="s">
        <v>200</v>
      </c>
      <c r="AC188" t="s">
        <v>7051</v>
      </c>
      <c r="AD188" t="s">
        <v>471</v>
      </c>
      <c r="AE188" t="s">
        <v>119</v>
      </c>
      <c r="AF188" t="s">
        <v>120</v>
      </c>
      <c r="AG188" s="8">
        <v>96950</v>
      </c>
      <c r="AH188" t="s">
        <v>121</v>
      </c>
      <c r="AJ188" s="10">
        <v>16702355009</v>
      </c>
      <c r="AL188" t="s">
        <v>477</v>
      </c>
      <c r="BD188" t="str">
        <f>"37-2012.00"</f>
        <v>37-2012.00</v>
      </c>
      <c r="BE188" t="s">
        <v>512</v>
      </c>
      <c r="BF188" t="s">
        <v>7215</v>
      </c>
      <c r="BG188" t="s">
        <v>5955</v>
      </c>
      <c r="BH188">
        <v>15</v>
      </c>
      <c r="BI188">
        <v>15</v>
      </c>
      <c r="BJ188" s="1">
        <v>45566</v>
      </c>
      <c r="BK188" s="1">
        <v>45930</v>
      </c>
      <c r="BL188" s="1">
        <v>45574</v>
      </c>
      <c r="BM188" s="1">
        <v>45930</v>
      </c>
      <c r="BN188">
        <v>35</v>
      </c>
      <c r="BO188">
        <v>0</v>
      </c>
      <c r="BP188">
        <v>7</v>
      </c>
      <c r="BQ188">
        <v>7</v>
      </c>
      <c r="BR188">
        <v>7</v>
      </c>
      <c r="BS188">
        <v>7</v>
      </c>
      <c r="BT188">
        <v>7</v>
      </c>
      <c r="BU188">
        <v>0</v>
      </c>
      <c r="BV188" t="str">
        <f>"8:00 AM"</f>
        <v>8:00 AM</v>
      </c>
      <c r="BW188" t="str">
        <f>"4:00 PM"</f>
        <v>4:00 PM</v>
      </c>
      <c r="BX188" t="s">
        <v>158</v>
      </c>
      <c r="BY188">
        <v>0</v>
      </c>
      <c r="BZ188">
        <v>3</v>
      </c>
      <c r="CA188" t="s">
        <v>115</v>
      </c>
      <c r="CC188" t="s">
        <v>6744</v>
      </c>
      <c r="CD188" t="s">
        <v>7633</v>
      </c>
      <c r="CF188" t="s">
        <v>119</v>
      </c>
      <c r="CG188" t="s">
        <v>120</v>
      </c>
      <c r="CH188" s="8">
        <v>96950</v>
      </c>
      <c r="CI188" s="3">
        <v>7.64</v>
      </c>
      <c r="CJ188" s="3">
        <v>7.64</v>
      </c>
      <c r="CK188" s="3">
        <v>11.46</v>
      </c>
      <c r="CL188" s="3">
        <v>11.46</v>
      </c>
      <c r="CM188" t="s">
        <v>136</v>
      </c>
      <c r="CN188" t="s">
        <v>7216</v>
      </c>
      <c r="CO188" t="s">
        <v>138</v>
      </c>
      <c r="CQ188" t="s">
        <v>115</v>
      </c>
      <c r="CR188" t="s">
        <v>133</v>
      </c>
      <c r="CS188" t="s">
        <v>139</v>
      </c>
      <c r="CT188" t="s">
        <v>133</v>
      </c>
      <c r="CU188" t="s">
        <v>139</v>
      </c>
      <c r="CV188" t="s">
        <v>133</v>
      </c>
      <c r="CW188" t="s">
        <v>139</v>
      </c>
      <c r="CX188" t="s">
        <v>5567</v>
      </c>
      <c r="CY188" s="10">
        <v>16702355009</v>
      </c>
      <c r="CZ188" t="s">
        <v>477</v>
      </c>
      <c r="DA188" t="s">
        <v>139</v>
      </c>
      <c r="DB188" t="s">
        <v>133</v>
      </c>
      <c r="DC188" t="s">
        <v>133</v>
      </c>
    </row>
    <row r="189" spans="1:112" ht="14.45" customHeight="1" x14ac:dyDescent="0.25">
      <c r="A189" t="s">
        <v>9429</v>
      </c>
      <c r="B189" t="s">
        <v>113</v>
      </c>
      <c r="C189" s="1">
        <v>45559</v>
      </c>
      <c r="D189" s="1">
        <v>45574</v>
      </c>
      <c r="E189" t="s">
        <v>114</v>
      </c>
      <c r="G189" t="s">
        <v>115</v>
      </c>
      <c r="H189" t="s">
        <v>115</v>
      </c>
      <c r="I189" t="s">
        <v>115</v>
      </c>
      <c r="J189" t="s">
        <v>2515</v>
      </c>
      <c r="K189" t="s">
        <v>2997</v>
      </c>
      <c r="L189" t="s">
        <v>160</v>
      </c>
      <c r="M189" t="s">
        <v>2850</v>
      </c>
      <c r="N189" t="s">
        <v>162</v>
      </c>
      <c r="O189" t="s">
        <v>120</v>
      </c>
      <c r="P189" s="8">
        <v>96952</v>
      </c>
      <c r="Q189" t="s">
        <v>121</v>
      </c>
      <c r="S189" s="10">
        <v>16704334428</v>
      </c>
      <c r="U189" t="s">
        <v>2518</v>
      </c>
      <c r="V189">
        <v>561720</v>
      </c>
      <c r="W189" t="s">
        <v>123</v>
      </c>
      <c r="Y189" t="s">
        <v>2519</v>
      </c>
      <c r="Z189" t="s">
        <v>2520</v>
      </c>
      <c r="AA189" t="s">
        <v>2521</v>
      </c>
      <c r="AB189" t="s">
        <v>584</v>
      </c>
      <c r="AC189" t="s">
        <v>160</v>
      </c>
      <c r="AD189" t="s">
        <v>2850</v>
      </c>
      <c r="AE189" t="s">
        <v>162</v>
      </c>
      <c r="AF189" t="s">
        <v>120</v>
      </c>
      <c r="AG189" s="8">
        <v>96952</v>
      </c>
      <c r="AH189" t="s">
        <v>121</v>
      </c>
      <c r="AJ189" s="10">
        <v>16709894711</v>
      </c>
      <c r="AL189" t="s">
        <v>2522</v>
      </c>
      <c r="BD189" t="str">
        <f>"37-2011.00"</f>
        <v>37-2011.00</v>
      </c>
      <c r="BE189" t="s">
        <v>203</v>
      </c>
      <c r="BF189" t="s">
        <v>2998</v>
      </c>
      <c r="BG189" t="s">
        <v>2999</v>
      </c>
      <c r="BH189">
        <v>4</v>
      </c>
      <c r="BJ189" s="1">
        <v>46023</v>
      </c>
      <c r="BK189" s="1">
        <v>46387</v>
      </c>
      <c r="BN189">
        <v>35</v>
      </c>
      <c r="BO189">
        <v>0</v>
      </c>
      <c r="BP189">
        <v>7</v>
      </c>
      <c r="BQ189">
        <v>7</v>
      </c>
      <c r="BR189">
        <v>7</v>
      </c>
      <c r="BS189">
        <v>7</v>
      </c>
      <c r="BT189">
        <v>7</v>
      </c>
      <c r="BU189">
        <v>0</v>
      </c>
      <c r="BV189" t="str">
        <f>"9:00 AM"</f>
        <v>9:00 AM</v>
      </c>
      <c r="BW189" t="str">
        <f>"4:00 PM"</f>
        <v>4:00 PM</v>
      </c>
      <c r="BX189" t="s">
        <v>158</v>
      </c>
      <c r="BY189">
        <v>0</v>
      </c>
      <c r="BZ189">
        <v>12</v>
      </c>
      <c r="CA189" t="s">
        <v>115</v>
      </c>
      <c r="CC189" t="s">
        <v>3000</v>
      </c>
      <c r="CD189" t="s">
        <v>3001</v>
      </c>
      <c r="CE189" t="s">
        <v>3002</v>
      </c>
      <c r="CF189" t="s">
        <v>162</v>
      </c>
      <c r="CG189" t="s">
        <v>120</v>
      </c>
      <c r="CH189" s="8">
        <v>96952</v>
      </c>
      <c r="CI189" s="3">
        <v>8.2899999999999991</v>
      </c>
      <c r="CJ189" s="3">
        <v>8.2899999999999991</v>
      </c>
      <c r="CK189" s="3">
        <v>12.44</v>
      </c>
      <c r="CL189" s="3">
        <v>12.44</v>
      </c>
      <c r="CM189" t="s">
        <v>136</v>
      </c>
      <c r="CO189" t="s">
        <v>138</v>
      </c>
      <c r="CQ189" t="s">
        <v>115</v>
      </c>
      <c r="CR189" t="s">
        <v>133</v>
      </c>
      <c r="CS189" t="s">
        <v>139</v>
      </c>
      <c r="CT189" t="s">
        <v>133</v>
      </c>
      <c r="CU189" t="s">
        <v>139</v>
      </c>
      <c r="CV189" t="s">
        <v>133</v>
      </c>
      <c r="CW189" t="s">
        <v>139</v>
      </c>
      <c r="CX189" t="s">
        <v>1663</v>
      </c>
      <c r="CY189" s="10">
        <v>16704334428</v>
      </c>
      <c r="CZ189" t="s">
        <v>2522</v>
      </c>
      <c r="DA189" t="s">
        <v>139</v>
      </c>
      <c r="DB189" t="s">
        <v>133</v>
      </c>
      <c r="DC189" t="s">
        <v>115</v>
      </c>
    </row>
    <row r="190" spans="1:112" ht="14.45" customHeight="1" x14ac:dyDescent="0.25">
      <c r="A190" t="s">
        <v>9517</v>
      </c>
      <c r="B190" t="s">
        <v>192</v>
      </c>
      <c r="C190" s="1">
        <v>45461</v>
      </c>
      <c r="D190" s="1">
        <v>45574</v>
      </c>
      <c r="E190" t="s">
        <v>114</v>
      </c>
      <c r="G190" t="s">
        <v>115</v>
      </c>
      <c r="H190" t="s">
        <v>115</v>
      </c>
      <c r="I190" t="s">
        <v>115</v>
      </c>
      <c r="J190" t="s">
        <v>950</v>
      </c>
      <c r="K190" t="s">
        <v>951</v>
      </c>
      <c r="L190" t="s">
        <v>7450</v>
      </c>
      <c r="M190" t="s">
        <v>952</v>
      </c>
      <c r="N190" t="s">
        <v>119</v>
      </c>
      <c r="O190" t="s">
        <v>120</v>
      </c>
      <c r="P190" s="8">
        <v>96950</v>
      </c>
      <c r="Q190" t="s">
        <v>121</v>
      </c>
      <c r="S190" s="10">
        <v>16702352883</v>
      </c>
      <c r="T190">
        <v>0</v>
      </c>
      <c r="U190" t="s">
        <v>953</v>
      </c>
      <c r="V190">
        <v>56132</v>
      </c>
      <c r="W190" t="s">
        <v>123</v>
      </c>
      <c r="Y190" t="s">
        <v>954</v>
      </c>
      <c r="Z190" t="s">
        <v>955</v>
      </c>
      <c r="AA190" t="s">
        <v>686</v>
      </c>
      <c r="AB190" t="s">
        <v>663</v>
      </c>
      <c r="AC190" t="s">
        <v>7450</v>
      </c>
      <c r="AD190" t="s">
        <v>952</v>
      </c>
      <c r="AE190" t="s">
        <v>119</v>
      </c>
      <c r="AF190" t="s">
        <v>120</v>
      </c>
      <c r="AG190" s="8">
        <v>96950</v>
      </c>
      <c r="AH190" t="s">
        <v>121</v>
      </c>
      <c r="AJ190" s="10">
        <v>16702352883</v>
      </c>
      <c r="AK190">
        <v>0</v>
      </c>
      <c r="AL190" t="s">
        <v>956</v>
      </c>
      <c r="BD190" t="str">
        <f>"43-5071.00"</f>
        <v>43-5071.00</v>
      </c>
      <c r="BE190" t="s">
        <v>9518</v>
      </c>
      <c r="BF190" t="s">
        <v>9519</v>
      </c>
      <c r="BG190" t="s">
        <v>9520</v>
      </c>
      <c r="BH190">
        <v>5</v>
      </c>
      <c r="BJ190" s="1">
        <v>45536</v>
      </c>
      <c r="BK190" s="1">
        <v>45900</v>
      </c>
      <c r="BN190">
        <v>35</v>
      </c>
      <c r="BO190">
        <v>0</v>
      </c>
      <c r="BP190">
        <v>7</v>
      </c>
      <c r="BQ190">
        <v>7</v>
      </c>
      <c r="BR190">
        <v>7</v>
      </c>
      <c r="BS190">
        <v>7</v>
      </c>
      <c r="BT190">
        <v>7</v>
      </c>
      <c r="BU190">
        <v>0</v>
      </c>
      <c r="BV190" t="str">
        <f t="shared" ref="BV190:BV195" si="5">"8:00 AM"</f>
        <v>8:00 AM</v>
      </c>
      <c r="BW190" t="str">
        <f>"4:00 PM"</f>
        <v>4:00 PM</v>
      </c>
      <c r="BX190" t="s">
        <v>226</v>
      </c>
      <c r="BY190">
        <v>0</v>
      </c>
      <c r="BZ190">
        <v>6</v>
      </c>
      <c r="CA190" t="s">
        <v>115</v>
      </c>
      <c r="CC190" t="s">
        <v>9521</v>
      </c>
      <c r="CD190" t="s">
        <v>7450</v>
      </c>
      <c r="CE190" t="s">
        <v>684</v>
      </c>
      <c r="CF190" t="s">
        <v>119</v>
      </c>
      <c r="CG190" t="s">
        <v>120</v>
      </c>
      <c r="CH190" s="8">
        <v>96950</v>
      </c>
      <c r="CI190" s="3">
        <v>11.11</v>
      </c>
      <c r="CJ190" s="3">
        <v>11.11</v>
      </c>
      <c r="CK190" s="3">
        <v>16.670000000000002</v>
      </c>
      <c r="CL190" s="3">
        <v>16.670000000000002</v>
      </c>
      <c r="CM190" t="s">
        <v>136</v>
      </c>
      <c r="CN190" t="s">
        <v>139</v>
      </c>
      <c r="CO190" t="s">
        <v>138</v>
      </c>
      <c r="CQ190" t="s">
        <v>115</v>
      </c>
      <c r="CR190" t="s">
        <v>133</v>
      </c>
      <c r="CS190" t="s">
        <v>139</v>
      </c>
      <c r="CT190" t="s">
        <v>133</v>
      </c>
      <c r="CU190" t="s">
        <v>133</v>
      </c>
      <c r="CV190" t="s">
        <v>133</v>
      </c>
      <c r="CW190" t="s">
        <v>139</v>
      </c>
      <c r="CX190" t="s">
        <v>1161</v>
      </c>
      <c r="CY190" s="10">
        <v>16702352883</v>
      </c>
      <c r="CZ190" t="s">
        <v>956</v>
      </c>
      <c r="DA190" t="s">
        <v>139</v>
      </c>
      <c r="DB190" t="s">
        <v>133</v>
      </c>
      <c r="DC190" t="s">
        <v>115</v>
      </c>
    </row>
    <row r="191" spans="1:112" ht="14.45" customHeight="1" x14ac:dyDescent="0.25">
      <c r="A191" t="s">
        <v>1338</v>
      </c>
      <c r="B191" t="s">
        <v>192</v>
      </c>
      <c r="C191" s="1">
        <v>45478</v>
      </c>
      <c r="D191" s="1">
        <v>45575</v>
      </c>
      <c r="E191" t="s">
        <v>144</v>
      </c>
      <c r="F191" s="1">
        <v>45595</v>
      </c>
      <c r="G191" t="s">
        <v>115</v>
      </c>
      <c r="H191" t="s">
        <v>115</v>
      </c>
      <c r="I191" t="s">
        <v>115</v>
      </c>
      <c r="J191" t="s">
        <v>1339</v>
      </c>
      <c r="L191" t="s">
        <v>1340</v>
      </c>
      <c r="M191" t="s">
        <v>1341</v>
      </c>
      <c r="N191" t="s">
        <v>119</v>
      </c>
      <c r="O191" t="s">
        <v>120</v>
      </c>
      <c r="P191" s="8">
        <v>96950</v>
      </c>
      <c r="Q191" t="s">
        <v>121</v>
      </c>
      <c r="S191" s="10">
        <v>16702348895</v>
      </c>
      <c r="U191" t="s">
        <v>1342</v>
      </c>
      <c r="V191">
        <v>81121</v>
      </c>
      <c r="W191" t="s">
        <v>123</v>
      </c>
      <c r="Y191" t="s">
        <v>1343</v>
      </c>
      <c r="Z191" t="s">
        <v>1344</v>
      </c>
      <c r="AA191" t="s">
        <v>1345</v>
      </c>
      <c r="AB191" t="s">
        <v>200</v>
      </c>
      <c r="AC191" t="s">
        <v>1340</v>
      </c>
      <c r="AD191" t="s">
        <v>1341</v>
      </c>
      <c r="AE191" t="s">
        <v>119</v>
      </c>
      <c r="AF191" t="s">
        <v>120</v>
      </c>
      <c r="AG191" s="8">
        <v>96950</v>
      </c>
      <c r="AH191" t="s">
        <v>121</v>
      </c>
      <c r="AJ191" s="10">
        <v>16702348895</v>
      </c>
      <c r="AL191" t="s">
        <v>1346</v>
      </c>
      <c r="BD191" t="str">
        <f>"51-9198.00"</f>
        <v>51-9198.00</v>
      </c>
      <c r="BE191" t="s">
        <v>1347</v>
      </c>
      <c r="BF191" t="s">
        <v>1348</v>
      </c>
      <c r="BG191" t="s">
        <v>1349</v>
      </c>
      <c r="BH191">
        <v>1</v>
      </c>
      <c r="BJ191" s="1">
        <v>45597</v>
      </c>
      <c r="BK191" s="1">
        <v>45961</v>
      </c>
      <c r="BN191">
        <v>40</v>
      </c>
      <c r="BO191">
        <v>0</v>
      </c>
      <c r="BP191">
        <v>8</v>
      </c>
      <c r="BQ191">
        <v>8</v>
      </c>
      <c r="BR191">
        <v>8</v>
      </c>
      <c r="BS191">
        <v>8</v>
      </c>
      <c r="BT191">
        <v>8</v>
      </c>
      <c r="BU191">
        <v>0</v>
      </c>
      <c r="BV191" t="str">
        <f t="shared" si="5"/>
        <v>8:00 AM</v>
      </c>
      <c r="BW191" t="str">
        <f>"5:00 PM"</f>
        <v>5:00 PM</v>
      </c>
      <c r="BX191" t="s">
        <v>226</v>
      </c>
      <c r="BY191">
        <v>0</v>
      </c>
      <c r="BZ191">
        <v>12</v>
      </c>
      <c r="CA191" t="s">
        <v>115</v>
      </c>
      <c r="CC191" t="s">
        <v>137</v>
      </c>
      <c r="CD191" t="s">
        <v>1341</v>
      </c>
      <c r="CF191" t="s">
        <v>119</v>
      </c>
      <c r="CG191" t="s">
        <v>120</v>
      </c>
      <c r="CH191" s="8">
        <v>96950</v>
      </c>
      <c r="CI191" s="3">
        <v>7.95</v>
      </c>
      <c r="CJ191" s="3">
        <v>7.95</v>
      </c>
      <c r="CK191" s="3">
        <v>11.93</v>
      </c>
      <c r="CL191" s="3">
        <v>11.93</v>
      </c>
      <c r="CM191" t="s">
        <v>136</v>
      </c>
      <c r="CN191" t="s">
        <v>139</v>
      </c>
      <c r="CO191" t="s">
        <v>138</v>
      </c>
      <c r="CQ191" t="s">
        <v>115</v>
      </c>
      <c r="CR191" t="s">
        <v>133</v>
      </c>
      <c r="CS191" t="s">
        <v>139</v>
      </c>
      <c r="CT191" t="s">
        <v>133</v>
      </c>
      <c r="CU191" t="s">
        <v>139</v>
      </c>
      <c r="CV191" t="s">
        <v>133</v>
      </c>
      <c r="CW191" t="s">
        <v>139</v>
      </c>
      <c r="CX191" t="s">
        <v>139</v>
      </c>
      <c r="CY191" s="10">
        <v>16702348895</v>
      </c>
      <c r="CZ191" t="s">
        <v>1346</v>
      </c>
      <c r="DA191" t="s">
        <v>139</v>
      </c>
      <c r="DB191" t="s">
        <v>133</v>
      </c>
      <c r="DC191" t="s">
        <v>115</v>
      </c>
    </row>
    <row r="192" spans="1:112" ht="14.45" customHeight="1" x14ac:dyDescent="0.25">
      <c r="A192" t="s">
        <v>1690</v>
      </c>
      <c r="B192" t="s">
        <v>143</v>
      </c>
      <c r="C192" s="1">
        <v>45500</v>
      </c>
      <c r="D192" s="1">
        <v>45575</v>
      </c>
      <c r="E192" t="s">
        <v>144</v>
      </c>
      <c r="F192" s="1">
        <v>45595</v>
      </c>
      <c r="G192" t="s">
        <v>115</v>
      </c>
      <c r="H192" t="s">
        <v>115</v>
      </c>
      <c r="I192" t="s">
        <v>115</v>
      </c>
      <c r="J192" t="s">
        <v>1691</v>
      </c>
      <c r="K192" t="s">
        <v>1692</v>
      </c>
      <c r="L192" t="s">
        <v>1693</v>
      </c>
      <c r="N192" t="s">
        <v>148</v>
      </c>
      <c r="O192" t="s">
        <v>120</v>
      </c>
      <c r="P192" s="8">
        <v>96950</v>
      </c>
      <c r="Q192" t="s">
        <v>121</v>
      </c>
      <c r="R192" t="s">
        <v>246</v>
      </c>
      <c r="S192" s="10">
        <v>16709899218</v>
      </c>
      <c r="U192" t="s">
        <v>1694</v>
      </c>
      <c r="V192">
        <v>56172</v>
      </c>
      <c r="W192" t="s">
        <v>123</v>
      </c>
      <c r="Y192" t="s">
        <v>1695</v>
      </c>
      <c r="Z192" t="s">
        <v>1696</v>
      </c>
      <c r="AA192" t="s">
        <v>1697</v>
      </c>
      <c r="AB192" t="s">
        <v>1698</v>
      </c>
      <c r="AC192" t="s">
        <v>1693</v>
      </c>
      <c r="AE192" t="s">
        <v>148</v>
      </c>
      <c r="AF192" t="s">
        <v>120</v>
      </c>
      <c r="AG192" s="8">
        <v>96950</v>
      </c>
      <c r="AH192" t="s">
        <v>121</v>
      </c>
      <c r="AI192" t="s">
        <v>1699</v>
      </c>
      <c r="AJ192" s="10">
        <v>16709899218</v>
      </c>
      <c r="AL192" t="s">
        <v>1700</v>
      </c>
      <c r="BD192" t="str">
        <f>"37-2011.00"</f>
        <v>37-2011.00</v>
      </c>
      <c r="BE192" t="s">
        <v>203</v>
      </c>
      <c r="BF192" t="s">
        <v>1701</v>
      </c>
      <c r="BG192" t="s">
        <v>1702</v>
      </c>
      <c r="BH192">
        <v>3</v>
      </c>
      <c r="BI192">
        <v>3</v>
      </c>
      <c r="BJ192" s="1">
        <v>45597</v>
      </c>
      <c r="BK192" s="1">
        <v>45961</v>
      </c>
      <c r="BL192" s="1">
        <v>45597</v>
      </c>
      <c r="BM192" s="1">
        <v>45961</v>
      </c>
      <c r="BN192">
        <v>35</v>
      </c>
      <c r="BO192">
        <v>0</v>
      </c>
      <c r="BP192">
        <v>7</v>
      </c>
      <c r="BQ192">
        <v>7</v>
      </c>
      <c r="BR192">
        <v>7</v>
      </c>
      <c r="BS192">
        <v>7</v>
      </c>
      <c r="BT192">
        <v>7</v>
      </c>
      <c r="BU192">
        <v>0</v>
      </c>
      <c r="BV192" t="str">
        <f t="shared" si="5"/>
        <v>8:00 AM</v>
      </c>
      <c r="BW192" t="str">
        <f>"4:00 PM"</f>
        <v>4:00 PM</v>
      </c>
      <c r="BX192" t="s">
        <v>158</v>
      </c>
      <c r="BY192">
        <v>0</v>
      </c>
      <c r="BZ192">
        <v>12</v>
      </c>
      <c r="CA192" t="s">
        <v>115</v>
      </c>
      <c r="CC192" t="s">
        <v>1703</v>
      </c>
      <c r="CD192" t="s">
        <v>1693</v>
      </c>
      <c r="CF192" t="s">
        <v>148</v>
      </c>
      <c r="CG192" t="s">
        <v>120</v>
      </c>
      <c r="CH192" s="8">
        <v>96950</v>
      </c>
      <c r="CI192" s="3">
        <v>8.2899999999999991</v>
      </c>
      <c r="CJ192" s="3">
        <v>8.2899999999999991</v>
      </c>
      <c r="CK192" s="3">
        <v>12.43</v>
      </c>
      <c r="CL192" s="3">
        <v>12.43</v>
      </c>
      <c r="CM192" t="s">
        <v>136</v>
      </c>
      <c r="CN192" t="s">
        <v>139</v>
      </c>
      <c r="CO192" t="s">
        <v>138</v>
      </c>
      <c r="CQ192" t="s">
        <v>115</v>
      </c>
      <c r="CR192" t="s">
        <v>133</v>
      </c>
      <c r="CS192" t="s">
        <v>133</v>
      </c>
      <c r="CT192" t="s">
        <v>133</v>
      </c>
      <c r="CU192" t="s">
        <v>139</v>
      </c>
      <c r="CV192" t="s">
        <v>133</v>
      </c>
      <c r="CW192" t="s">
        <v>133</v>
      </c>
      <c r="CX192" t="s">
        <v>1704</v>
      </c>
      <c r="CY192" s="10">
        <v>16709899218</v>
      </c>
      <c r="CZ192" t="s">
        <v>1700</v>
      </c>
      <c r="DA192" t="s">
        <v>139</v>
      </c>
      <c r="DB192" t="s">
        <v>133</v>
      </c>
      <c r="DC192" t="s">
        <v>115</v>
      </c>
      <c r="DD192" t="s">
        <v>1705</v>
      </c>
      <c r="DE192" t="s">
        <v>1706</v>
      </c>
      <c r="DF192" t="s">
        <v>1707</v>
      </c>
      <c r="DG192" t="s">
        <v>1708</v>
      </c>
      <c r="DH192" t="s">
        <v>1700</v>
      </c>
    </row>
    <row r="193" spans="1:112" ht="14.45" customHeight="1" x14ac:dyDescent="0.25">
      <c r="A193" t="s">
        <v>2789</v>
      </c>
      <c r="B193" t="s">
        <v>143</v>
      </c>
      <c r="C193" s="1">
        <v>45484</v>
      </c>
      <c r="D193" s="1">
        <v>45575</v>
      </c>
      <c r="E193" t="s">
        <v>114</v>
      </c>
      <c r="G193" t="s">
        <v>115</v>
      </c>
      <c r="H193" t="s">
        <v>115</v>
      </c>
      <c r="I193" t="s">
        <v>115</v>
      </c>
      <c r="J193" t="s">
        <v>2790</v>
      </c>
      <c r="L193" t="s">
        <v>2791</v>
      </c>
      <c r="M193" t="s">
        <v>2791</v>
      </c>
      <c r="N193" t="s">
        <v>148</v>
      </c>
      <c r="O193" t="s">
        <v>120</v>
      </c>
      <c r="P193" s="8">
        <v>96950</v>
      </c>
      <c r="Q193" t="s">
        <v>121</v>
      </c>
      <c r="S193" s="10">
        <v>16702346445</v>
      </c>
      <c r="T193">
        <v>2263</v>
      </c>
      <c r="U193" t="s">
        <v>2792</v>
      </c>
      <c r="V193">
        <v>53111</v>
      </c>
      <c r="W193" t="s">
        <v>123</v>
      </c>
      <c r="Y193" t="s">
        <v>1631</v>
      </c>
      <c r="Z193" t="s">
        <v>1632</v>
      </c>
      <c r="AB193" t="s">
        <v>1633</v>
      </c>
      <c r="AC193" t="s">
        <v>2791</v>
      </c>
      <c r="AD193" t="s">
        <v>2791</v>
      </c>
      <c r="AE193" t="s">
        <v>148</v>
      </c>
      <c r="AF193" t="s">
        <v>120</v>
      </c>
      <c r="AG193" s="8">
        <v>96950</v>
      </c>
      <c r="AH193" t="s">
        <v>121</v>
      </c>
      <c r="AJ193" s="10">
        <v>16702346445</v>
      </c>
      <c r="AK193">
        <v>2263</v>
      </c>
      <c r="AL193" t="s">
        <v>1635</v>
      </c>
      <c r="BD193" t="str">
        <f>"49-9071.00"</f>
        <v>49-9071.00</v>
      </c>
      <c r="BE193" t="s">
        <v>241</v>
      </c>
      <c r="BF193" t="s">
        <v>2793</v>
      </c>
      <c r="BG193" t="s">
        <v>1048</v>
      </c>
      <c r="BH193">
        <v>1</v>
      </c>
      <c r="BI193">
        <v>1</v>
      </c>
      <c r="BJ193" s="1">
        <v>45566</v>
      </c>
      <c r="BK193" s="1">
        <v>45930</v>
      </c>
      <c r="BL193" s="1">
        <v>45575</v>
      </c>
      <c r="BM193" s="1">
        <v>45930</v>
      </c>
      <c r="BN193">
        <v>40</v>
      </c>
      <c r="BO193">
        <v>0</v>
      </c>
      <c r="BP193">
        <v>8</v>
      </c>
      <c r="BQ193">
        <v>8</v>
      </c>
      <c r="BR193">
        <v>8</v>
      </c>
      <c r="BS193">
        <v>8</v>
      </c>
      <c r="BT193">
        <v>8</v>
      </c>
      <c r="BU193">
        <v>0</v>
      </c>
      <c r="BV193" t="str">
        <f t="shared" si="5"/>
        <v>8:00 AM</v>
      </c>
      <c r="BW193" t="str">
        <f>"5:00 PM"</f>
        <v>5:00 PM</v>
      </c>
      <c r="BX193" t="s">
        <v>158</v>
      </c>
      <c r="BY193">
        <v>0</v>
      </c>
      <c r="BZ193">
        <v>12</v>
      </c>
      <c r="CA193" t="s">
        <v>115</v>
      </c>
      <c r="CC193" s="2" t="s">
        <v>2794</v>
      </c>
      <c r="CD193" t="s">
        <v>2791</v>
      </c>
      <c r="CE193" t="s">
        <v>2791</v>
      </c>
      <c r="CF193" t="s">
        <v>148</v>
      </c>
      <c r="CG193" t="s">
        <v>120</v>
      </c>
      <c r="CH193" s="8">
        <v>96950</v>
      </c>
      <c r="CI193" s="3">
        <v>9.75</v>
      </c>
      <c r="CJ193" s="3">
        <v>11</v>
      </c>
      <c r="CK193" s="3">
        <v>14.63</v>
      </c>
      <c r="CL193" s="3">
        <v>16.5</v>
      </c>
      <c r="CM193" t="s">
        <v>136</v>
      </c>
      <c r="CN193" t="s">
        <v>1637</v>
      </c>
      <c r="CO193" t="s">
        <v>138</v>
      </c>
      <c r="CQ193" t="s">
        <v>115</v>
      </c>
      <c r="CR193" t="s">
        <v>133</v>
      </c>
      <c r="CS193" t="s">
        <v>139</v>
      </c>
      <c r="CT193" t="s">
        <v>133</v>
      </c>
      <c r="CU193" t="s">
        <v>139</v>
      </c>
      <c r="CV193" t="s">
        <v>133</v>
      </c>
      <c r="CW193" t="s">
        <v>139</v>
      </c>
      <c r="CX193" t="s">
        <v>9643</v>
      </c>
      <c r="CY193" s="10">
        <v>16702346445</v>
      </c>
      <c r="CZ193" t="s">
        <v>1635</v>
      </c>
      <c r="DA193" t="s">
        <v>139</v>
      </c>
      <c r="DB193" t="s">
        <v>133</v>
      </c>
      <c r="DC193" t="s">
        <v>115</v>
      </c>
      <c r="DD193" t="s">
        <v>1631</v>
      </c>
      <c r="DE193" t="s">
        <v>1632</v>
      </c>
      <c r="DG193" t="s">
        <v>2790</v>
      </c>
      <c r="DH193" t="s">
        <v>1635</v>
      </c>
    </row>
    <row r="194" spans="1:112" ht="14.45" customHeight="1" x14ac:dyDescent="0.25">
      <c r="A194" t="s">
        <v>3008</v>
      </c>
      <c r="B194" t="s">
        <v>192</v>
      </c>
      <c r="C194" s="1">
        <v>45478</v>
      </c>
      <c r="D194" s="1">
        <v>45575</v>
      </c>
      <c r="E194" t="s">
        <v>144</v>
      </c>
      <c r="F194" s="1">
        <v>45564</v>
      </c>
      <c r="G194" t="s">
        <v>115</v>
      </c>
      <c r="H194" t="s">
        <v>115</v>
      </c>
      <c r="I194" t="s">
        <v>115</v>
      </c>
      <c r="J194" t="s">
        <v>3009</v>
      </c>
      <c r="K194" t="s">
        <v>3010</v>
      </c>
      <c r="L194" t="s">
        <v>3011</v>
      </c>
      <c r="M194" t="s">
        <v>3012</v>
      </c>
      <c r="N194" t="s">
        <v>119</v>
      </c>
      <c r="O194" t="s">
        <v>120</v>
      </c>
      <c r="P194" s="8">
        <v>96950</v>
      </c>
      <c r="Q194" t="s">
        <v>121</v>
      </c>
      <c r="S194" s="10">
        <v>16707830213</v>
      </c>
      <c r="U194" t="s">
        <v>505</v>
      </c>
      <c r="V194">
        <v>531110</v>
      </c>
      <c r="W194" t="s">
        <v>123</v>
      </c>
      <c r="Y194" t="s">
        <v>3013</v>
      </c>
      <c r="Z194" t="s">
        <v>3014</v>
      </c>
      <c r="AA194" t="s">
        <v>139</v>
      </c>
      <c r="AB194" t="s">
        <v>663</v>
      </c>
      <c r="AC194" t="s">
        <v>3011</v>
      </c>
      <c r="AD194" t="s">
        <v>3012</v>
      </c>
      <c r="AE194" t="s">
        <v>119</v>
      </c>
      <c r="AF194" t="s">
        <v>120</v>
      </c>
      <c r="AG194" s="8">
        <v>96950</v>
      </c>
      <c r="AH194" t="s">
        <v>121</v>
      </c>
      <c r="AJ194" s="10">
        <v>16707830213</v>
      </c>
      <c r="AL194" t="s">
        <v>511</v>
      </c>
      <c r="BD194" t="str">
        <f>"49-9071.00"</f>
        <v>49-9071.00</v>
      </c>
      <c r="BE194" t="s">
        <v>241</v>
      </c>
      <c r="BF194" t="s">
        <v>3015</v>
      </c>
      <c r="BG194" t="s">
        <v>2164</v>
      </c>
      <c r="BH194">
        <v>1</v>
      </c>
      <c r="BJ194" s="1">
        <v>45566</v>
      </c>
      <c r="BK194" s="1">
        <v>45930</v>
      </c>
      <c r="BN194">
        <v>40</v>
      </c>
      <c r="BO194">
        <v>0</v>
      </c>
      <c r="BP194">
        <v>8</v>
      </c>
      <c r="BQ194">
        <v>8</v>
      </c>
      <c r="BR194">
        <v>8</v>
      </c>
      <c r="BS194">
        <v>8</v>
      </c>
      <c r="BT194">
        <v>8</v>
      </c>
      <c r="BU194">
        <v>0</v>
      </c>
      <c r="BV194" t="str">
        <f t="shared" si="5"/>
        <v>8:00 AM</v>
      </c>
      <c r="BW194" t="str">
        <f>"5:00 PM"</f>
        <v>5:00 PM</v>
      </c>
      <c r="BX194" t="s">
        <v>226</v>
      </c>
      <c r="BY194">
        <v>0</v>
      </c>
      <c r="BZ194">
        <v>24</v>
      </c>
      <c r="CA194" t="s">
        <v>115</v>
      </c>
      <c r="CC194" t="s">
        <v>3016</v>
      </c>
      <c r="CD194" t="s">
        <v>3017</v>
      </c>
      <c r="CE194" t="s">
        <v>139</v>
      </c>
      <c r="CF194" t="s">
        <v>119</v>
      </c>
      <c r="CG194" t="s">
        <v>120</v>
      </c>
      <c r="CH194" s="8">
        <v>96950</v>
      </c>
      <c r="CI194" s="3">
        <v>9.5399999999999991</v>
      </c>
      <c r="CJ194" s="3">
        <v>9.5399999999999991</v>
      </c>
      <c r="CK194" s="3">
        <v>14.31</v>
      </c>
      <c r="CL194" s="3">
        <v>14.31</v>
      </c>
      <c r="CM194" t="s">
        <v>136</v>
      </c>
      <c r="CN194" t="s">
        <v>139</v>
      </c>
      <c r="CO194" t="s">
        <v>138</v>
      </c>
      <c r="CQ194" t="s">
        <v>115</v>
      </c>
      <c r="CR194" t="s">
        <v>133</v>
      </c>
      <c r="CS194" t="s">
        <v>133</v>
      </c>
      <c r="CT194" t="s">
        <v>133</v>
      </c>
      <c r="CU194" t="s">
        <v>139</v>
      </c>
      <c r="CV194" t="s">
        <v>133</v>
      </c>
      <c r="CW194" t="s">
        <v>139</v>
      </c>
      <c r="CX194" t="s">
        <v>516</v>
      </c>
      <c r="CY194" s="10">
        <v>16707830213</v>
      </c>
      <c r="CZ194" t="s">
        <v>511</v>
      </c>
      <c r="DA194" t="s">
        <v>356</v>
      </c>
      <c r="DB194" t="s">
        <v>133</v>
      </c>
      <c r="DC194" t="s">
        <v>115</v>
      </c>
      <c r="DD194" t="s">
        <v>517</v>
      </c>
      <c r="DE194" t="s">
        <v>518</v>
      </c>
      <c r="DF194" t="s">
        <v>519</v>
      </c>
      <c r="DG194" t="s">
        <v>520</v>
      </c>
      <c r="DH194" t="s">
        <v>521</v>
      </c>
    </row>
    <row r="195" spans="1:112" ht="14.45" customHeight="1" x14ac:dyDescent="0.25">
      <c r="A195" t="s">
        <v>3038</v>
      </c>
      <c r="B195" t="s">
        <v>192</v>
      </c>
      <c r="C195" s="1">
        <v>45446</v>
      </c>
      <c r="D195" s="1">
        <v>45575</v>
      </c>
      <c r="E195" t="s">
        <v>144</v>
      </c>
      <c r="F195" s="1">
        <v>45564</v>
      </c>
      <c r="G195" t="s">
        <v>115</v>
      </c>
      <c r="H195" t="s">
        <v>115</v>
      </c>
      <c r="I195" t="s">
        <v>115</v>
      </c>
      <c r="J195" t="s">
        <v>950</v>
      </c>
      <c r="K195" t="s">
        <v>951</v>
      </c>
      <c r="L195" t="s">
        <v>683</v>
      </c>
      <c r="M195" t="s">
        <v>952</v>
      </c>
      <c r="N195" t="s">
        <v>119</v>
      </c>
      <c r="O195" t="s">
        <v>120</v>
      </c>
      <c r="P195" s="8">
        <v>96950</v>
      </c>
      <c r="Q195" t="s">
        <v>121</v>
      </c>
      <c r="S195" s="10">
        <v>16702352883</v>
      </c>
      <c r="T195">
        <v>0</v>
      </c>
      <c r="U195" t="s">
        <v>953</v>
      </c>
      <c r="V195">
        <v>56132</v>
      </c>
      <c r="W195" t="s">
        <v>123</v>
      </c>
      <c r="Y195" t="s">
        <v>954</v>
      </c>
      <c r="Z195" t="s">
        <v>955</v>
      </c>
      <c r="AA195" t="s">
        <v>686</v>
      </c>
      <c r="AB195" t="s">
        <v>663</v>
      </c>
      <c r="AC195" t="s">
        <v>683</v>
      </c>
      <c r="AD195" t="s">
        <v>952</v>
      </c>
      <c r="AE195" t="s">
        <v>119</v>
      </c>
      <c r="AF195" t="s">
        <v>120</v>
      </c>
      <c r="AG195" s="8">
        <v>96950</v>
      </c>
      <c r="AH195" t="s">
        <v>121</v>
      </c>
      <c r="AJ195" s="10">
        <v>16702352883</v>
      </c>
      <c r="AK195">
        <v>0</v>
      </c>
      <c r="AL195" t="s">
        <v>956</v>
      </c>
      <c r="BD195" t="str">
        <f>"39-9011.00"</f>
        <v>39-9011.00</v>
      </c>
      <c r="BE195" t="s">
        <v>650</v>
      </c>
      <c r="BF195" t="s">
        <v>3039</v>
      </c>
      <c r="BG195" t="s">
        <v>3040</v>
      </c>
      <c r="BH195">
        <v>5</v>
      </c>
      <c r="BJ195" s="1">
        <v>45566</v>
      </c>
      <c r="BK195" s="1">
        <v>45930</v>
      </c>
      <c r="BN195">
        <v>35</v>
      </c>
      <c r="BO195">
        <v>0</v>
      </c>
      <c r="BP195">
        <v>7</v>
      </c>
      <c r="BQ195">
        <v>7</v>
      </c>
      <c r="BR195">
        <v>7</v>
      </c>
      <c r="BS195">
        <v>7</v>
      </c>
      <c r="BT195">
        <v>7</v>
      </c>
      <c r="BU195">
        <v>0</v>
      </c>
      <c r="BV195" t="str">
        <f t="shared" si="5"/>
        <v>8:00 AM</v>
      </c>
      <c r="BW195" t="str">
        <f>"4:00 PM"</f>
        <v>4:00 PM</v>
      </c>
      <c r="BX195" t="s">
        <v>226</v>
      </c>
      <c r="BY195">
        <v>0</v>
      </c>
      <c r="BZ195">
        <v>12</v>
      </c>
      <c r="CA195" t="s">
        <v>115</v>
      </c>
      <c r="CC195" t="s">
        <v>3041</v>
      </c>
      <c r="CD195" t="s">
        <v>683</v>
      </c>
      <c r="CE195" t="s">
        <v>684</v>
      </c>
      <c r="CF195" t="s">
        <v>119</v>
      </c>
      <c r="CG195" t="s">
        <v>120</v>
      </c>
      <c r="CH195" s="8">
        <v>96950</v>
      </c>
      <c r="CI195" s="3">
        <v>7.79</v>
      </c>
      <c r="CJ195" s="3">
        <v>7.79</v>
      </c>
      <c r="CK195" s="3">
        <v>11.69</v>
      </c>
      <c r="CL195" s="3">
        <v>11.69</v>
      </c>
      <c r="CM195" t="s">
        <v>136</v>
      </c>
      <c r="CN195" t="s">
        <v>368</v>
      </c>
      <c r="CO195" t="s">
        <v>138</v>
      </c>
      <c r="CQ195" t="s">
        <v>115</v>
      </c>
      <c r="CR195" t="s">
        <v>133</v>
      </c>
      <c r="CS195" t="s">
        <v>139</v>
      </c>
      <c r="CT195" t="s">
        <v>133</v>
      </c>
      <c r="CU195" t="s">
        <v>133</v>
      </c>
      <c r="CV195" t="s">
        <v>133</v>
      </c>
      <c r="CW195" t="s">
        <v>139</v>
      </c>
      <c r="CX195" t="s">
        <v>1155</v>
      </c>
      <c r="CY195" s="10">
        <v>16702352883</v>
      </c>
      <c r="CZ195" t="s">
        <v>956</v>
      </c>
      <c r="DA195" t="s">
        <v>209</v>
      </c>
      <c r="DB195" t="s">
        <v>133</v>
      </c>
      <c r="DC195" t="s">
        <v>115</v>
      </c>
    </row>
    <row r="196" spans="1:112" ht="14.45" customHeight="1" x14ac:dyDescent="0.25">
      <c r="A196" t="s">
        <v>3486</v>
      </c>
      <c r="B196" t="s">
        <v>192</v>
      </c>
      <c r="C196" s="1">
        <v>45481</v>
      </c>
      <c r="D196" s="1">
        <v>45575</v>
      </c>
      <c r="E196" t="s">
        <v>144</v>
      </c>
      <c r="F196" s="1">
        <v>45594</v>
      </c>
      <c r="G196" t="s">
        <v>133</v>
      </c>
      <c r="H196" t="s">
        <v>115</v>
      </c>
      <c r="I196" t="s">
        <v>115</v>
      </c>
      <c r="J196" t="s">
        <v>3487</v>
      </c>
      <c r="K196" t="s">
        <v>3488</v>
      </c>
      <c r="L196" t="s">
        <v>3489</v>
      </c>
      <c r="N196" t="s">
        <v>148</v>
      </c>
      <c r="O196" t="s">
        <v>120</v>
      </c>
      <c r="P196" s="8">
        <v>96950</v>
      </c>
      <c r="Q196" t="s">
        <v>121</v>
      </c>
      <c r="R196" t="s">
        <v>139</v>
      </c>
      <c r="S196" s="10">
        <v>16702352222</v>
      </c>
      <c r="U196" t="s">
        <v>3490</v>
      </c>
      <c r="V196">
        <v>458110</v>
      </c>
      <c r="W196" t="s">
        <v>123</v>
      </c>
      <c r="Y196" t="s">
        <v>3491</v>
      </c>
      <c r="Z196" t="s">
        <v>3492</v>
      </c>
      <c r="AA196" t="s">
        <v>1134</v>
      </c>
      <c r="AB196" t="s">
        <v>565</v>
      </c>
      <c r="AC196" t="s">
        <v>3493</v>
      </c>
      <c r="AE196" t="s">
        <v>148</v>
      </c>
      <c r="AF196" t="s">
        <v>120</v>
      </c>
      <c r="AG196" s="8">
        <v>96950</v>
      </c>
      <c r="AH196" t="s">
        <v>121</v>
      </c>
      <c r="AJ196" s="10">
        <v>16702352222</v>
      </c>
      <c r="AL196" t="s">
        <v>3494</v>
      </c>
      <c r="BD196" t="str">
        <f>"51-6052.00"</f>
        <v>51-6052.00</v>
      </c>
      <c r="BE196" t="s">
        <v>3495</v>
      </c>
      <c r="BF196" t="s">
        <v>3496</v>
      </c>
      <c r="BG196" t="s">
        <v>3497</v>
      </c>
      <c r="BH196">
        <v>2</v>
      </c>
      <c r="BJ196" s="1">
        <v>45595</v>
      </c>
      <c r="BK196" s="1">
        <v>45597</v>
      </c>
      <c r="BN196">
        <v>35</v>
      </c>
      <c r="BO196">
        <v>0</v>
      </c>
      <c r="BP196">
        <v>7</v>
      </c>
      <c r="BQ196">
        <v>7</v>
      </c>
      <c r="BR196">
        <v>7</v>
      </c>
      <c r="BS196">
        <v>7</v>
      </c>
      <c r="BT196">
        <v>7</v>
      </c>
      <c r="BU196">
        <v>0</v>
      </c>
      <c r="BV196" t="str">
        <f>"8:30 AM"</f>
        <v>8:30 AM</v>
      </c>
      <c r="BW196" t="str">
        <f>"4:30 PM"</f>
        <v>4:30 PM</v>
      </c>
      <c r="BX196" t="s">
        <v>158</v>
      </c>
      <c r="BY196">
        <v>0</v>
      </c>
      <c r="BZ196">
        <v>12</v>
      </c>
      <c r="CA196" t="s">
        <v>115</v>
      </c>
      <c r="CC196" t="s">
        <v>3498</v>
      </c>
      <c r="CD196" t="s">
        <v>3489</v>
      </c>
      <c r="CF196" t="s">
        <v>148</v>
      </c>
      <c r="CG196" t="s">
        <v>120</v>
      </c>
      <c r="CH196" s="8">
        <v>96950</v>
      </c>
      <c r="CI196" s="3">
        <v>8.84</v>
      </c>
      <c r="CJ196" s="3">
        <v>8.84</v>
      </c>
      <c r="CK196" s="3">
        <v>13.26</v>
      </c>
      <c r="CL196" s="3">
        <v>13.26</v>
      </c>
      <c r="CM196" t="s">
        <v>136</v>
      </c>
      <c r="CN196" t="s">
        <v>139</v>
      </c>
      <c r="CO196" t="s">
        <v>138</v>
      </c>
      <c r="CQ196" t="s">
        <v>115</v>
      </c>
      <c r="CR196" t="s">
        <v>133</v>
      </c>
      <c r="CS196" t="s">
        <v>133</v>
      </c>
      <c r="CT196" t="s">
        <v>133</v>
      </c>
      <c r="CU196" t="s">
        <v>139</v>
      </c>
      <c r="CV196" t="s">
        <v>133</v>
      </c>
      <c r="CW196" t="s">
        <v>133</v>
      </c>
      <c r="CX196" t="s">
        <v>3499</v>
      </c>
      <c r="CY196" s="10">
        <v>16702352222</v>
      </c>
      <c r="CZ196" t="s">
        <v>3494</v>
      </c>
      <c r="DA196" t="s">
        <v>209</v>
      </c>
      <c r="DB196" t="s">
        <v>133</v>
      </c>
      <c r="DC196" t="s">
        <v>115</v>
      </c>
    </row>
    <row r="197" spans="1:112" ht="14.45" customHeight="1" x14ac:dyDescent="0.25">
      <c r="A197" t="s">
        <v>3670</v>
      </c>
      <c r="B197" t="s">
        <v>143</v>
      </c>
      <c r="C197" s="1">
        <v>45492</v>
      </c>
      <c r="D197" s="1">
        <v>45575</v>
      </c>
      <c r="E197" t="s">
        <v>144</v>
      </c>
      <c r="F197" s="1">
        <v>45656</v>
      </c>
      <c r="G197" t="s">
        <v>115</v>
      </c>
      <c r="H197" t="s">
        <v>115</v>
      </c>
      <c r="I197" t="s">
        <v>115</v>
      </c>
      <c r="J197" t="s">
        <v>3671</v>
      </c>
      <c r="K197" t="s">
        <v>3672</v>
      </c>
      <c r="L197" t="s">
        <v>3673</v>
      </c>
      <c r="N197" t="s">
        <v>834</v>
      </c>
      <c r="O197" t="s">
        <v>120</v>
      </c>
      <c r="P197" s="8">
        <v>96951</v>
      </c>
      <c r="Q197" t="s">
        <v>121</v>
      </c>
      <c r="S197" s="10">
        <v>16705324745</v>
      </c>
      <c r="U197" t="s">
        <v>3674</v>
      </c>
      <c r="V197">
        <v>72251</v>
      </c>
      <c r="W197" t="s">
        <v>123</v>
      </c>
      <c r="Y197" t="s">
        <v>3675</v>
      </c>
      <c r="Z197" t="s">
        <v>3676</v>
      </c>
      <c r="AB197" t="s">
        <v>3677</v>
      </c>
      <c r="AC197" t="s">
        <v>3678</v>
      </c>
      <c r="AE197" t="s">
        <v>834</v>
      </c>
      <c r="AF197" t="s">
        <v>120</v>
      </c>
      <c r="AG197" s="8">
        <v>96951</v>
      </c>
      <c r="AH197" t="s">
        <v>121</v>
      </c>
      <c r="AJ197" s="10">
        <v>16705324745</v>
      </c>
      <c r="AL197" t="s">
        <v>3679</v>
      </c>
      <c r="BD197" t="str">
        <f>"35-2021.00"</f>
        <v>35-2021.00</v>
      </c>
      <c r="BE197" t="s">
        <v>1658</v>
      </c>
      <c r="BF197" t="s">
        <v>3680</v>
      </c>
      <c r="BG197" t="s">
        <v>3681</v>
      </c>
      <c r="BH197">
        <v>1</v>
      </c>
      <c r="BI197">
        <v>1</v>
      </c>
      <c r="BJ197" s="1">
        <v>45658</v>
      </c>
      <c r="BK197" s="1">
        <v>46022</v>
      </c>
      <c r="BL197" s="1">
        <v>45658</v>
      </c>
      <c r="BM197" s="1">
        <v>46022</v>
      </c>
      <c r="BN197">
        <v>35</v>
      </c>
      <c r="BO197">
        <v>5</v>
      </c>
      <c r="BP197">
        <v>5</v>
      </c>
      <c r="BQ197">
        <v>5</v>
      </c>
      <c r="BR197">
        <v>5</v>
      </c>
      <c r="BS197">
        <v>5</v>
      </c>
      <c r="BT197">
        <v>5</v>
      </c>
      <c r="BU197">
        <v>5</v>
      </c>
      <c r="BV197" t="str">
        <f>"8:00 AM"</f>
        <v>8:00 AM</v>
      </c>
      <c r="BW197" t="str">
        <f>"5:00 PM"</f>
        <v>5:00 PM</v>
      </c>
      <c r="BX197" t="s">
        <v>158</v>
      </c>
      <c r="BY197">
        <v>0</v>
      </c>
      <c r="BZ197">
        <v>3</v>
      </c>
      <c r="CA197" t="s">
        <v>115</v>
      </c>
      <c r="CC197" s="2" t="s">
        <v>3682</v>
      </c>
      <c r="CD197" t="s">
        <v>3683</v>
      </c>
      <c r="CF197" t="s">
        <v>834</v>
      </c>
      <c r="CG197" t="s">
        <v>120</v>
      </c>
      <c r="CH197" s="8">
        <v>96951</v>
      </c>
      <c r="CI197" s="3">
        <v>7.95</v>
      </c>
      <c r="CJ197" s="3">
        <v>7.95</v>
      </c>
      <c r="CK197" s="3">
        <v>11.92</v>
      </c>
      <c r="CL197" s="3">
        <v>11.92</v>
      </c>
      <c r="CM197" t="s">
        <v>136</v>
      </c>
      <c r="CN197" t="s">
        <v>368</v>
      </c>
      <c r="CO197" t="s">
        <v>466</v>
      </c>
      <c r="CQ197" t="s">
        <v>115</v>
      </c>
      <c r="CR197" t="s">
        <v>133</v>
      </c>
      <c r="CS197" t="s">
        <v>139</v>
      </c>
      <c r="CT197" t="s">
        <v>133</v>
      </c>
      <c r="CU197" t="s">
        <v>139</v>
      </c>
      <c r="CV197" t="s">
        <v>133</v>
      </c>
      <c r="CW197" t="s">
        <v>139</v>
      </c>
      <c r="CX197" t="s">
        <v>2193</v>
      </c>
      <c r="CY197" s="10">
        <v>16705324745</v>
      </c>
      <c r="CZ197" t="s">
        <v>3679</v>
      </c>
      <c r="DA197" t="s">
        <v>139</v>
      </c>
      <c r="DB197" t="s">
        <v>133</v>
      </c>
      <c r="DC197" t="s">
        <v>115</v>
      </c>
      <c r="DD197" t="s">
        <v>1815</v>
      </c>
      <c r="DE197" t="s">
        <v>3676</v>
      </c>
      <c r="DG197" t="s">
        <v>3684</v>
      </c>
      <c r="DH197" t="s">
        <v>3679</v>
      </c>
    </row>
    <row r="198" spans="1:112" ht="14.45" customHeight="1" x14ac:dyDescent="0.25">
      <c r="A198" t="s">
        <v>3845</v>
      </c>
      <c r="B198" t="s">
        <v>143</v>
      </c>
      <c r="C198" s="1">
        <v>45477</v>
      </c>
      <c r="D198" s="1">
        <v>45575</v>
      </c>
      <c r="E198" t="s">
        <v>144</v>
      </c>
      <c r="F198" s="1">
        <v>45564</v>
      </c>
      <c r="G198" t="s">
        <v>115</v>
      </c>
      <c r="H198" t="s">
        <v>115</v>
      </c>
      <c r="I198" t="s">
        <v>115</v>
      </c>
      <c r="J198" t="s">
        <v>3846</v>
      </c>
      <c r="K198" t="s">
        <v>3847</v>
      </c>
      <c r="L198" t="s">
        <v>3848</v>
      </c>
      <c r="N198" t="s">
        <v>823</v>
      </c>
      <c r="O198" t="s">
        <v>120</v>
      </c>
      <c r="P198" s="8">
        <v>96951</v>
      </c>
      <c r="Q198" t="s">
        <v>121</v>
      </c>
      <c r="S198" s="10">
        <v>16707852766</v>
      </c>
      <c r="U198" t="s">
        <v>3849</v>
      </c>
      <c r="V198">
        <v>445110</v>
      </c>
      <c r="W198" t="s">
        <v>123</v>
      </c>
      <c r="Y198" t="s">
        <v>3850</v>
      </c>
      <c r="Z198" t="s">
        <v>3851</v>
      </c>
      <c r="AB198" t="s">
        <v>827</v>
      </c>
      <c r="AC198" t="s">
        <v>3848</v>
      </c>
      <c r="AE198" t="s">
        <v>823</v>
      </c>
      <c r="AF198" t="s">
        <v>120</v>
      </c>
      <c r="AG198" s="8">
        <v>96951</v>
      </c>
      <c r="AH198" t="s">
        <v>121</v>
      </c>
      <c r="AJ198" s="10">
        <v>16707852766</v>
      </c>
      <c r="AL198" t="s">
        <v>3852</v>
      </c>
      <c r="BD198" t="str">
        <f>"41-2031.00"</f>
        <v>41-2031.00</v>
      </c>
      <c r="BE198" t="s">
        <v>3853</v>
      </c>
      <c r="BF198" t="s">
        <v>3854</v>
      </c>
      <c r="BG198" t="s">
        <v>3855</v>
      </c>
      <c r="BH198">
        <v>2</v>
      </c>
      <c r="BI198">
        <v>2</v>
      </c>
      <c r="BJ198" s="1">
        <v>45566</v>
      </c>
      <c r="BK198" s="1">
        <v>45930</v>
      </c>
      <c r="BL198" s="1">
        <v>45575</v>
      </c>
      <c r="BM198" s="1">
        <v>45930</v>
      </c>
      <c r="BN198">
        <v>35</v>
      </c>
      <c r="BO198">
        <v>0</v>
      </c>
      <c r="BP198">
        <v>7</v>
      </c>
      <c r="BQ198">
        <v>7</v>
      </c>
      <c r="BR198">
        <v>7</v>
      </c>
      <c r="BS198">
        <v>7</v>
      </c>
      <c r="BT198">
        <v>7</v>
      </c>
      <c r="BU198">
        <v>0</v>
      </c>
      <c r="BV198" t="str">
        <f>"8:00 AM"</f>
        <v>8:00 AM</v>
      </c>
      <c r="BW198" t="str">
        <f>"5:00 PM"</f>
        <v>5:00 PM</v>
      </c>
      <c r="BX198" t="s">
        <v>158</v>
      </c>
      <c r="BY198">
        <v>0</v>
      </c>
      <c r="BZ198">
        <v>6</v>
      </c>
      <c r="CA198" t="s">
        <v>115</v>
      </c>
      <c r="CC198" t="s">
        <v>3856</v>
      </c>
      <c r="CD198" t="s">
        <v>2912</v>
      </c>
      <c r="CF198" t="s">
        <v>823</v>
      </c>
      <c r="CG198" t="s">
        <v>120</v>
      </c>
      <c r="CH198" s="8">
        <v>96951</v>
      </c>
      <c r="CI198" s="3">
        <v>9.9</v>
      </c>
      <c r="CJ198" s="3">
        <v>9.9</v>
      </c>
      <c r="CK198" s="3">
        <v>14.85</v>
      </c>
      <c r="CL198" s="3">
        <v>14.85</v>
      </c>
      <c r="CM198" t="s">
        <v>136</v>
      </c>
      <c r="CN198" t="s">
        <v>368</v>
      </c>
      <c r="CO198" t="s">
        <v>138</v>
      </c>
      <c r="CQ198" t="s">
        <v>115</v>
      </c>
      <c r="CR198" t="s">
        <v>133</v>
      </c>
      <c r="CS198" t="s">
        <v>139</v>
      </c>
      <c r="CT198" t="s">
        <v>133</v>
      </c>
      <c r="CU198" t="s">
        <v>139</v>
      </c>
      <c r="CV198" t="s">
        <v>133</v>
      </c>
      <c r="CW198" t="s">
        <v>139</v>
      </c>
      <c r="CX198" t="s">
        <v>2193</v>
      </c>
      <c r="CY198" s="10">
        <v>16707852766</v>
      </c>
      <c r="CZ198" t="s">
        <v>3857</v>
      </c>
      <c r="DA198" t="s">
        <v>139</v>
      </c>
      <c r="DB198" t="s">
        <v>133</v>
      </c>
      <c r="DC198" t="s">
        <v>115</v>
      </c>
      <c r="DD198" t="s">
        <v>3850</v>
      </c>
      <c r="DE198" t="s">
        <v>3851</v>
      </c>
      <c r="DG198" t="s">
        <v>3858</v>
      </c>
      <c r="DH198" t="s">
        <v>3857</v>
      </c>
    </row>
    <row r="199" spans="1:112" ht="14.45" customHeight="1" x14ac:dyDescent="0.25">
      <c r="A199" t="s">
        <v>4101</v>
      </c>
      <c r="B199" t="s">
        <v>143</v>
      </c>
      <c r="C199" s="1">
        <v>45490</v>
      </c>
      <c r="D199" s="1">
        <v>45575</v>
      </c>
      <c r="E199" t="s">
        <v>114</v>
      </c>
      <c r="G199" t="s">
        <v>115</v>
      </c>
      <c r="H199" t="s">
        <v>133</v>
      </c>
      <c r="I199" t="s">
        <v>115</v>
      </c>
      <c r="J199" t="s">
        <v>4102</v>
      </c>
      <c r="K199" t="s">
        <v>4103</v>
      </c>
      <c r="L199" t="s">
        <v>4104</v>
      </c>
      <c r="M199" t="s">
        <v>294</v>
      </c>
      <c r="N199" t="s">
        <v>283</v>
      </c>
      <c r="O199" t="s">
        <v>120</v>
      </c>
      <c r="P199" s="8">
        <v>96952</v>
      </c>
      <c r="Q199" t="s">
        <v>121</v>
      </c>
      <c r="S199" s="10">
        <v>16704338668</v>
      </c>
      <c r="U199" t="s">
        <v>4105</v>
      </c>
      <c r="V199">
        <v>445110</v>
      </c>
      <c r="W199" t="s">
        <v>123</v>
      </c>
      <c r="Y199" t="s">
        <v>4106</v>
      </c>
      <c r="Z199" t="s">
        <v>4107</v>
      </c>
      <c r="AB199" t="s">
        <v>4108</v>
      </c>
      <c r="AC199" t="s">
        <v>4104</v>
      </c>
      <c r="AD199" t="s">
        <v>294</v>
      </c>
      <c r="AE199" t="s">
        <v>283</v>
      </c>
      <c r="AF199" t="s">
        <v>120</v>
      </c>
      <c r="AG199" s="8">
        <v>96952</v>
      </c>
      <c r="AH199" t="s">
        <v>121</v>
      </c>
      <c r="AJ199" s="10">
        <v>16704338668</v>
      </c>
      <c r="AL199" t="s">
        <v>4109</v>
      </c>
      <c r="BD199" t="str">
        <f>"53-7065.00"</f>
        <v>53-7065.00</v>
      </c>
      <c r="BE199" t="s">
        <v>849</v>
      </c>
      <c r="BF199" t="s">
        <v>4110</v>
      </c>
      <c r="BG199" t="s">
        <v>4111</v>
      </c>
      <c r="BH199">
        <v>4</v>
      </c>
      <c r="BI199">
        <v>4</v>
      </c>
      <c r="BJ199" s="1">
        <v>45566</v>
      </c>
      <c r="BK199" s="1">
        <v>45930</v>
      </c>
      <c r="BL199" s="1">
        <v>45575</v>
      </c>
      <c r="BM199" s="1">
        <v>45930</v>
      </c>
      <c r="BN199">
        <v>40</v>
      </c>
      <c r="BO199">
        <v>8</v>
      </c>
      <c r="BP199">
        <v>8</v>
      </c>
      <c r="BQ199">
        <v>0</v>
      </c>
      <c r="BR199">
        <v>8</v>
      </c>
      <c r="BS199">
        <v>8</v>
      </c>
      <c r="BT199">
        <v>8</v>
      </c>
      <c r="BU199">
        <v>0</v>
      </c>
      <c r="BV199" t="str">
        <f>"9:00 AM"</f>
        <v>9:00 AM</v>
      </c>
      <c r="BW199" t="str">
        <f>"5:00 PM"</f>
        <v>5:00 PM</v>
      </c>
      <c r="BX199" t="s">
        <v>226</v>
      </c>
      <c r="BY199">
        <v>0</v>
      </c>
      <c r="BZ199">
        <v>6</v>
      </c>
      <c r="CA199" t="s">
        <v>115</v>
      </c>
      <c r="CC199" t="s">
        <v>4112</v>
      </c>
      <c r="CD199" t="s">
        <v>294</v>
      </c>
      <c r="CE199" t="s">
        <v>4104</v>
      </c>
      <c r="CF199" t="s">
        <v>283</v>
      </c>
      <c r="CG199" t="s">
        <v>120</v>
      </c>
      <c r="CH199" s="8">
        <v>96952</v>
      </c>
      <c r="CI199" s="3">
        <v>8.86</v>
      </c>
      <c r="CJ199" s="3">
        <v>8.86</v>
      </c>
      <c r="CK199" s="3">
        <v>13.29</v>
      </c>
      <c r="CL199" s="3">
        <v>13.29</v>
      </c>
      <c r="CM199" t="s">
        <v>136</v>
      </c>
      <c r="CN199" t="s">
        <v>139</v>
      </c>
      <c r="CO199" t="s">
        <v>138</v>
      </c>
      <c r="CQ199" t="s">
        <v>115</v>
      </c>
      <c r="CR199" t="s">
        <v>133</v>
      </c>
      <c r="CS199" t="s">
        <v>139</v>
      </c>
      <c r="CT199" t="s">
        <v>133</v>
      </c>
      <c r="CU199" t="s">
        <v>139</v>
      </c>
      <c r="CV199" t="s">
        <v>133</v>
      </c>
      <c r="CW199" t="s">
        <v>139</v>
      </c>
      <c r="CX199" t="s">
        <v>158</v>
      </c>
      <c r="CY199" s="10">
        <v>16704338668</v>
      </c>
      <c r="CZ199" t="s">
        <v>4109</v>
      </c>
      <c r="DA199" t="s">
        <v>139</v>
      </c>
      <c r="DB199" t="s">
        <v>133</v>
      </c>
      <c r="DC199" t="s">
        <v>115</v>
      </c>
    </row>
    <row r="200" spans="1:112" ht="14.45" customHeight="1" x14ac:dyDescent="0.25">
      <c r="A200" t="s">
        <v>4152</v>
      </c>
      <c r="B200" t="s">
        <v>212</v>
      </c>
      <c r="C200" s="1">
        <v>45461</v>
      </c>
      <c r="D200" s="1">
        <v>45575</v>
      </c>
      <c r="E200" t="s">
        <v>114</v>
      </c>
      <c r="G200" t="s">
        <v>115</v>
      </c>
      <c r="H200" t="s">
        <v>115</v>
      </c>
      <c r="I200" t="s">
        <v>115</v>
      </c>
      <c r="J200" t="s">
        <v>950</v>
      </c>
      <c r="K200" t="s">
        <v>951</v>
      </c>
      <c r="L200" t="s">
        <v>683</v>
      </c>
      <c r="M200" t="s">
        <v>952</v>
      </c>
      <c r="N200" t="s">
        <v>119</v>
      </c>
      <c r="O200" t="s">
        <v>120</v>
      </c>
      <c r="P200" s="8">
        <v>96950</v>
      </c>
      <c r="Q200" t="s">
        <v>121</v>
      </c>
      <c r="S200" s="10">
        <v>16702352883</v>
      </c>
      <c r="T200">
        <v>0</v>
      </c>
      <c r="U200" t="s">
        <v>953</v>
      </c>
      <c r="V200">
        <v>56132</v>
      </c>
      <c r="W200" t="s">
        <v>123</v>
      </c>
      <c r="Y200" t="s">
        <v>954</v>
      </c>
      <c r="Z200" t="s">
        <v>955</v>
      </c>
      <c r="AA200" t="s">
        <v>686</v>
      </c>
      <c r="AB200" t="s">
        <v>663</v>
      </c>
      <c r="AC200" t="s">
        <v>683</v>
      </c>
      <c r="AD200" t="s">
        <v>952</v>
      </c>
      <c r="AE200" t="s">
        <v>119</v>
      </c>
      <c r="AF200" t="s">
        <v>120</v>
      </c>
      <c r="AG200" s="8">
        <v>96950</v>
      </c>
      <c r="AH200" t="s">
        <v>121</v>
      </c>
      <c r="AJ200" s="10">
        <v>16702352883</v>
      </c>
      <c r="AK200">
        <v>0</v>
      </c>
      <c r="AL200" t="s">
        <v>956</v>
      </c>
      <c r="BD200" t="str">
        <f>"27-4021.00"</f>
        <v>27-4021.00</v>
      </c>
      <c r="BE200" t="s">
        <v>4153</v>
      </c>
      <c r="BF200" t="s">
        <v>4154</v>
      </c>
      <c r="BG200" t="s">
        <v>4155</v>
      </c>
      <c r="BH200">
        <v>5</v>
      </c>
      <c r="BJ200" s="1">
        <v>45536</v>
      </c>
      <c r="BK200" s="1">
        <v>45900</v>
      </c>
      <c r="BN200">
        <v>35</v>
      </c>
      <c r="BO200">
        <v>0</v>
      </c>
      <c r="BP200">
        <v>7</v>
      </c>
      <c r="BQ200">
        <v>7</v>
      </c>
      <c r="BR200">
        <v>7</v>
      </c>
      <c r="BS200">
        <v>7</v>
      </c>
      <c r="BT200">
        <v>7</v>
      </c>
      <c r="BU200">
        <v>0</v>
      </c>
      <c r="BV200" t="str">
        <f>"10:00 AM"</f>
        <v>10:00 AM</v>
      </c>
      <c r="BW200" t="str">
        <f>"5:00 PM"</f>
        <v>5:00 PM</v>
      </c>
      <c r="BX200" t="s">
        <v>226</v>
      </c>
      <c r="BY200">
        <v>3</v>
      </c>
      <c r="BZ200">
        <v>12</v>
      </c>
      <c r="CA200" t="s">
        <v>115</v>
      </c>
      <c r="CC200" s="2" t="s">
        <v>4156</v>
      </c>
      <c r="CD200" t="s">
        <v>683</v>
      </c>
      <c r="CE200" t="s">
        <v>684</v>
      </c>
      <c r="CF200" t="s">
        <v>119</v>
      </c>
      <c r="CG200" t="s">
        <v>120</v>
      </c>
      <c r="CH200" s="8">
        <v>96950</v>
      </c>
      <c r="CI200" s="3">
        <v>16.170000000000002</v>
      </c>
      <c r="CJ200" s="3">
        <v>16.170000000000002</v>
      </c>
      <c r="CK200" s="3">
        <v>24.26</v>
      </c>
      <c r="CL200" s="3">
        <v>24.26</v>
      </c>
      <c r="CM200" t="s">
        <v>136</v>
      </c>
      <c r="CN200" t="s">
        <v>139</v>
      </c>
      <c r="CO200" t="s">
        <v>138</v>
      </c>
      <c r="CQ200" t="s">
        <v>115</v>
      </c>
      <c r="CR200" t="s">
        <v>133</v>
      </c>
      <c r="CS200" t="s">
        <v>139</v>
      </c>
      <c r="CT200" t="s">
        <v>133</v>
      </c>
      <c r="CU200" t="s">
        <v>133</v>
      </c>
      <c r="CV200" t="s">
        <v>133</v>
      </c>
      <c r="CW200" t="s">
        <v>139</v>
      </c>
      <c r="CX200" s="2" t="s">
        <v>4157</v>
      </c>
      <c r="CY200" s="10">
        <v>16702352883</v>
      </c>
      <c r="CZ200" t="s">
        <v>956</v>
      </c>
      <c r="DA200" t="s">
        <v>139</v>
      </c>
      <c r="DB200" t="s">
        <v>133</v>
      </c>
      <c r="DC200" t="s">
        <v>115</v>
      </c>
    </row>
    <row r="201" spans="1:112" ht="14.45" customHeight="1" x14ac:dyDescent="0.25">
      <c r="A201" t="s">
        <v>4542</v>
      </c>
      <c r="B201" t="s">
        <v>143</v>
      </c>
      <c r="C201" s="1">
        <v>45497</v>
      </c>
      <c r="D201" s="1">
        <v>45575</v>
      </c>
      <c r="E201" t="s">
        <v>144</v>
      </c>
      <c r="F201" s="1">
        <v>45564</v>
      </c>
      <c r="G201" t="s">
        <v>133</v>
      </c>
      <c r="H201" t="s">
        <v>115</v>
      </c>
      <c r="I201" t="s">
        <v>115</v>
      </c>
      <c r="J201" t="s">
        <v>2423</v>
      </c>
      <c r="L201" t="s">
        <v>2424</v>
      </c>
      <c r="M201" t="s">
        <v>2425</v>
      </c>
      <c r="N201" t="s">
        <v>283</v>
      </c>
      <c r="O201" t="s">
        <v>120</v>
      </c>
      <c r="P201" s="8">
        <v>96952</v>
      </c>
      <c r="Q201" t="s">
        <v>121</v>
      </c>
      <c r="S201" s="10">
        <v>16702850520</v>
      </c>
      <c r="U201" t="s">
        <v>2426</v>
      </c>
      <c r="V201">
        <v>334210</v>
      </c>
      <c r="W201" t="s">
        <v>123</v>
      </c>
      <c r="Y201" t="s">
        <v>2427</v>
      </c>
      <c r="Z201" t="s">
        <v>2428</v>
      </c>
      <c r="AA201" t="s">
        <v>2429</v>
      </c>
      <c r="AB201" t="s">
        <v>2430</v>
      </c>
      <c r="AC201" t="s">
        <v>2424</v>
      </c>
      <c r="AD201" t="s">
        <v>2425</v>
      </c>
      <c r="AE201" t="s">
        <v>283</v>
      </c>
      <c r="AF201" t="s">
        <v>120</v>
      </c>
      <c r="AG201" s="8">
        <v>96952</v>
      </c>
      <c r="AH201" t="s">
        <v>121</v>
      </c>
      <c r="AJ201" s="10">
        <v>16702850520</v>
      </c>
      <c r="AL201" t="s">
        <v>4543</v>
      </c>
      <c r="AM201" t="s">
        <v>174</v>
      </c>
      <c r="AN201" t="s">
        <v>2432</v>
      </c>
      <c r="AO201" t="s">
        <v>2433</v>
      </c>
      <c r="AP201" t="s">
        <v>317</v>
      </c>
      <c r="AQ201" t="s">
        <v>2435</v>
      </c>
      <c r="AR201" t="s">
        <v>4544</v>
      </c>
      <c r="AS201" t="s">
        <v>119</v>
      </c>
      <c r="AT201" t="s">
        <v>120</v>
      </c>
      <c r="AU201" s="8">
        <v>96950</v>
      </c>
      <c r="AV201" t="s">
        <v>121</v>
      </c>
      <c r="AX201" s="10">
        <v>16702330081</v>
      </c>
      <c r="AZ201" t="s">
        <v>1265</v>
      </c>
      <c r="BA201" t="s">
        <v>2442</v>
      </c>
      <c r="BB201" t="s">
        <v>120</v>
      </c>
      <c r="BC201" t="s">
        <v>856</v>
      </c>
      <c r="BD201" t="str">
        <f>"49-2021.00"</f>
        <v>49-2021.00</v>
      </c>
      <c r="BE201" t="s">
        <v>2436</v>
      </c>
      <c r="BF201" t="s">
        <v>4545</v>
      </c>
      <c r="BG201" t="s">
        <v>4546</v>
      </c>
      <c r="BH201">
        <v>2</v>
      </c>
      <c r="BI201">
        <v>2</v>
      </c>
      <c r="BJ201" s="1">
        <v>45566</v>
      </c>
      <c r="BK201" s="1">
        <v>46660</v>
      </c>
      <c r="BL201" s="1">
        <v>45575</v>
      </c>
      <c r="BM201" s="1">
        <v>46660</v>
      </c>
      <c r="BN201">
        <v>40</v>
      </c>
      <c r="BO201">
        <v>0</v>
      </c>
      <c r="BP201">
        <v>8</v>
      </c>
      <c r="BQ201">
        <v>8</v>
      </c>
      <c r="BR201">
        <v>8</v>
      </c>
      <c r="BS201">
        <v>8</v>
      </c>
      <c r="BT201">
        <v>8</v>
      </c>
      <c r="BU201">
        <v>0</v>
      </c>
      <c r="BV201" t="str">
        <f>"7:30 AM"</f>
        <v>7:30 AM</v>
      </c>
      <c r="BW201" t="str">
        <f>"4:00 PM"</f>
        <v>4:00 PM</v>
      </c>
      <c r="BX201" t="s">
        <v>726</v>
      </c>
      <c r="BY201">
        <v>0</v>
      </c>
      <c r="BZ201">
        <v>24</v>
      </c>
      <c r="CA201" t="s">
        <v>115</v>
      </c>
      <c r="CC201" t="s">
        <v>2439</v>
      </c>
      <c r="CD201" t="s">
        <v>2424</v>
      </c>
      <c r="CE201" t="s">
        <v>2425</v>
      </c>
      <c r="CF201" t="s">
        <v>283</v>
      </c>
      <c r="CG201" t="s">
        <v>120</v>
      </c>
      <c r="CH201" s="8">
        <v>96952</v>
      </c>
      <c r="CI201" s="3">
        <v>19.27</v>
      </c>
      <c r="CJ201" s="3">
        <v>19.27</v>
      </c>
      <c r="CK201" s="3">
        <v>28.91</v>
      </c>
      <c r="CL201" s="3">
        <v>28.91</v>
      </c>
      <c r="CM201" t="s">
        <v>136</v>
      </c>
      <c r="CN201" t="s">
        <v>139</v>
      </c>
      <c r="CO201" t="s">
        <v>138</v>
      </c>
      <c r="CQ201" t="s">
        <v>115</v>
      </c>
      <c r="CR201" t="s">
        <v>133</v>
      </c>
      <c r="CS201" t="s">
        <v>139</v>
      </c>
      <c r="CT201" t="s">
        <v>133</v>
      </c>
      <c r="CU201" t="s">
        <v>139</v>
      </c>
      <c r="CV201" t="s">
        <v>133</v>
      </c>
      <c r="CW201" t="s">
        <v>139</v>
      </c>
      <c r="CX201" t="s">
        <v>139</v>
      </c>
      <c r="CY201" s="10">
        <v>16702850520</v>
      </c>
      <c r="CZ201" t="s">
        <v>4543</v>
      </c>
      <c r="DA201" t="s">
        <v>139</v>
      </c>
      <c r="DB201" t="s">
        <v>133</v>
      </c>
      <c r="DC201" t="s">
        <v>115</v>
      </c>
      <c r="DD201" t="s">
        <v>2432</v>
      </c>
      <c r="DE201" t="s">
        <v>2433</v>
      </c>
      <c r="DF201" t="s">
        <v>2441</v>
      </c>
      <c r="DG201" t="s">
        <v>2442</v>
      </c>
      <c r="DH201" t="s">
        <v>1265</v>
      </c>
    </row>
    <row r="202" spans="1:112" ht="14.45" customHeight="1" x14ac:dyDescent="0.25">
      <c r="A202" t="s">
        <v>5408</v>
      </c>
      <c r="B202" t="s">
        <v>143</v>
      </c>
      <c r="C202" s="1">
        <v>45443</v>
      </c>
      <c r="D202" s="1">
        <v>45575</v>
      </c>
      <c r="E202" t="s">
        <v>144</v>
      </c>
      <c r="F202" s="1">
        <v>45564</v>
      </c>
      <c r="G202" t="s">
        <v>115</v>
      </c>
      <c r="H202" t="s">
        <v>115</v>
      </c>
      <c r="I202" t="s">
        <v>115</v>
      </c>
      <c r="J202" t="s">
        <v>485</v>
      </c>
      <c r="K202" t="s">
        <v>485</v>
      </c>
      <c r="L202" t="s">
        <v>486</v>
      </c>
      <c r="M202" t="s">
        <v>487</v>
      </c>
      <c r="N202" t="s">
        <v>148</v>
      </c>
      <c r="O202" t="s">
        <v>120</v>
      </c>
      <c r="P202" s="8">
        <v>96950</v>
      </c>
      <c r="Q202" t="s">
        <v>121</v>
      </c>
      <c r="R202" t="s">
        <v>139</v>
      </c>
      <c r="S202" s="10">
        <v>16702357642</v>
      </c>
      <c r="U202" t="s">
        <v>488</v>
      </c>
      <c r="V202">
        <v>53111</v>
      </c>
      <c r="W202" t="s">
        <v>123</v>
      </c>
      <c r="Y202" t="s">
        <v>489</v>
      </c>
      <c r="Z202" t="s">
        <v>490</v>
      </c>
      <c r="AA202" t="s">
        <v>491</v>
      </c>
      <c r="AB202" t="s">
        <v>492</v>
      </c>
      <c r="AC202" t="s">
        <v>486</v>
      </c>
      <c r="AD202" t="s">
        <v>487</v>
      </c>
      <c r="AE202" t="s">
        <v>148</v>
      </c>
      <c r="AF202" t="s">
        <v>120</v>
      </c>
      <c r="AG202" s="8">
        <v>96950</v>
      </c>
      <c r="AH202" t="s">
        <v>121</v>
      </c>
      <c r="AJ202" s="10">
        <v>16702357642</v>
      </c>
      <c r="AL202" t="s">
        <v>5409</v>
      </c>
      <c r="BD202" t="str">
        <f>"49-9071.00"</f>
        <v>49-9071.00</v>
      </c>
      <c r="BE202" t="s">
        <v>241</v>
      </c>
      <c r="BF202" t="s">
        <v>5410</v>
      </c>
      <c r="BG202" t="s">
        <v>496</v>
      </c>
      <c r="BH202">
        <v>10</v>
      </c>
      <c r="BI202">
        <v>10</v>
      </c>
      <c r="BJ202" s="1">
        <v>45566</v>
      </c>
      <c r="BK202" s="1">
        <v>45930</v>
      </c>
      <c r="BL202" s="1">
        <v>45575</v>
      </c>
      <c r="BM202" s="1">
        <v>45930</v>
      </c>
      <c r="BN202">
        <v>40</v>
      </c>
      <c r="BO202">
        <v>0</v>
      </c>
      <c r="BP202">
        <v>8</v>
      </c>
      <c r="BQ202">
        <v>8</v>
      </c>
      <c r="BR202">
        <v>8</v>
      </c>
      <c r="BS202">
        <v>8</v>
      </c>
      <c r="BT202">
        <v>8</v>
      </c>
      <c r="BU202">
        <v>0</v>
      </c>
      <c r="BV202" t="str">
        <f>"8:00 AM"</f>
        <v>8:00 AM</v>
      </c>
      <c r="BW202" t="str">
        <f>"5:00 PM"</f>
        <v>5:00 PM</v>
      </c>
      <c r="BX202" t="s">
        <v>226</v>
      </c>
      <c r="BY202">
        <v>0</v>
      </c>
      <c r="BZ202">
        <v>12</v>
      </c>
      <c r="CA202" t="s">
        <v>115</v>
      </c>
      <c r="CC202" t="s">
        <v>5411</v>
      </c>
      <c r="CD202" t="s">
        <v>5412</v>
      </c>
      <c r="CE202" t="s">
        <v>499</v>
      </c>
      <c r="CF202" t="s">
        <v>148</v>
      </c>
      <c r="CG202" t="s">
        <v>120</v>
      </c>
      <c r="CH202" s="8">
        <v>96950</v>
      </c>
      <c r="CI202" s="3">
        <v>9.5399999999999991</v>
      </c>
      <c r="CJ202" s="3">
        <v>9.5399999999999991</v>
      </c>
      <c r="CK202" s="3">
        <v>14.31</v>
      </c>
      <c r="CL202" s="3">
        <v>14.31</v>
      </c>
      <c r="CM202" t="s">
        <v>136</v>
      </c>
      <c r="CN202" t="s">
        <v>139</v>
      </c>
      <c r="CO202" t="s">
        <v>138</v>
      </c>
      <c r="CQ202" t="s">
        <v>115</v>
      </c>
      <c r="CR202" t="s">
        <v>133</v>
      </c>
      <c r="CS202" t="s">
        <v>133</v>
      </c>
      <c r="CT202" t="s">
        <v>133</v>
      </c>
      <c r="CU202" t="s">
        <v>139</v>
      </c>
      <c r="CV202" t="s">
        <v>133</v>
      </c>
      <c r="CW202" t="s">
        <v>139</v>
      </c>
      <c r="CX202" t="s">
        <v>139</v>
      </c>
      <c r="CY202" s="10">
        <v>16702357642</v>
      </c>
      <c r="CZ202" t="s">
        <v>5409</v>
      </c>
      <c r="DA202" t="s">
        <v>139</v>
      </c>
      <c r="DB202" t="s">
        <v>133</v>
      </c>
      <c r="DC202" t="s">
        <v>115</v>
      </c>
    </row>
    <row r="203" spans="1:112" ht="14.45" customHeight="1" x14ac:dyDescent="0.25">
      <c r="A203" t="s">
        <v>5413</v>
      </c>
      <c r="B203" t="s">
        <v>143</v>
      </c>
      <c r="C203" s="1">
        <v>45468</v>
      </c>
      <c r="D203" s="1">
        <v>45575</v>
      </c>
      <c r="E203" t="s">
        <v>144</v>
      </c>
      <c r="F203" s="1">
        <v>45626</v>
      </c>
      <c r="G203" t="s">
        <v>115</v>
      </c>
      <c r="H203" t="s">
        <v>115</v>
      </c>
      <c r="I203" t="s">
        <v>115</v>
      </c>
      <c r="J203" t="s">
        <v>5414</v>
      </c>
      <c r="L203" t="s">
        <v>5415</v>
      </c>
      <c r="N203" t="s">
        <v>119</v>
      </c>
      <c r="O203" t="s">
        <v>120</v>
      </c>
      <c r="P203" s="8">
        <v>96950</v>
      </c>
      <c r="Q203" t="s">
        <v>121</v>
      </c>
      <c r="S203" s="10">
        <v>16702335504</v>
      </c>
      <c r="T203">
        <v>0</v>
      </c>
      <c r="U203" t="s">
        <v>5416</v>
      </c>
      <c r="V203">
        <v>561320</v>
      </c>
      <c r="W203" t="s">
        <v>123</v>
      </c>
      <c r="Y203" t="s">
        <v>2295</v>
      </c>
      <c r="Z203" t="s">
        <v>5417</v>
      </c>
      <c r="AA203" t="s">
        <v>1578</v>
      </c>
      <c r="AB203" t="s">
        <v>200</v>
      </c>
      <c r="AC203" t="s">
        <v>5415</v>
      </c>
      <c r="AE203" t="s">
        <v>119</v>
      </c>
      <c r="AF203" t="s">
        <v>120</v>
      </c>
      <c r="AG203" s="8">
        <v>96950</v>
      </c>
      <c r="AH203" t="s">
        <v>121</v>
      </c>
      <c r="AJ203" s="10">
        <v>16702335504</v>
      </c>
      <c r="AK203">
        <v>0</v>
      </c>
      <c r="AL203" t="s">
        <v>5418</v>
      </c>
      <c r="BD203" t="str">
        <f>"37-2012.00"</f>
        <v>37-2012.00</v>
      </c>
      <c r="BE203" t="s">
        <v>512</v>
      </c>
      <c r="BF203" t="s">
        <v>5419</v>
      </c>
      <c r="BG203" t="s">
        <v>5420</v>
      </c>
      <c r="BH203">
        <v>2</v>
      </c>
      <c r="BI203">
        <v>2</v>
      </c>
      <c r="BJ203" s="1">
        <v>45627</v>
      </c>
      <c r="BK203" s="1">
        <v>45991</v>
      </c>
      <c r="BL203" s="1">
        <v>45627</v>
      </c>
      <c r="BM203" s="1">
        <v>45991</v>
      </c>
      <c r="BN203">
        <v>40</v>
      </c>
      <c r="BO203">
        <v>0</v>
      </c>
      <c r="BP203">
        <v>8</v>
      </c>
      <c r="BQ203">
        <v>8</v>
      </c>
      <c r="BR203">
        <v>8</v>
      </c>
      <c r="BS203">
        <v>8</v>
      </c>
      <c r="BT203">
        <v>8</v>
      </c>
      <c r="BU203">
        <v>0</v>
      </c>
      <c r="BV203" t="str">
        <f>"8:00 AM"</f>
        <v>8:00 AM</v>
      </c>
      <c r="BW203" t="str">
        <f>"5:00 PM"</f>
        <v>5:00 PM</v>
      </c>
      <c r="BX203" t="s">
        <v>158</v>
      </c>
      <c r="BY203">
        <v>0</v>
      </c>
      <c r="BZ203">
        <v>3</v>
      </c>
      <c r="CA203" t="s">
        <v>115</v>
      </c>
      <c r="CC203" t="s">
        <v>5421</v>
      </c>
      <c r="CD203" t="s">
        <v>5422</v>
      </c>
      <c r="CF203" t="s">
        <v>119</v>
      </c>
      <c r="CG203" t="s">
        <v>120</v>
      </c>
      <c r="CH203" s="8">
        <v>96950</v>
      </c>
      <c r="CI203" s="3">
        <v>7.64</v>
      </c>
      <c r="CJ203" s="3">
        <v>7.64</v>
      </c>
      <c r="CK203" s="3">
        <v>11.46</v>
      </c>
      <c r="CL203" s="3">
        <v>11.46</v>
      </c>
      <c r="CM203" t="s">
        <v>136</v>
      </c>
      <c r="CN203" t="s">
        <v>139</v>
      </c>
      <c r="CO203" t="s">
        <v>138</v>
      </c>
      <c r="CQ203" t="s">
        <v>115</v>
      </c>
      <c r="CR203" t="s">
        <v>133</v>
      </c>
      <c r="CS203" t="s">
        <v>139</v>
      </c>
      <c r="CT203" t="s">
        <v>133</v>
      </c>
      <c r="CU203" t="s">
        <v>139</v>
      </c>
      <c r="CV203" t="s">
        <v>133</v>
      </c>
      <c r="CW203" t="s">
        <v>139</v>
      </c>
      <c r="CX203" t="s">
        <v>5423</v>
      </c>
      <c r="CY203" s="10">
        <v>16702335504</v>
      </c>
      <c r="CZ203" t="s">
        <v>5418</v>
      </c>
      <c r="DA203" t="s">
        <v>139</v>
      </c>
      <c r="DB203" t="s">
        <v>133</v>
      </c>
      <c r="DC203" t="s">
        <v>115</v>
      </c>
    </row>
    <row r="204" spans="1:112" ht="14.45" customHeight="1" x14ac:dyDescent="0.25">
      <c r="A204" t="s">
        <v>5562</v>
      </c>
      <c r="B204" t="s">
        <v>143</v>
      </c>
      <c r="C204" s="1">
        <v>45478</v>
      </c>
      <c r="D204" s="1">
        <v>45575</v>
      </c>
      <c r="E204" t="s">
        <v>144</v>
      </c>
      <c r="F204" s="1">
        <v>45558</v>
      </c>
      <c r="G204" t="s">
        <v>115</v>
      </c>
      <c r="H204" t="s">
        <v>115</v>
      </c>
      <c r="I204" t="s">
        <v>115</v>
      </c>
      <c r="J204" t="s">
        <v>3009</v>
      </c>
      <c r="K204" t="s">
        <v>3010</v>
      </c>
      <c r="L204" t="s">
        <v>3011</v>
      </c>
      <c r="M204" t="s">
        <v>3012</v>
      </c>
      <c r="N204" t="s">
        <v>119</v>
      </c>
      <c r="O204" t="s">
        <v>120</v>
      </c>
      <c r="P204" s="8">
        <v>96950</v>
      </c>
      <c r="Q204" t="s">
        <v>121</v>
      </c>
      <c r="S204" s="10">
        <v>16707830213</v>
      </c>
      <c r="U204" t="s">
        <v>505</v>
      </c>
      <c r="V204">
        <v>531110</v>
      </c>
      <c r="W204" t="s">
        <v>123</v>
      </c>
      <c r="Y204" t="s">
        <v>3013</v>
      </c>
      <c r="Z204" t="s">
        <v>3014</v>
      </c>
      <c r="AA204" t="s">
        <v>139</v>
      </c>
      <c r="AB204" t="s">
        <v>663</v>
      </c>
      <c r="AC204" t="s">
        <v>3011</v>
      </c>
      <c r="AD204" t="s">
        <v>3012</v>
      </c>
      <c r="AE204" t="s">
        <v>119</v>
      </c>
      <c r="AF204" t="s">
        <v>120</v>
      </c>
      <c r="AG204" s="8">
        <v>96950</v>
      </c>
      <c r="AH204" t="s">
        <v>121</v>
      </c>
      <c r="AJ204" s="10">
        <v>16707830213</v>
      </c>
      <c r="AL204" t="s">
        <v>511</v>
      </c>
      <c r="BD204" t="str">
        <f>"49-9071.00"</f>
        <v>49-9071.00</v>
      </c>
      <c r="BE204" t="s">
        <v>241</v>
      </c>
      <c r="BF204" t="s">
        <v>3015</v>
      </c>
      <c r="BG204" t="s">
        <v>2164</v>
      </c>
      <c r="BH204">
        <v>10</v>
      </c>
      <c r="BI204">
        <v>10</v>
      </c>
      <c r="BJ204" s="1">
        <v>45560</v>
      </c>
      <c r="BK204" s="1">
        <v>45924</v>
      </c>
      <c r="BL204" s="1">
        <v>45575</v>
      </c>
      <c r="BM204" s="1">
        <v>45924</v>
      </c>
      <c r="BN204">
        <v>40</v>
      </c>
      <c r="BO204">
        <v>0</v>
      </c>
      <c r="BP204">
        <v>8</v>
      </c>
      <c r="BQ204">
        <v>8</v>
      </c>
      <c r="BR204">
        <v>8</v>
      </c>
      <c r="BS204">
        <v>8</v>
      </c>
      <c r="BT204">
        <v>8</v>
      </c>
      <c r="BU204">
        <v>0</v>
      </c>
      <c r="BV204" t="str">
        <f>"8:00 AM"</f>
        <v>8:00 AM</v>
      </c>
      <c r="BW204" t="str">
        <f>"5:00 PM"</f>
        <v>5:00 PM</v>
      </c>
      <c r="BX204" t="s">
        <v>226</v>
      </c>
      <c r="BY204">
        <v>0</v>
      </c>
      <c r="BZ204">
        <v>24</v>
      </c>
      <c r="CA204" t="s">
        <v>115</v>
      </c>
      <c r="CC204" t="s">
        <v>3870</v>
      </c>
      <c r="CD204" t="s">
        <v>3017</v>
      </c>
      <c r="CE204" t="s">
        <v>139</v>
      </c>
      <c r="CF204" t="s">
        <v>119</v>
      </c>
      <c r="CG204" t="s">
        <v>120</v>
      </c>
      <c r="CH204" s="8">
        <v>96950</v>
      </c>
      <c r="CI204" s="3">
        <v>9.5399999999999991</v>
      </c>
      <c r="CJ204" s="3">
        <v>9.5399999999999991</v>
      </c>
      <c r="CK204" s="3">
        <v>14.31</v>
      </c>
      <c r="CL204" s="3">
        <v>14.31</v>
      </c>
      <c r="CM204" t="s">
        <v>136</v>
      </c>
      <c r="CN204" t="s">
        <v>139</v>
      </c>
      <c r="CO204" t="s">
        <v>138</v>
      </c>
      <c r="CQ204" t="s">
        <v>115</v>
      </c>
      <c r="CR204" t="s">
        <v>133</v>
      </c>
      <c r="CS204" t="s">
        <v>133</v>
      </c>
      <c r="CT204" t="s">
        <v>133</v>
      </c>
      <c r="CU204" t="s">
        <v>139</v>
      </c>
      <c r="CV204" t="s">
        <v>133</v>
      </c>
      <c r="CW204" t="s">
        <v>139</v>
      </c>
      <c r="CX204" t="s">
        <v>516</v>
      </c>
      <c r="CY204" s="10">
        <v>16707830213</v>
      </c>
      <c r="CZ204" t="s">
        <v>511</v>
      </c>
      <c r="DA204" t="s">
        <v>356</v>
      </c>
      <c r="DB204" t="s">
        <v>133</v>
      </c>
      <c r="DC204" t="s">
        <v>115</v>
      </c>
      <c r="DD204" t="s">
        <v>517</v>
      </c>
      <c r="DE204" t="s">
        <v>518</v>
      </c>
      <c r="DF204" t="s">
        <v>519</v>
      </c>
      <c r="DG204" t="s">
        <v>520</v>
      </c>
      <c r="DH204" t="s">
        <v>521</v>
      </c>
    </row>
    <row r="205" spans="1:112" ht="14.45" customHeight="1" x14ac:dyDescent="0.25">
      <c r="A205" t="s">
        <v>5775</v>
      </c>
      <c r="B205" t="s">
        <v>143</v>
      </c>
      <c r="C205" s="1">
        <v>45476</v>
      </c>
      <c r="D205" s="1">
        <v>45575</v>
      </c>
      <c r="E205" t="s">
        <v>144</v>
      </c>
      <c r="F205" s="1">
        <v>45564</v>
      </c>
      <c r="G205" t="s">
        <v>115</v>
      </c>
      <c r="H205" t="s">
        <v>115</v>
      </c>
      <c r="I205" t="s">
        <v>115</v>
      </c>
      <c r="J205" t="s">
        <v>3814</v>
      </c>
      <c r="K205" t="s">
        <v>3815</v>
      </c>
      <c r="L205" t="s">
        <v>3816</v>
      </c>
      <c r="M205" t="s">
        <v>139</v>
      </c>
      <c r="N205" t="s">
        <v>119</v>
      </c>
      <c r="O205" t="s">
        <v>120</v>
      </c>
      <c r="P205" s="8">
        <v>96950</v>
      </c>
      <c r="Q205" t="s">
        <v>121</v>
      </c>
      <c r="S205" s="10">
        <v>16702879168</v>
      </c>
      <c r="U205" t="s">
        <v>3817</v>
      </c>
      <c r="V205">
        <v>445110</v>
      </c>
      <c r="W205" t="s">
        <v>123</v>
      </c>
      <c r="Y205" t="s">
        <v>3818</v>
      </c>
      <c r="Z205" t="s">
        <v>3819</v>
      </c>
      <c r="AB205" t="s">
        <v>200</v>
      </c>
      <c r="AC205" t="s">
        <v>3816</v>
      </c>
      <c r="AD205" t="s">
        <v>139</v>
      </c>
      <c r="AE205" t="s">
        <v>119</v>
      </c>
      <c r="AF205" t="s">
        <v>120</v>
      </c>
      <c r="AG205" s="8">
        <v>96950</v>
      </c>
      <c r="AH205" t="s">
        <v>121</v>
      </c>
      <c r="AJ205" s="10">
        <v>16702359168</v>
      </c>
      <c r="AL205" t="s">
        <v>3820</v>
      </c>
      <c r="BD205" t="str">
        <f>"11-2022.00"</f>
        <v>11-2022.00</v>
      </c>
      <c r="BE205" t="s">
        <v>2544</v>
      </c>
      <c r="BF205" t="s">
        <v>5776</v>
      </c>
      <c r="BG205" t="s">
        <v>2545</v>
      </c>
      <c r="BH205">
        <v>2</v>
      </c>
      <c r="BI205">
        <v>2</v>
      </c>
      <c r="BJ205" s="1">
        <v>45566</v>
      </c>
      <c r="BK205" s="1">
        <v>45930</v>
      </c>
      <c r="BL205" s="1">
        <v>45575</v>
      </c>
      <c r="BM205" s="1">
        <v>45930</v>
      </c>
      <c r="BN205">
        <v>35</v>
      </c>
      <c r="BO205">
        <v>0</v>
      </c>
      <c r="BP205">
        <v>7</v>
      </c>
      <c r="BQ205">
        <v>7</v>
      </c>
      <c r="BR205">
        <v>7</v>
      </c>
      <c r="BS205">
        <v>7</v>
      </c>
      <c r="BT205">
        <v>7</v>
      </c>
      <c r="BU205">
        <v>0</v>
      </c>
      <c r="BV205" t="str">
        <f>"8:00 AM"</f>
        <v>8:00 AM</v>
      </c>
      <c r="BW205" t="str">
        <f>"5:00 PM"</f>
        <v>5:00 PM</v>
      </c>
      <c r="BX205" t="s">
        <v>226</v>
      </c>
      <c r="BY205">
        <v>0</v>
      </c>
      <c r="BZ205">
        <v>36</v>
      </c>
      <c r="CA205" t="s">
        <v>133</v>
      </c>
      <c r="CB205">
        <v>18</v>
      </c>
      <c r="CC205" s="2" t="s">
        <v>5777</v>
      </c>
      <c r="CD205" t="s">
        <v>3816</v>
      </c>
      <c r="CE205" t="s">
        <v>139</v>
      </c>
      <c r="CF205" t="s">
        <v>119</v>
      </c>
      <c r="CG205" t="s">
        <v>120</v>
      </c>
      <c r="CH205" s="8">
        <v>96950</v>
      </c>
      <c r="CI205" s="3">
        <v>17.07</v>
      </c>
      <c r="CJ205" s="3">
        <v>17.07</v>
      </c>
      <c r="CM205" t="s">
        <v>136</v>
      </c>
      <c r="CN205" t="s">
        <v>5778</v>
      </c>
      <c r="CO205" t="s">
        <v>138</v>
      </c>
      <c r="CQ205" t="s">
        <v>115</v>
      </c>
      <c r="CR205" t="s">
        <v>133</v>
      </c>
      <c r="CS205" t="s">
        <v>139</v>
      </c>
      <c r="CT205" t="s">
        <v>139</v>
      </c>
      <c r="CU205" t="s">
        <v>139</v>
      </c>
      <c r="CV205" t="s">
        <v>133</v>
      </c>
      <c r="CW205" t="s">
        <v>139</v>
      </c>
      <c r="CX205" t="s">
        <v>1364</v>
      </c>
      <c r="CY205" s="10">
        <v>16702359168</v>
      </c>
      <c r="CZ205" t="s">
        <v>3825</v>
      </c>
      <c r="DA205" t="s">
        <v>139</v>
      </c>
      <c r="DB205" t="s">
        <v>133</v>
      </c>
      <c r="DC205" t="s">
        <v>115</v>
      </c>
    </row>
    <row r="206" spans="1:112" ht="14.45" customHeight="1" x14ac:dyDescent="0.25">
      <c r="A206" t="s">
        <v>6258</v>
      </c>
      <c r="B206" t="s">
        <v>212</v>
      </c>
      <c r="C206" s="1">
        <v>45461</v>
      </c>
      <c r="D206" s="1">
        <v>45575</v>
      </c>
      <c r="E206" t="s">
        <v>114</v>
      </c>
      <c r="G206" t="s">
        <v>115</v>
      </c>
      <c r="H206" t="s">
        <v>115</v>
      </c>
      <c r="I206" t="s">
        <v>115</v>
      </c>
      <c r="J206" t="s">
        <v>950</v>
      </c>
      <c r="K206" t="s">
        <v>951</v>
      </c>
      <c r="L206" t="s">
        <v>683</v>
      </c>
      <c r="M206" t="s">
        <v>952</v>
      </c>
      <c r="N206" t="s">
        <v>119</v>
      </c>
      <c r="O206" t="s">
        <v>120</v>
      </c>
      <c r="P206" s="8">
        <v>96950</v>
      </c>
      <c r="Q206" t="s">
        <v>121</v>
      </c>
      <c r="S206" s="10">
        <v>16702352883</v>
      </c>
      <c r="T206">
        <v>0</v>
      </c>
      <c r="U206" t="s">
        <v>953</v>
      </c>
      <c r="V206">
        <v>56132</v>
      </c>
      <c r="W206" t="s">
        <v>123</v>
      </c>
      <c r="Y206" t="s">
        <v>954</v>
      </c>
      <c r="Z206" t="s">
        <v>955</v>
      </c>
      <c r="AA206" t="s">
        <v>686</v>
      </c>
      <c r="AB206" t="s">
        <v>663</v>
      </c>
      <c r="AC206" t="s">
        <v>683</v>
      </c>
      <c r="AD206" t="s">
        <v>952</v>
      </c>
      <c r="AE206" t="s">
        <v>119</v>
      </c>
      <c r="AF206" t="s">
        <v>120</v>
      </c>
      <c r="AG206" s="8">
        <v>96950</v>
      </c>
      <c r="AH206" t="s">
        <v>121</v>
      </c>
      <c r="AJ206" s="10">
        <v>16702352883</v>
      </c>
      <c r="AK206">
        <v>0</v>
      </c>
      <c r="AL206" t="s">
        <v>956</v>
      </c>
      <c r="BD206" t="str">
        <f>"39-7011.00"</f>
        <v>39-7011.00</v>
      </c>
      <c r="BE206" t="s">
        <v>1457</v>
      </c>
      <c r="BF206" t="s">
        <v>6259</v>
      </c>
      <c r="BG206" t="s">
        <v>1457</v>
      </c>
      <c r="BH206">
        <v>5</v>
      </c>
      <c r="BJ206" s="1">
        <v>45536</v>
      </c>
      <c r="BK206" s="1">
        <v>45900</v>
      </c>
      <c r="BN206">
        <v>35</v>
      </c>
      <c r="BO206">
        <v>0</v>
      </c>
      <c r="BP206">
        <v>7</v>
      </c>
      <c r="BQ206">
        <v>7</v>
      </c>
      <c r="BR206">
        <v>7</v>
      </c>
      <c r="BS206">
        <v>7</v>
      </c>
      <c r="BT206">
        <v>7</v>
      </c>
      <c r="BU206">
        <v>0</v>
      </c>
      <c r="BV206" t="str">
        <f>"8:00 AM"</f>
        <v>8:00 AM</v>
      </c>
      <c r="BW206" t="str">
        <f>"4:00 PM"</f>
        <v>4:00 PM</v>
      </c>
      <c r="BX206" t="s">
        <v>226</v>
      </c>
      <c r="BY206">
        <v>0</v>
      </c>
      <c r="BZ206">
        <v>12</v>
      </c>
      <c r="CA206" t="s">
        <v>115</v>
      </c>
      <c r="CC206" t="s">
        <v>6260</v>
      </c>
      <c r="CD206" t="s">
        <v>683</v>
      </c>
      <c r="CE206" t="s">
        <v>684</v>
      </c>
      <c r="CF206" t="s">
        <v>119</v>
      </c>
      <c r="CG206" t="s">
        <v>120</v>
      </c>
      <c r="CH206" s="8">
        <v>96950</v>
      </c>
      <c r="CI206" s="3">
        <v>10.050000000000001</v>
      </c>
      <c r="CJ206" s="3">
        <v>10.050000000000001</v>
      </c>
      <c r="CK206" s="3">
        <v>15.08</v>
      </c>
      <c r="CL206" s="3">
        <v>15.08</v>
      </c>
      <c r="CM206" t="s">
        <v>136</v>
      </c>
      <c r="CN206" t="s">
        <v>139</v>
      </c>
      <c r="CO206" t="s">
        <v>138</v>
      </c>
      <c r="CQ206" t="s">
        <v>115</v>
      </c>
      <c r="CR206" t="s">
        <v>133</v>
      </c>
      <c r="CS206" t="s">
        <v>139</v>
      </c>
      <c r="CT206" t="s">
        <v>133</v>
      </c>
      <c r="CU206" t="s">
        <v>133</v>
      </c>
      <c r="CV206" t="s">
        <v>133</v>
      </c>
      <c r="CW206" t="s">
        <v>139</v>
      </c>
      <c r="CX206" t="s">
        <v>1161</v>
      </c>
      <c r="CY206" s="10">
        <v>16702352883</v>
      </c>
      <c r="CZ206" t="s">
        <v>956</v>
      </c>
      <c r="DA206" t="s">
        <v>139</v>
      </c>
      <c r="DB206" t="s">
        <v>133</v>
      </c>
      <c r="DC206" t="s">
        <v>115</v>
      </c>
    </row>
    <row r="207" spans="1:112" ht="14.45" customHeight="1" x14ac:dyDescent="0.25">
      <c r="A207" t="s">
        <v>6306</v>
      </c>
      <c r="B207" t="s">
        <v>192</v>
      </c>
      <c r="C207" s="1">
        <v>45464</v>
      </c>
      <c r="D207" s="1">
        <v>45575</v>
      </c>
      <c r="E207" t="s">
        <v>144</v>
      </c>
      <c r="F207" s="1">
        <v>45595</v>
      </c>
      <c r="G207" t="s">
        <v>115</v>
      </c>
      <c r="H207" t="s">
        <v>115</v>
      </c>
      <c r="I207" t="s">
        <v>115</v>
      </c>
      <c r="J207" t="s">
        <v>5790</v>
      </c>
      <c r="K207" t="s">
        <v>951</v>
      </c>
      <c r="L207" t="s">
        <v>683</v>
      </c>
      <c r="M207" t="s">
        <v>952</v>
      </c>
      <c r="N207" t="s">
        <v>119</v>
      </c>
      <c r="O207" t="s">
        <v>120</v>
      </c>
      <c r="P207" s="8">
        <v>96950</v>
      </c>
      <c r="Q207" t="s">
        <v>121</v>
      </c>
      <c r="S207" s="10">
        <v>16702352883</v>
      </c>
      <c r="T207">
        <v>0</v>
      </c>
      <c r="U207" t="s">
        <v>953</v>
      </c>
      <c r="V207">
        <v>56132</v>
      </c>
      <c r="W207" t="s">
        <v>123</v>
      </c>
      <c r="Y207" t="s">
        <v>954</v>
      </c>
      <c r="Z207" t="s">
        <v>955</v>
      </c>
      <c r="AA207" t="s">
        <v>686</v>
      </c>
      <c r="AB207" t="s">
        <v>663</v>
      </c>
      <c r="AC207" t="s">
        <v>683</v>
      </c>
      <c r="AD207" t="s">
        <v>952</v>
      </c>
      <c r="AE207" t="s">
        <v>119</v>
      </c>
      <c r="AF207" t="s">
        <v>120</v>
      </c>
      <c r="AG207" s="8">
        <v>96950</v>
      </c>
      <c r="AH207" t="s">
        <v>121</v>
      </c>
      <c r="AJ207" s="10">
        <v>16702352883</v>
      </c>
      <c r="AK207">
        <v>0</v>
      </c>
      <c r="AL207" t="s">
        <v>956</v>
      </c>
      <c r="BD207" t="str">
        <f>"35-3011.00"</f>
        <v>35-3011.00</v>
      </c>
      <c r="BE207" t="s">
        <v>5328</v>
      </c>
      <c r="BF207" t="s">
        <v>6307</v>
      </c>
      <c r="BG207" t="s">
        <v>5329</v>
      </c>
      <c r="BH207">
        <v>10</v>
      </c>
      <c r="BJ207" s="1">
        <v>45597</v>
      </c>
      <c r="BK207" s="1">
        <v>45961</v>
      </c>
      <c r="BN207">
        <v>35</v>
      </c>
      <c r="BO207">
        <v>0</v>
      </c>
      <c r="BP207">
        <v>7</v>
      </c>
      <c r="BQ207">
        <v>7</v>
      </c>
      <c r="BR207">
        <v>7</v>
      </c>
      <c r="BS207">
        <v>7</v>
      </c>
      <c r="BT207">
        <v>7</v>
      </c>
      <c r="BU207">
        <v>0</v>
      </c>
      <c r="BV207" t="str">
        <f>"5:00 PM"</f>
        <v>5:00 PM</v>
      </c>
      <c r="BW207" t="str">
        <f>"12:00 AM"</f>
        <v>12:00 AM</v>
      </c>
      <c r="BX207" t="s">
        <v>226</v>
      </c>
      <c r="BY207">
        <v>0</v>
      </c>
      <c r="BZ207">
        <v>12</v>
      </c>
      <c r="CA207" t="s">
        <v>115</v>
      </c>
      <c r="CC207" t="s">
        <v>6308</v>
      </c>
      <c r="CD207" t="s">
        <v>683</v>
      </c>
      <c r="CE207" t="s">
        <v>684</v>
      </c>
      <c r="CF207" t="s">
        <v>119</v>
      </c>
      <c r="CG207" t="s">
        <v>120</v>
      </c>
      <c r="CH207" s="8">
        <v>96950</v>
      </c>
      <c r="CI207" s="3">
        <v>7.93</v>
      </c>
      <c r="CJ207" s="3">
        <v>7.93</v>
      </c>
      <c r="CK207" s="3">
        <v>11.9</v>
      </c>
      <c r="CL207" s="3">
        <v>11.9</v>
      </c>
      <c r="CM207" t="s">
        <v>136</v>
      </c>
      <c r="CN207" t="s">
        <v>368</v>
      </c>
      <c r="CO207" t="s">
        <v>138</v>
      </c>
      <c r="CQ207" t="s">
        <v>115</v>
      </c>
      <c r="CR207" t="s">
        <v>133</v>
      </c>
      <c r="CS207" t="s">
        <v>139</v>
      </c>
      <c r="CT207" t="s">
        <v>133</v>
      </c>
      <c r="CU207" t="s">
        <v>133</v>
      </c>
      <c r="CV207" t="s">
        <v>133</v>
      </c>
      <c r="CW207" t="s">
        <v>139</v>
      </c>
      <c r="CX207" t="s">
        <v>1155</v>
      </c>
      <c r="CY207" s="10">
        <v>16702352883</v>
      </c>
      <c r="CZ207" t="s">
        <v>956</v>
      </c>
      <c r="DA207" t="s">
        <v>209</v>
      </c>
      <c r="DB207" t="s">
        <v>133</v>
      </c>
      <c r="DC207" t="s">
        <v>115</v>
      </c>
    </row>
    <row r="208" spans="1:112" ht="14.45" customHeight="1" x14ac:dyDescent="0.25">
      <c r="A208" t="s">
        <v>6360</v>
      </c>
      <c r="B208" t="s">
        <v>192</v>
      </c>
      <c r="C208" s="1">
        <v>45464</v>
      </c>
      <c r="D208" s="1">
        <v>45575</v>
      </c>
      <c r="E208" t="s">
        <v>144</v>
      </c>
      <c r="F208" s="1">
        <v>45595</v>
      </c>
      <c r="G208" t="s">
        <v>115</v>
      </c>
      <c r="H208" t="s">
        <v>115</v>
      </c>
      <c r="I208" t="s">
        <v>115</v>
      </c>
      <c r="J208" t="s">
        <v>950</v>
      </c>
      <c r="K208" t="s">
        <v>951</v>
      </c>
      <c r="L208" t="s">
        <v>683</v>
      </c>
      <c r="M208" t="s">
        <v>952</v>
      </c>
      <c r="N208" t="s">
        <v>119</v>
      </c>
      <c r="O208" t="s">
        <v>120</v>
      </c>
      <c r="P208" s="8">
        <v>96950</v>
      </c>
      <c r="Q208" t="s">
        <v>121</v>
      </c>
      <c r="S208" s="10">
        <v>16702352883</v>
      </c>
      <c r="T208">
        <v>0</v>
      </c>
      <c r="U208" t="s">
        <v>953</v>
      </c>
      <c r="V208">
        <v>56132</v>
      </c>
      <c r="W208" t="s">
        <v>123</v>
      </c>
      <c r="Y208" t="s">
        <v>954</v>
      </c>
      <c r="Z208" t="s">
        <v>955</v>
      </c>
      <c r="AA208" t="s">
        <v>686</v>
      </c>
      <c r="AB208" t="s">
        <v>663</v>
      </c>
      <c r="AC208" t="s">
        <v>683</v>
      </c>
      <c r="AD208" t="s">
        <v>952</v>
      </c>
      <c r="AE208" t="s">
        <v>119</v>
      </c>
      <c r="AF208" t="s">
        <v>120</v>
      </c>
      <c r="AG208" s="8">
        <v>96950</v>
      </c>
      <c r="AH208" t="s">
        <v>121</v>
      </c>
      <c r="AJ208" s="10">
        <v>16702352883</v>
      </c>
      <c r="AK208">
        <v>0</v>
      </c>
      <c r="AL208" t="s">
        <v>956</v>
      </c>
      <c r="BD208" t="str">
        <f>"39-9011.00"</f>
        <v>39-9011.00</v>
      </c>
      <c r="BE208" t="s">
        <v>650</v>
      </c>
      <c r="BF208" t="s">
        <v>3039</v>
      </c>
      <c r="BG208" t="s">
        <v>3040</v>
      </c>
      <c r="BH208">
        <v>10</v>
      </c>
      <c r="BJ208" s="1">
        <v>45597</v>
      </c>
      <c r="BK208" s="1">
        <v>45961</v>
      </c>
      <c r="BN208">
        <v>35</v>
      </c>
      <c r="BO208">
        <v>0</v>
      </c>
      <c r="BP208">
        <v>7</v>
      </c>
      <c r="BQ208">
        <v>7</v>
      </c>
      <c r="BR208">
        <v>7</v>
      </c>
      <c r="BS208">
        <v>7</v>
      </c>
      <c r="BT208">
        <v>7</v>
      </c>
      <c r="BU208">
        <v>0</v>
      </c>
      <c r="BV208" t="str">
        <f>"8:00 AM"</f>
        <v>8:00 AM</v>
      </c>
      <c r="BW208" t="str">
        <f>"4:00 PM"</f>
        <v>4:00 PM</v>
      </c>
      <c r="BX208" t="s">
        <v>226</v>
      </c>
      <c r="BY208">
        <v>0</v>
      </c>
      <c r="BZ208">
        <v>12</v>
      </c>
      <c r="CA208" t="s">
        <v>115</v>
      </c>
      <c r="CC208" t="s">
        <v>6361</v>
      </c>
      <c r="CD208" t="s">
        <v>683</v>
      </c>
      <c r="CE208" t="s">
        <v>684</v>
      </c>
      <c r="CF208" t="s">
        <v>119</v>
      </c>
      <c r="CG208" t="s">
        <v>120</v>
      </c>
      <c r="CH208" s="8">
        <v>96950</v>
      </c>
      <c r="CI208" s="3">
        <v>7.79</v>
      </c>
      <c r="CJ208" s="3">
        <v>7.79</v>
      </c>
      <c r="CK208" s="3">
        <v>11.69</v>
      </c>
      <c r="CL208" s="3">
        <v>11.69</v>
      </c>
      <c r="CM208" t="s">
        <v>136</v>
      </c>
      <c r="CN208" t="s">
        <v>368</v>
      </c>
      <c r="CO208" t="s">
        <v>138</v>
      </c>
      <c r="CQ208" t="s">
        <v>115</v>
      </c>
      <c r="CR208" t="s">
        <v>133</v>
      </c>
      <c r="CS208" t="s">
        <v>139</v>
      </c>
      <c r="CT208" t="s">
        <v>133</v>
      </c>
      <c r="CU208" t="s">
        <v>133</v>
      </c>
      <c r="CV208" t="s">
        <v>133</v>
      </c>
      <c r="CW208" t="s">
        <v>139</v>
      </c>
      <c r="CX208" t="s">
        <v>1155</v>
      </c>
      <c r="CY208" s="10">
        <v>16702352883</v>
      </c>
      <c r="CZ208" t="s">
        <v>956</v>
      </c>
      <c r="DA208" t="s">
        <v>209</v>
      </c>
      <c r="DB208" t="s">
        <v>133</v>
      </c>
      <c r="DC208" t="s">
        <v>115</v>
      </c>
    </row>
    <row r="209" spans="1:112" ht="14.45" customHeight="1" x14ac:dyDescent="0.25">
      <c r="A209" t="s">
        <v>6458</v>
      </c>
      <c r="B209" t="s">
        <v>192</v>
      </c>
      <c r="C209" s="1">
        <v>45464</v>
      </c>
      <c r="D209" s="1">
        <v>45575</v>
      </c>
      <c r="E209" t="s">
        <v>144</v>
      </c>
      <c r="F209" s="1">
        <v>45595</v>
      </c>
      <c r="G209" t="s">
        <v>115</v>
      </c>
      <c r="H209" t="s">
        <v>115</v>
      </c>
      <c r="I209" t="s">
        <v>115</v>
      </c>
      <c r="J209" t="s">
        <v>950</v>
      </c>
      <c r="K209" t="s">
        <v>951</v>
      </c>
      <c r="L209" t="s">
        <v>683</v>
      </c>
      <c r="M209" t="s">
        <v>952</v>
      </c>
      <c r="N209" t="s">
        <v>119</v>
      </c>
      <c r="O209" t="s">
        <v>120</v>
      </c>
      <c r="P209" s="8">
        <v>96950</v>
      </c>
      <c r="Q209" t="s">
        <v>121</v>
      </c>
      <c r="S209" s="10">
        <v>16702352883</v>
      </c>
      <c r="T209">
        <v>0</v>
      </c>
      <c r="U209" t="s">
        <v>953</v>
      </c>
      <c r="V209">
        <v>56132</v>
      </c>
      <c r="W209" t="s">
        <v>123</v>
      </c>
      <c r="Y209" t="s">
        <v>954</v>
      </c>
      <c r="Z209" t="s">
        <v>955</v>
      </c>
      <c r="AA209" t="s">
        <v>686</v>
      </c>
      <c r="AB209" t="s">
        <v>663</v>
      </c>
      <c r="AC209" t="s">
        <v>683</v>
      </c>
      <c r="AD209" t="s">
        <v>952</v>
      </c>
      <c r="AE209" t="s">
        <v>119</v>
      </c>
      <c r="AF209" t="s">
        <v>120</v>
      </c>
      <c r="AG209" s="8">
        <v>96950</v>
      </c>
      <c r="AH209" t="s">
        <v>121</v>
      </c>
      <c r="AJ209" s="10">
        <v>16702352883</v>
      </c>
      <c r="AK209">
        <v>0</v>
      </c>
      <c r="AL209" t="s">
        <v>956</v>
      </c>
      <c r="BD209" t="str">
        <f>"39-5012.00"</f>
        <v>39-5012.00</v>
      </c>
      <c r="BE209" t="s">
        <v>947</v>
      </c>
      <c r="BF209" t="s">
        <v>3249</v>
      </c>
      <c r="BG209" t="s">
        <v>957</v>
      </c>
      <c r="BH209">
        <v>4</v>
      </c>
      <c r="BJ209" s="1">
        <v>45597</v>
      </c>
      <c r="BK209" s="1">
        <v>45961</v>
      </c>
      <c r="BN209">
        <v>35</v>
      </c>
      <c r="BO209">
        <v>0</v>
      </c>
      <c r="BP209">
        <v>7</v>
      </c>
      <c r="BQ209">
        <v>7</v>
      </c>
      <c r="BR209">
        <v>7</v>
      </c>
      <c r="BS209">
        <v>7</v>
      </c>
      <c r="BT209">
        <v>7</v>
      </c>
      <c r="BU209">
        <v>0</v>
      </c>
      <c r="BV209" t="str">
        <f>"11:00 AM"</f>
        <v>11:00 AM</v>
      </c>
      <c r="BW209" t="str">
        <f>"6:00 PM"</f>
        <v>6:00 PM</v>
      </c>
      <c r="BX209" t="s">
        <v>226</v>
      </c>
      <c r="BY209">
        <v>0</v>
      </c>
      <c r="BZ209">
        <v>12</v>
      </c>
      <c r="CA209" t="s">
        <v>115</v>
      </c>
      <c r="CC209" t="s">
        <v>3250</v>
      </c>
      <c r="CD209" t="s">
        <v>683</v>
      </c>
      <c r="CE209" t="s">
        <v>684</v>
      </c>
      <c r="CF209" t="s">
        <v>119</v>
      </c>
      <c r="CG209" t="s">
        <v>120</v>
      </c>
      <c r="CH209" s="8">
        <v>96950</v>
      </c>
      <c r="CI209" s="3">
        <v>9.77</v>
      </c>
      <c r="CJ209" s="3">
        <v>9.77</v>
      </c>
      <c r="CK209" s="3">
        <v>14.66</v>
      </c>
      <c r="CL209" s="3">
        <v>14.66</v>
      </c>
      <c r="CM209" t="s">
        <v>136</v>
      </c>
      <c r="CN209" t="s">
        <v>368</v>
      </c>
      <c r="CO209" t="s">
        <v>138</v>
      </c>
      <c r="CQ209" t="s">
        <v>115</v>
      </c>
      <c r="CR209" t="s">
        <v>133</v>
      </c>
      <c r="CS209" t="s">
        <v>139</v>
      </c>
      <c r="CT209" t="s">
        <v>133</v>
      </c>
      <c r="CU209" t="s">
        <v>133</v>
      </c>
      <c r="CV209" t="s">
        <v>133</v>
      </c>
      <c r="CW209" t="s">
        <v>139</v>
      </c>
      <c r="CX209" t="s">
        <v>1155</v>
      </c>
      <c r="CY209" s="10">
        <v>16702352883</v>
      </c>
      <c r="CZ209" t="s">
        <v>956</v>
      </c>
      <c r="DA209" t="s">
        <v>209</v>
      </c>
      <c r="DB209" t="s">
        <v>133</v>
      </c>
      <c r="DC209" t="s">
        <v>115</v>
      </c>
    </row>
    <row r="210" spans="1:112" ht="14.45" customHeight="1" x14ac:dyDescent="0.25">
      <c r="A210" t="s">
        <v>6600</v>
      </c>
      <c r="B210" t="s">
        <v>192</v>
      </c>
      <c r="C210" s="1">
        <v>45446</v>
      </c>
      <c r="D210" s="1">
        <v>45575</v>
      </c>
      <c r="E210" t="s">
        <v>144</v>
      </c>
      <c r="F210" s="1">
        <v>45564</v>
      </c>
      <c r="G210" t="s">
        <v>115</v>
      </c>
      <c r="H210" t="s">
        <v>115</v>
      </c>
      <c r="I210" t="s">
        <v>115</v>
      </c>
      <c r="J210" t="s">
        <v>950</v>
      </c>
      <c r="K210" t="s">
        <v>951</v>
      </c>
      <c r="L210" t="s">
        <v>683</v>
      </c>
      <c r="M210" t="s">
        <v>952</v>
      </c>
      <c r="N210" t="s">
        <v>119</v>
      </c>
      <c r="O210" t="s">
        <v>120</v>
      </c>
      <c r="P210" s="8">
        <v>96950</v>
      </c>
      <c r="Q210" t="s">
        <v>121</v>
      </c>
      <c r="S210" s="10">
        <v>16702352883</v>
      </c>
      <c r="T210">
        <v>0</v>
      </c>
      <c r="U210" t="s">
        <v>953</v>
      </c>
      <c r="V210">
        <v>56132</v>
      </c>
      <c r="W210" t="s">
        <v>123</v>
      </c>
      <c r="Y210" t="s">
        <v>954</v>
      </c>
      <c r="Z210" t="s">
        <v>955</v>
      </c>
      <c r="AA210" t="s">
        <v>686</v>
      </c>
      <c r="AB210" t="s">
        <v>663</v>
      </c>
      <c r="AC210" t="s">
        <v>683</v>
      </c>
      <c r="AD210" t="s">
        <v>952</v>
      </c>
      <c r="AE210" t="s">
        <v>119</v>
      </c>
      <c r="AF210" t="s">
        <v>120</v>
      </c>
      <c r="AG210" s="8">
        <v>96950</v>
      </c>
      <c r="AH210" t="s">
        <v>121</v>
      </c>
      <c r="AJ210" s="10">
        <v>16702352883</v>
      </c>
      <c r="AK210">
        <v>0</v>
      </c>
      <c r="AL210" t="s">
        <v>956</v>
      </c>
      <c r="BD210" t="str">
        <f>"43-3031.00"</f>
        <v>43-3031.00</v>
      </c>
      <c r="BE210" t="s">
        <v>430</v>
      </c>
      <c r="BF210" t="s">
        <v>4175</v>
      </c>
      <c r="BG210" t="s">
        <v>4176</v>
      </c>
      <c r="BH210">
        <v>5</v>
      </c>
      <c r="BJ210" s="1">
        <v>45566</v>
      </c>
      <c r="BK210" s="1">
        <v>45930</v>
      </c>
      <c r="BN210">
        <v>35</v>
      </c>
      <c r="BO210">
        <v>0</v>
      </c>
      <c r="BP210">
        <v>7</v>
      </c>
      <c r="BQ210">
        <v>7</v>
      </c>
      <c r="BR210">
        <v>7</v>
      </c>
      <c r="BS210">
        <v>7</v>
      </c>
      <c r="BT210">
        <v>7</v>
      </c>
      <c r="BU210">
        <v>0</v>
      </c>
      <c r="BV210" t="str">
        <f>"8:00 AM"</f>
        <v>8:00 AM</v>
      </c>
      <c r="BW210" t="str">
        <f>"4:00 PM"</f>
        <v>4:00 PM</v>
      </c>
      <c r="BX210" t="s">
        <v>226</v>
      </c>
      <c r="BY210">
        <v>0</v>
      </c>
      <c r="BZ210">
        <v>12</v>
      </c>
      <c r="CA210" t="s">
        <v>115</v>
      </c>
      <c r="CC210" t="s">
        <v>4177</v>
      </c>
      <c r="CD210" t="s">
        <v>683</v>
      </c>
      <c r="CE210" t="s">
        <v>684</v>
      </c>
      <c r="CF210" t="s">
        <v>119</v>
      </c>
      <c r="CG210" t="s">
        <v>120</v>
      </c>
      <c r="CH210" s="8">
        <v>96950</v>
      </c>
      <c r="CI210" s="3">
        <v>11.43</v>
      </c>
      <c r="CJ210" s="3">
        <v>11.43</v>
      </c>
      <c r="CK210" s="3">
        <v>17.149999999999999</v>
      </c>
      <c r="CL210" s="3">
        <v>17.149999999999999</v>
      </c>
      <c r="CM210" t="s">
        <v>136</v>
      </c>
      <c r="CN210" t="s">
        <v>368</v>
      </c>
      <c r="CO210" t="s">
        <v>138</v>
      </c>
      <c r="CQ210" t="s">
        <v>115</v>
      </c>
      <c r="CR210" t="s">
        <v>133</v>
      </c>
      <c r="CS210" t="s">
        <v>139</v>
      </c>
      <c r="CT210" t="s">
        <v>133</v>
      </c>
      <c r="CU210" t="s">
        <v>133</v>
      </c>
      <c r="CV210" t="s">
        <v>133</v>
      </c>
      <c r="CW210" t="s">
        <v>139</v>
      </c>
      <c r="CX210" t="s">
        <v>1155</v>
      </c>
      <c r="CY210" s="10">
        <v>16702352883</v>
      </c>
      <c r="CZ210" t="s">
        <v>956</v>
      </c>
      <c r="DA210" t="s">
        <v>209</v>
      </c>
      <c r="DB210" t="s">
        <v>133</v>
      </c>
      <c r="DC210" t="s">
        <v>115</v>
      </c>
    </row>
    <row r="211" spans="1:112" ht="14.45" customHeight="1" x14ac:dyDescent="0.25">
      <c r="A211" t="s">
        <v>7204</v>
      </c>
      <c r="B211" t="s">
        <v>192</v>
      </c>
      <c r="C211" s="1">
        <v>45446</v>
      </c>
      <c r="D211" s="1">
        <v>45575</v>
      </c>
      <c r="E211" t="s">
        <v>144</v>
      </c>
      <c r="F211" s="1">
        <v>45564</v>
      </c>
      <c r="G211" t="s">
        <v>115</v>
      </c>
      <c r="H211" t="s">
        <v>115</v>
      </c>
      <c r="I211" t="s">
        <v>115</v>
      </c>
      <c r="J211" t="s">
        <v>950</v>
      </c>
      <c r="K211" t="s">
        <v>951</v>
      </c>
      <c r="L211" t="s">
        <v>683</v>
      </c>
      <c r="M211" t="s">
        <v>952</v>
      </c>
      <c r="N211" t="s">
        <v>119</v>
      </c>
      <c r="O211" t="s">
        <v>120</v>
      </c>
      <c r="P211" s="8">
        <v>96950</v>
      </c>
      <c r="Q211" t="s">
        <v>121</v>
      </c>
      <c r="S211" s="10">
        <v>16702352883</v>
      </c>
      <c r="T211">
        <v>0</v>
      </c>
      <c r="U211" t="s">
        <v>953</v>
      </c>
      <c r="V211">
        <v>56132</v>
      </c>
      <c r="W211" t="s">
        <v>123</v>
      </c>
      <c r="Y211" t="s">
        <v>954</v>
      </c>
      <c r="Z211" t="s">
        <v>955</v>
      </c>
      <c r="AA211" t="s">
        <v>686</v>
      </c>
      <c r="AB211" t="s">
        <v>663</v>
      </c>
      <c r="AC211" t="s">
        <v>683</v>
      </c>
      <c r="AD211" t="s">
        <v>952</v>
      </c>
      <c r="AE211" t="s">
        <v>119</v>
      </c>
      <c r="AF211" t="s">
        <v>120</v>
      </c>
      <c r="AG211" s="8">
        <v>96950</v>
      </c>
      <c r="AH211" t="s">
        <v>121</v>
      </c>
      <c r="AJ211" s="10">
        <v>16702352883</v>
      </c>
      <c r="AK211">
        <v>0</v>
      </c>
      <c r="AL211" t="s">
        <v>956</v>
      </c>
      <c r="BD211" t="str">
        <f>"35-3023.00"</f>
        <v>35-3023.00</v>
      </c>
      <c r="BE211" t="s">
        <v>290</v>
      </c>
      <c r="BF211" t="s">
        <v>1974</v>
      </c>
      <c r="BG211" t="s">
        <v>690</v>
      </c>
      <c r="BH211">
        <v>5</v>
      </c>
      <c r="BJ211" s="1">
        <v>45566</v>
      </c>
      <c r="BK211" s="1">
        <v>45930</v>
      </c>
      <c r="BN211">
        <v>35</v>
      </c>
      <c r="BO211">
        <v>0</v>
      </c>
      <c r="BP211">
        <v>7</v>
      </c>
      <c r="BQ211">
        <v>7</v>
      </c>
      <c r="BR211">
        <v>7</v>
      </c>
      <c r="BS211">
        <v>7</v>
      </c>
      <c r="BT211">
        <v>7</v>
      </c>
      <c r="BU211">
        <v>0</v>
      </c>
      <c r="BV211" t="str">
        <f>"8:00 AM"</f>
        <v>8:00 AM</v>
      </c>
      <c r="BW211" t="str">
        <f>"4:00 PM"</f>
        <v>4:00 PM</v>
      </c>
      <c r="BX211" t="s">
        <v>158</v>
      </c>
      <c r="BY211">
        <v>0</v>
      </c>
      <c r="BZ211">
        <v>3</v>
      </c>
      <c r="CA211" t="s">
        <v>115</v>
      </c>
      <c r="CC211" t="s">
        <v>691</v>
      </c>
      <c r="CD211" t="s">
        <v>683</v>
      </c>
      <c r="CE211" t="s">
        <v>684</v>
      </c>
      <c r="CF211" t="s">
        <v>119</v>
      </c>
      <c r="CG211" t="s">
        <v>120</v>
      </c>
      <c r="CH211" s="8">
        <v>96950</v>
      </c>
      <c r="CI211" s="3">
        <v>7.97</v>
      </c>
      <c r="CJ211" s="3">
        <v>7.97</v>
      </c>
      <c r="CK211" s="3">
        <v>11.96</v>
      </c>
      <c r="CL211" s="3">
        <v>11.96</v>
      </c>
      <c r="CM211" t="s">
        <v>136</v>
      </c>
      <c r="CN211" t="s">
        <v>368</v>
      </c>
      <c r="CO211" t="s">
        <v>138</v>
      </c>
      <c r="CQ211" t="s">
        <v>115</v>
      </c>
      <c r="CR211" t="s">
        <v>133</v>
      </c>
      <c r="CS211" t="s">
        <v>139</v>
      </c>
      <c r="CT211" t="s">
        <v>133</v>
      </c>
      <c r="CU211" t="s">
        <v>133</v>
      </c>
      <c r="CV211" t="s">
        <v>133</v>
      </c>
      <c r="CW211" t="s">
        <v>139</v>
      </c>
      <c r="CX211" t="s">
        <v>1155</v>
      </c>
      <c r="CY211" s="10">
        <v>16702352883</v>
      </c>
      <c r="CZ211" t="s">
        <v>956</v>
      </c>
      <c r="DA211" t="s">
        <v>209</v>
      </c>
      <c r="DB211" t="s">
        <v>133</v>
      </c>
      <c r="DC211" t="s">
        <v>115</v>
      </c>
    </row>
    <row r="212" spans="1:112" ht="14.45" customHeight="1" x14ac:dyDescent="0.25">
      <c r="A212" t="s">
        <v>7264</v>
      </c>
      <c r="B212" t="s">
        <v>143</v>
      </c>
      <c r="C212" s="1">
        <v>45484</v>
      </c>
      <c r="D212" s="1">
        <v>45575</v>
      </c>
      <c r="E212" t="s">
        <v>114</v>
      </c>
      <c r="G212" t="s">
        <v>115</v>
      </c>
      <c r="H212" t="s">
        <v>115</v>
      </c>
      <c r="I212" t="s">
        <v>115</v>
      </c>
      <c r="J212" t="s">
        <v>4124</v>
      </c>
      <c r="K212" t="s">
        <v>4125</v>
      </c>
      <c r="L212" t="s">
        <v>4126</v>
      </c>
      <c r="M212" t="s">
        <v>4127</v>
      </c>
      <c r="N212" t="s">
        <v>119</v>
      </c>
      <c r="O212" t="s">
        <v>120</v>
      </c>
      <c r="P212" s="8">
        <v>96950</v>
      </c>
      <c r="Q212" t="s">
        <v>121</v>
      </c>
      <c r="S212" s="10">
        <v>16709894241</v>
      </c>
      <c r="U212" t="s">
        <v>4128</v>
      </c>
      <c r="V212">
        <v>23622</v>
      </c>
      <c r="W212" t="s">
        <v>123</v>
      </c>
      <c r="Y212" t="s">
        <v>4129</v>
      </c>
      <c r="Z212" t="s">
        <v>4130</v>
      </c>
      <c r="AA212" t="s">
        <v>4131</v>
      </c>
      <c r="AB212" t="s">
        <v>2208</v>
      </c>
      <c r="AC212" t="s">
        <v>7265</v>
      </c>
      <c r="AD212" t="s">
        <v>4127</v>
      </c>
      <c r="AE212" t="s">
        <v>148</v>
      </c>
      <c r="AF212" t="s">
        <v>120</v>
      </c>
      <c r="AG212" s="8">
        <v>96950</v>
      </c>
      <c r="AH212" t="s">
        <v>121</v>
      </c>
      <c r="AJ212" s="10">
        <v>16709894241</v>
      </c>
      <c r="AL212" t="s">
        <v>4132</v>
      </c>
      <c r="BD212" t="str">
        <f>"37-2012.00"</f>
        <v>37-2012.00</v>
      </c>
      <c r="BE212" t="s">
        <v>512</v>
      </c>
      <c r="BF212" t="s">
        <v>7266</v>
      </c>
      <c r="BG212" t="s">
        <v>512</v>
      </c>
      <c r="BH212">
        <v>10</v>
      </c>
      <c r="BI212">
        <v>10</v>
      </c>
      <c r="BJ212" s="1">
        <v>45566</v>
      </c>
      <c r="BK212" s="1">
        <v>45930</v>
      </c>
      <c r="BL212" s="1">
        <v>45575</v>
      </c>
      <c r="BM212" s="1">
        <v>45930</v>
      </c>
      <c r="BN212">
        <v>40</v>
      </c>
      <c r="BO212">
        <v>0</v>
      </c>
      <c r="BP212">
        <v>8</v>
      </c>
      <c r="BQ212">
        <v>8</v>
      </c>
      <c r="BR212">
        <v>8</v>
      </c>
      <c r="BS212">
        <v>8</v>
      </c>
      <c r="BT212">
        <v>8</v>
      </c>
      <c r="BU212">
        <v>0</v>
      </c>
      <c r="BV212" t="str">
        <f>"8:00 AM"</f>
        <v>8:00 AM</v>
      </c>
      <c r="BW212" t="str">
        <f>"5:00 PM"</f>
        <v>5:00 PM</v>
      </c>
      <c r="BX212" t="s">
        <v>158</v>
      </c>
      <c r="BY212">
        <v>0</v>
      </c>
      <c r="BZ212">
        <v>3</v>
      </c>
      <c r="CA212" t="s">
        <v>115</v>
      </c>
      <c r="CC212" t="s">
        <v>7267</v>
      </c>
      <c r="CD212" t="s">
        <v>4126</v>
      </c>
      <c r="CE212" t="s">
        <v>4127</v>
      </c>
      <c r="CF212" t="s">
        <v>119</v>
      </c>
      <c r="CG212" t="s">
        <v>120</v>
      </c>
      <c r="CH212" s="8">
        <v>96950</v>
      </c>
      <c r="CI212" s="3">
        <v>7.77</v>
      </c>
      <c r="CJ212" s="3">
        <v>7.77</v>
      </c>
      <c r="CK212" s="3">
        <v>11.66</v>
      </c>
      <c r="CL212" s="3">
        <v>11.66</v>
      </c>
      <c r="CM212" t="s">
        <v>136</v>
      </c>
      <c r="CN212" t="s">
        <v>139</v>
      </c>
      <c r="CO212" t="s">
        <v>138</v>
      </c>
      <c r="CQ212" t="s">
        <v>133</v>
      </c>
      <c r="CR212" t="s">
        <v>133</v>
      </c>
      <c r="CS212" t="s">
        <v>139</v>
      </c>
      <c r="CT212" t="s">
        <v>133</v>
      </c>
      <c r="CU212" t="s">
        <v>139</v>
      </c>
      <c r="CV212" t="s">
        <v>133</v>
      </c>
      <c r="CW212" t="s">
        <v>139</v>
      </c>
      <c r="CX212" t="s">
        <v>4883</v>
      </c>
      <c r="CY212" s="10">
        <v>16709894241</v>
      </c>
      <c r="CZ212" t="s">
        <v>4132</v>
      </c>
      <c r="DA212" t="s">
        <v>7268</v>
      </c>
      <c r="DB212" t="s">
        <v>133</v>
      </c>
      <c r="DC212" t="s">
        <v>115</v>
      </c>
    </row>
    <row r="213" spans="1:112" ht="14.45" customHeight="1" x14ac:dyDescent="0.25">
      <c r="A213" t="s">
        <v>7297</v>
      </c>
      <c r="B213" t="s">
        <v>143</v>
      </c>
      <c r="C213" s="1">
        <v>45492</v>
      </c>
      <c r="D213" s="1">
        <v>45575</v>
      </c>
      <c r="E213" t="s">
        <v>114</v>
      </c>
      <c r="G213" t="s">
        <v>115</v>
      </c>
      <c r="H213" t="s">
        <v>115</v>
      </c>
      <c r="I213" t="s">
        <v>115</v>
      </c>
      <c r="J213" t="s">
        <v>7298</v>
      </c>
      <c r="L213" t="s">
        <v>7299</v>
      </c>
      <c r="M213" t="s">
        <v>7300</v>
      </c>
      <c r="N213" t="s">
        <v>148</v>
      </c>
      <c r="O213" t="s">
        <v>120</v>
      </c>
      <c r="P213" s="8">
        <v>96950</v>
      </c>
      <c r="Q213" t="s">
        <v>121</v>
      </c>
      <c r="S213" s="10">
        <v>16702358727</v>
      </c>
      <c r="U213" t="s">
        <v>7301</v>
      </c>
      <c r="V213">
        <v>424420</v>
      </c>
      <c r="W213" t="s">
        <v>123</v>
      </c>
      <c r="Y213" t="s">
        <v>7302</v>
      </c>
      <c r="Z213" t="s">
        <v>7303</v>
      </c>
      <c r="AA213" t="s">
        <v>7304</v>
      </c>
      <c r="AB213" t="s">
        <v>7305</v>
      </c>
      <c r="AC213" t="s">
        <v>7299</v>
      </c>
      <c r="AD213" t="s">
        <v>7300</v>
      </c>
      <c r="AE213" t="s">
        <v>148</v>
      </c>
      <c r="AF213" t="s">
        <v>120</v>
      </c>
      <c r="AG213" s="8">
        <v>96950</v>
      </c>
      <c r="AH213" t="s">
        <v>121</v>
      </c>
      <c r="AJ213" s="10">
        <v>16702353890</v>
      </c>
      <c r="AL213" t="s">
        <v>7306</v>
      </c>
      <c r="BD213" t="str">
        <f>"49-9021.00"</f>
        <v>49-9021.00</v>
      </c>
      <c r="BE213" t="s">
        <v>935</v>
      </c>
      <c r="BF213" t="s">
        <v>7307</v>
      </c>
      <c r="BG213" t="s">
        <v>7308</v>
      </c>
      <c r="BH213">
        <v>2</v>
      </c>
      <c r="BI213">
        <v>2</v>
      </c>
      <c r="BJ213" s="1">
        <v>45597</v>
      </c>
      <c r="BK213" s="1">
        <v>45961</v>
      </c>
      <c r="BL213" s="1">
        <v>45597</v>
      </c>
      <c r="BM213" s="1">
        <v>45961</v>
      </c>
      <c r="BN213">
        <v>40</v>
      </c>
      <c r="BO213">
        <v>0</v>
      </c>
      <c r="BP213">
        <v>7</v>
      </c>
      <c r="BQ213">
        <v>7</v>
      </c>
      <c r="BR213">
        <v>6</v>
      </c>
      <c r="BS213">
        <v>6</v>
      </c>
      <c r="BT213">
        <v>7</v>
      </c>
      <c r="BU213">
        <v>7</v>
      </c>
      <c r="BV213" t="str">
        <f>"8:30 AM"</f>
        <v>8:30 AM</v>
      </c>
      <c r="BW213" t="str">
        <f>"4:30 PM"</f>
        <v>4:30 PM</v>
      </c>
      <c r="BX213" t="s">
        <v>226</v>
      </c>
      <c r="BY213">
        <v>0</v>
      </c>
      <c r="BZ213">
        <v>24</v>
      </c>
      <c r="CA213" t="s">
        <v>115</v>
      </c>
      <c r="CC213" s="2" t="s">
        <v>7309</v>
      </c>
      <c r="CD213" t="s">
        <v>7310</v>
      </c>
      <c r="CE213" t="s">
        <v>7300</v>
      </c>
      <c r="CF213" t="s">
        <v>148</v>
      </c>
      <c r="CG213" t="s">
        <v>120</v>
      </c>
      <c r="CH213" s="8">
        <v>96950</v>
      </c>
      <c r="CI213" s="3">
        <v>10.06</v>
      </c>
      <c r="CJ213" s="3">
        <v>10.06</v>
      </c>
      <c r="CK213" s="3">
        <v>15.09</v>
      </c>
      <c r="CL213" s="3">
        <v>15.09</v>
      </c>
      <c r="CM213" t="s">
        <v>136</v>
      </c>
      <c r="CN213" t="s">
        <v>139</v>
      </c>
      <c r="CO213" t="s">
        <v>138</v>
      </c>
      <c r="CQ213" t="s">
        <v>115</v>
      </c>
      <c r="CR213" t="s">
        <v>133</v>
      </c>
      <c r="CS213" t="s">
        <v>139</v>
      </c>
      <c r="CT213" t="s">
        <v>133</v>
      </c>
      <c r="CU213" t="s">
        <v>139</v>
      </c>
      <c r="CV213" t="s">
        <v>133</v>
      </c>
      <c r="CW213" t="s">
        <v>139</v>
      </c>
      <c r="CX213" t="s">
        <v>7311</v>
      </c>
      <c r="CY213" s="10">
        <v>16702358728</v>
      </c>
      <c r="CZ213" t="s">
        <v>7312</v>
      </c>
      <c r="DA213" t="s">
        <v>139</v>
      </c>
      <c r="DB213" t="s">
        <v>133</v>
      </c>
      <c r="DC213" t="s">
        <v>115</v>
      </c>
      <c r="DD213" t="s">
        <v>7302</v>
      </c>
      <c r="DE213" t="s">
        <v>7303</v>
      </c>
      <c r="DF213" t="s">
        <v>1057</v>
      </c>
      <c r="DG213" t="s">
        <v>7298</v>
      </c>
      <c r="DH213" t="s">
        <v>7306</v>
      </c>
    </row>
    <row r="214" spans="1:112" ht="14.45" customHeight="1" x14ac:dyDescent="0.25">
      <c r="A214" t="s">
        <v>7499</v>
      </c>
      <c r="B214" t="s">
        <v>212</v>
      </c>
      <c r="C214" s="1">
        <v>45531</v>
      </c>
      <c r="D214" s="1">
        <v>45575</v>
      </c>
      <c r="E214" t="s">
        <v>144</v>
      </c>
      <c r="F214" s="1">
        <v>45625</v>
      </c>
      <c r="G214" t="s">
        <v>115</v>
      </c>
      <c r="H214" t="s">
        <v>115</v>
      </c>
      <c r="I214" t="s">
        <v>115</v>
      </c>
      <c r="J214" t="s">
        <v>2718</v>
      </c>
      <c r="K214" t="s">
        <v>139</v>
      </c>
      <c r="L214" t="s">
        <v>2719</v>
      </c>
      <c r="M214" t="s">
        <v>2720</v>
      </c>
      <c r="N214" t="s">
        <v>148</v>
      </c>
      <c r="O214" t="s">
        <v>120</v>
      </c>
      <c r="P214" s="8">
        <v>96950</v>
      </c>
      <c r="Q214" t="s">
        <v>121</v>
      </c>
      <c r="R214" t="s">
        <v>139</v>
      </c>
      <c r="S214" s="10">
        <v>16703227415</v>
      </c>
      <c r="U214" t="s">
        <v>2721</v>
      </c>
      <c r="V214">
        <v>42472</v>
      </c>
      <c r="W214" t="s">
        <v>123</v>
      </c>
      <c r="Y214" t="s">
        <v>2722</v>
      </c>
      <c r="Z214" t="s">
        <v>2723</v>
      </c>
      <c r="AA214" t="s">
        <v>2724</v>
      </c>
      <c r="AB214" t="s">
        <v>2725</v>
      </c>
      <c r="AC214" t="s">
        <v>2719</v>
      </c>
      <c r="AD214" t="s">
        <v>2720</v>
      </c>
      <c r="AE214" t="s">
        <v>119</v>
      </c>
      <c r="AF214" t="s">
        <v>120</v>
      </c>
      <c r="AG214" s="8">
        <v>96950</v>
      </c>
      <c r="AH214" t="s">
        <v>121</v>
      </c>
      <c r="AI214" t="s">
        <v>493</v>
      </c>
      <c r="AJ214" s="10">
        <v>16703227415</v>
      </c>
      <c r="AL214" t="s">
        <v>2726</v>
      </c>
      <c r="BD214" t="str">
        <f>"43-3031.00"</f>
        <v>43-3031.00</v>
      </c>
      <c r="BE214" t="s">
        <v>430</v>
      </c>
      <c r="BF214" t="s">
        <v>2727</v>
      </c>
      <c r="BG214" t="s">
        <v>765</v>
      </c>
      <c r="BH214">
        <v>1</v>
      </c>
      <c r="BJ214" s="1">
        <v>45627</v>
      </c>
      <c r="BK214" s="1">
        <v>45991</v>
      </c>
      <c r="BN214">
        <v>35</v>
      </c>
      <c r="BO214">
        <v>0</v>
      </c>
      <c r="BP214">
        <v>7</v>
      </c>
      <c r="BQ214">
        <v>7</v>
      </c>
      <c r="BR214">
        <v>7</v>
      </c>
      <c r="BS214">
        <v>7</v>
      </c>
      <c r="BT214">
        <v>7</v>
      </c>
      <c r="BU214">
        <v>0</v>
      </c>
      <c r="BV214" t="str">
        <f>"8:00 AM"</f>
        <v>8:00 AM</v>
      </c>
      <c r="BW214" t="str">
        <f>"4:00 PM"</f>
        <v>4:00 PM</v>
      </c>
      <c r="BX214" t="s">
        <v>226</v>
      </c>
      <c r="BY214">
        <v>0</v>
      </c>
      <c r="BZ214">
        <v>24</v>
      </c>
      <c r="CA214" t="s">
        <v>115</v>
      </c>
      <c r="CC214" s="2" t="s">
        <v>7500</v>
      </c>
      <c r="CD214" t="s">
        <v>2719</v>
      </c>
      <c r="CE214" t="s">
        <v>2720</v>
      </c>
      <c r="CF214" t="s">
        <v>148</v>
      </c>
      <c r="CG214" t="s">
        <v>120</v>
      </c>
      <c r="CH214" s="8">
        <v>96950</v>
      </c>
      <c r="CI214" s="3">
        <v>12.28</v>
      </c>
      <c r="CJ214" s="3">
        <v>12.28</v>
      </c>
      <c r="CK214" s="3">
        <v>18.420000000000002</v>
      </c>
      <c r="CL214" s="3">
        <v>18.420000000000002</v>
      </c>
      <c r="CM214" t="s">
        <v>136</v>
      </c>
      <c r="CN214" t="s">
        <v>158</v>
      </c>
      <c r="CO214" t="s">
        <v>138</v>
      </c>
      <c r="CQ214" t="s">
        <v>115</v>
      </c>
      <c r="CR214" t="s">
        <v>133</v>
      </c>
      <c r="CS214" t="s">
        <v>139</v>
      </c>
      <c r="CT214" t="s">
        <v>133</v>
      </c>
      <c r="CU214" t="s">
        <v>133</v>
      </c>
      <c r="CV214" t="s">
        <v>133</v>
      </c>
      <c r="CW214" t="s">
        <v>139</v>
      </c>
      <c r="CX214" t="s">
        <v>7501</v>
      </c>
      <c r="CY214" s="10">
        <v>16703227415</v>
      </c>
      <c r="CZ214" t="s">
        <v>2726</v>
      </c>
      <c r="DA214" t="s">
        <v>139</v>
      </c>
      <c r="DB214" t="s">
        <v>133</v>
      </c>
      <c r="DC214" t="s">
        <v>115</v>
      </c>
    </row>
    <row r="215" spans="1:112" ht="14.45" customHeight="1" x14ac:dyDescent="0.25">
      <c r="A215" t="s">
        <v>7502</v>
      </c>
      <c r="B215" t="s">
        <v>192</v>
      </c>
      <c r="C215" s="1">
        <v>45446</v>
      </c>
      <c r="D215" s="1">
        <v>45575</v>
      </c>
      <c r="E215" t="s">
        <v>144</v>
      </c>
      <c r="F215" s="1">
        <v>45564</v>
      </c>
      <c r="G215" t="s">
        <v>115</v>
      </c>
      <c r="H215" t="s">
        <v>115</v>
      </c>
      <c r="I215" t="s">
        <v>115</v>
      </c>
      <c r="J215" t="s">
        <v>950</v>
      </c>
      <c r="K215" t="s">
        <v>951</v>
      </c>
      <c r="L215" t="s">
        <v>683</v>
      </c>
      <c r="M215" t="s">
        <v>952</v>
      </c>
      <c r="N215" t="s">
        <v>119</v>
      </c>
      <c r="O215" t="s">
        <v>120</v>
      </c>
      <c r="P215" s="8">
        <v>96950</v>
      </c>
      <c r="Q215" t="s">
        <v>121</v>
      </c>
      <c r="S215" s="10">
        <v>16702352883</v>
      </c>
      <c r="T215">
        <v>0</v>
      </c>
      <c r="U215" t="s">
        <v>953</v>
      </c>
      <c r="V215">
        <v>56132</v>
      </c>
      <c r="W215" t="s">
        <v>123</v>
      </c>
      <c r="Y215" t="s">
        <v>954</v>
      </c>
      <c r="Z215" t="s">
        <v>955</v>
      </c>
      <c r="AA215" t="s">
        <v>686</v>
      </c>
      <c r="AB215" t="s">
        <v>663</v>
      </c>
      <c r="AC215" t="s">
        <v>683</v>
      </c>
      <c r="AD215" t="s">
        <v>952</v>
      </c>
      <c r="AE215" t="s">
        <v>119</v>
      </c>
      <c r="AF215" t="s">
        <v>120</v>
      </c>
      <c r="AG215" s="8">
        <v>96950</v>
      </c>
      <c r="AH215" t="s">
        <v>121</v>
      </c>
      <c r="AJ215" s="10">
        <v>16702352883</v>
      </c>
      <c r="AK215">
        <v>0</v>
      </c>
      <c r="AL215" t="s">
        <v>956</v>
      </c>
      <c r="BD215" t="str">
        <f>"39-9011.00"</f>
        <v>39-9011.00</v>
      </c>
      <c r="BE215" t="s">
        <v>650</v>
      </c>
      <c r="BF215" t="s">
        <v>3039</v>
      </c>
      <c r="BG215" t="s">
        <v>3040</v>
      </c>
      <c r="BH215">
        <v>6</v>
      </c>
      <c r="BJ215" s="1">
        <v>45566</v>
      </c>
      <c r="BK215" s="1">
        <v>45930</v>
      </c>
      <c r="BN215">
        <v>35</v>
      </c>
      <c r="BO215">
        <v>0</v>
      </c>
      <c r="BP215">
        <v>7</v>
      </c>
      <c r="BQ215">
        <v>7</v>
      </c>
      <c r="BR215">
        <v>7</v>
      </c>
      <c r="BS215">
        <v>7</v>
      </c>
      <c r="BT215">
        <v>7</v>
      </c>
      <c r="BU215">
        <v>0</v>
      </c>
      <c r="BV215" t="str">
        <f>"8:00 AM"</f>
        <v>8:00 AM</v>
      </c>
      <c r="BW215" t="str">
        <f>"4:00 PM"</f>
        <v>4:00 PM</v>
      </c>
      <c r="BX215" t="s">
        <v>226</v>
      </c>
      <c r="BY215">
        <v>0</v>
      </c>
      <c r="BZ215">
        <v>12</v>
      </c>
      <c r="CA215" t="s">
        <v>115</v>
      </c>
      <c r="CC215" t="s">
        <v>3041</v>
      </c>
      <c r="CD215" t="s">
        <v>683</v>
      </c>
      <c r="CE215" t="s">
        <v>684</v>
      </c>
      <c r="CF215" t="s">
        <v>119</v>
      </c>
      <c r="CG215" t="s">
        <v>120</v>
      </c>
      <c r="CH215" s="8">
        <v>96950</v>
      </c>
      <c r="CI215" s="3">
        <v>7.79</v>
      </c>
      <c r="CJ215" s="3">
        <v>7.79</v>
      </c>
      <c r="CK215" s="3">
        <v>11.69</v>
      </c>
      <c r="CL215" s="3">
        <v>11.69</v>
      </c>
      <c r="CM215" t="s">
        <v>136</v>
      </c>
      <c r="CN215" t="s">
        <v>368</v>
      </c>
      <c r="CO215" t="s">
        <v>138</v>
      </c>
      <c r="CQ215" t="s">
        <v>115</v>
      </c>
      <c r="CR215" t="s">
        <v>133</v>
      </c>
      <c r="CS215" t="s">
        <v>139</v>
      </c>
      <c r="CT215" t="s">
        <v>133</v>
      </c>
      <c r="CU215" t="s">
        <v>133</v>
      </c>
      <c r="CV215" t="s">
        <v>133</v>
      </c>
      <c r="CW215" t="s">
        <v>139</v>
      </c>
      <c r="CX215" t="s">
        <v>1155</v>
      </c>
      <c r="CY215" s="10">
        <v>16702352883</v>
      </c>
      <c r="CZ215" t="s">
        <v>956</v>
      </c>
      <c r="DA215" t="s">
        <v>209</v>
      </c>
      <c r="DB215" t="s">
        <v>133</v>
      </c>
      <c r="DC215" t="s">
        <v>115</v>
      </c>
    </row>
    <row r="216" spans="1:112" ht="14.45" customHeight="1" x14ac:dyDescent="0.25">
      <c r="A216" t="s">
        <v>7538</v>
      </c>
      <c r="B216" t="s">
        <v>143</v>
      </c>
      <c r="C216" s="1">
        <v>45497</v>
      </c>
      <c r="D216" s="1">
        <v>45575</v>
      </c>
      <c r="E216" t="s">
        <v>144</v>
      </c>
      <c r="F216" s="1">
        <v>45564</v>
      </c>
      <c r="G216" t="s">
        <v>115</v>
      </c>
      <c r="H216" t="s">
        <v>115</v>
      </c>
      <c r="I216" t="s">
        <v>115</v>
      </c>
      <c r="J216" t="s">
        <v>1339</v>
      </c>
      <c r="L216" t="s">
        <v>1340</v>
      </c>
      <c r="M216" t="s">
        <v>1341</v>
      </c>
      <c r="N216" t="s">
        <v>119</v>
      </c>
      <c r="O216" t="s">
        <v>120</v>
      </c>
      <c r="P216" s="8">
        <v>96950</v>
      </c>
      <c r="Q216" t="s">
        <v>121</v>
      </c>
      <c r="S216" s="10">
        <v>16702348895</v>
      </c>
      <c r="U216" t="s">
        <v>1342</v>
      </c>
      <c r="V216">
        <v>81121</v>
      </c>
      <c r="W216" t="s">
        <v>123</v>
      </c>
      <c r="Y216" t="s">
        <v>1343</v>
      </c>
      <c r="Z216" t="s">
        <v>1344</v>
      </c>
      <c r="AA216" t="s">
        <v>1345</v>
      </c>
      <c r="AB216" t="s">
        <v>200</v>
      </c>
      <c r="AC216" t="s">
        <v>1340</v>
      </c>
      <c r="AD216" t="s">
        <v>1341</v>
      </c>
      <c r="AE216" t="s">
        <v>119</v>
      </c>
      <c r="AF216" t="s">
        <v>120</v>
      </c>
      <c r="AG216" s="8">
        <v>96950</v>
      </c>
      <c r="AH216" t="s">
        <v>121</v>
      </c>
      <c r="AJ216" s="10">
        <v>16702348895</v>
      </c>
      <c r="AL216" t="s">
        <v>1346</v>
      </c>
      <c r="BD216" t="str">
        <f>"51-9198.00"</f>
        <v>51-9198.00</v>
      </c>
      <c r="BE216" t="s">
        <v>1347</v>
      </c>
      <c r="BF216" t="s">
        <v>1348</v>
      </c>
      <c r="BG216" t="s">
        <v>1349</v>
      </c>
      <c r="BH216">
        <v>1</v>
      </c>
      <c r="BI216">
        <v>1</v>
      </c>
      <c r="BJ216" s="1">
        <v>45566</v>
      </c>
      <c r="BK216" s="1">
        <v>45930</v>
      </c>
      <c r="BL216" s="1">
        <v>45575</v>
      </c>
      <c r="BM216" s="1">
        <v>45930</v>
      </c>
      <c r="BN216">
        <v>40</v>
      </c>
      <c r="BO216">
        <v>0</v>
      </c>
      <c r="BP216">
        <v>8</v>
      </c>
      <c r="BQ216">
        <v>8</v>
      </c>
      <c r="BR216">
        <v>8</v>
      </c>
      <c r="BS216">
        <v>8</v>
      </c>
      <c r="BT216">
        <v>8</v>
      </c>
      <c r="BU216">
        <v>0</v>
      </c>
      <c r="BV216" t="str">
        <f>"8:00 AM"</f>
        <v>8:00 AM</v>
      </c>
      <c r="BW216" t="str">
        <f>"5:00 PM"</f>
        <v>5:00 PM</v>
      </c>
      <c r="BX216" t="s">
        <v>226</v>
      </c>
      <c r="BY216">
        <v>0</v>
      </c>
      <c r="BZ216">
        <v>12</v>
      </c>
      <c r="CA216" t="s">
        <v>115</v>
      </c>
      <c r="CC216" t="s">
        <v>137</v>
      </c>
      <c r="CD216" t="s">
        <v>1341</v>
      </c>
      <c r="CF216" t="s">
        <v>119</v>
      </c>
      <c r="CG216" t="s">
        <v>120</v>
      </c>
      <c r="CH216" s="8">
        <v>96950</v>
      </c>
      <c r="CI216" s="3">
        <v>7.95</v>
      </c>
      <c r="CJ216" s="3">
        <v>7.95</v>
      </c>
      <c r="CK216" s="3">
        <v>11.93</v>
      </c>
      <c r="CL216" s="3">
        <v>11.93</v>
      </c>
      <c r="CM216" t="s">
        <v>136</v>
      </c>
      <c r="CN216" t="s">
        <v>139</v>
      </c>
      <c r="CO216" t="s">
        <v>138</v>
      </c>
      <c r="CQ216" t="s">
        <v>115</v>
      </c>
      <c r="CR216" t="s">
        <v>133</v>
      </c>
      <c r="CS216" t="s">
        <v>139</v>
      </c>
      <c r="CT216" t="s">
        <v>133</v>
      </c>
      <c r="CU216" t="s">
        <v>139</v>
      </c>
      <c r="CV216" t="s">
        <v>133</v>
      </c>
      <c r="CW216" t="s">
        <v>139</v>
      </c>
      <c r="CX216" t="s">
        <v>139</v>
      </c>
      <c r="CY216" s="10">
        <v>16702348895</v>
      </c>
      <c r="CZ216" t="s">
        <v>1346</v>
      </c>
      <c r="DA216" t="s">
        <v>139</v>
      </c>
      <c r="DB216" t="s">
        <v>133</v>
      </c>
      <c r="DC216" t="s">
        <v>115</v>
      </c>
    </row>
    <row r="217" spans="1:112" ht="14.45" customHeight="1" x14ac:dyDescent="0.25">
      <c r="A217" t="s">
        <v>7610</v>
      </c>
      <c r="B217" t="s">
        <v>212</v>
      </c>
      <c r="C217" s="1">
        <v>45461</v>
      </c>
      <c r="D217" s="1">
        <v>45575</v>
      </c>
      <c r="E217" t="s">
        <v>114</v>
      </c>
      <c r="G217" t="s">
        <v>115</v>
      </c>
      <c r="H217" t="s">
        <v>115</v>
      </c>
      <c r="I217" t="s">
        <v>115</v>
      </c>
      <c r="J217" t="s">
        <v>950</v>
      </c>
      <c r="K217" t="s">
        <v>951</v>
      </c>
      <c r="L217" t="s">
        <v>683</v>
      </c>
      <c r="M217" t="s">
        <v>952</v>
      </c>
      <c r="N217" t="s">
        <v>119</v>
      </c>
      <c r="O217" t="s">
        <v>120</v>
      </c>
      <c r="P217" s="8">
        <v>96950</v>
      </c>
      <c r="Q217" t="s">
        <v>121</v>
      </c>
      <c r="S217" s="10">
        <v>16702352883</v>
      </c>
      <c r="T217">
        <v>0</v>
      </c>
      <c r="U217" t="s">
        <v>953</v>
      </c>
      <c r="V217">
        <v>56132</v>
      </c>
      <c r="W217" t="s">
        <v>123</v>
      </c>
      <c r="Y217" t="s">
        <v>954</v>
      </c>
      <c r="Z217" t="s">
        <v>955</v>
      </c>
      <c r="AA217" t="s">
        <v>686</v>
      </c>
      <c r="AB217" t="s">
        <v>663</v>
      </c>
      <c r="AC217" t="s">
        <v>683</v>
      </c>
      <c r="AD217" t="s">
        <v>952</v>
      </c>
      <c r="AE217" t="s">
        <v>119</v>
      </c>
      <c r="AF217" t="s">
        <v>120</v>
      </c>
      <c r="AG217" s="8">
        <v>96950</v>
      </c>
      <c r="AH217" t="s">
        <v>121</v>
      </c>
      <c r="AJ217" s="10">
        <v>16702352883</v>
      </c>
      <c r="AK217">
        <v>0</v>
      </c>
      <c r="AL217" t="s">
        <v>956</v>
      </c>
      <c r="BD217" t="str">
        <f>"27-1024.00"</f>
        <v>27-1024.00</v>
      </c>
      <c r="BE217" t="s">
        <v>3114</v>
      </c>
      <c r="BF217" t="s">
        <v>7611</v>
      </c>
      <c r="BG217" t="s">
        <v>6221</v>
      </c>
      <c r="BH217">
        <v>5</v>
      </c>
      <c r="BJ217" s="1">
        <v>45536</v>
      </c>
      <c r="BK217" s="1">
        <v>45900</v>
      </c>
      <c r="BN217">
        <v>35</v>
      </c>
      <c r="BO217">
        <v>0</v>
      </c>
      <c r="BP217">
        <v>7</v>
      </c>
      <c r="BQ217">
        <v>7</v>
      </c>
      <c r="BR217">
        <v>7</v>
      </c>
      <c r="BS217">
        <v>7</v>
      </c>
      <c r="BT217">
        <v>7</v>
      </c>
      <c r="BU217">
        <v>0</v>
      </c>
      <c r="BV217" t="str">
        <f>"8:00 AM"</f>
        <v>8:00 AM</v>
      </c>
      <c r="BW217" t="str">
        <f>"4:00 PM"</f>
        <v>4:00 PM</v>
      </c>
      <c r="BX217" t="s">
        <v>226</v>
      </c>
      <c r="BY217">
        <v>6</v>
      </c>
      <c r="BZ217">
        <v>12</v>
      </c>
      <c r="CA217" t="s">
        <v>115</v>
      </c>
      <c r="CC217" t="s">
        <v>7612</v>
      </c>
      <c r="CD217" t="s">
        <v>683</v>
      </c>
      <c r="CE217" t="s">
        <v>684</v>
      </c>
      <c r="CF217" t="s">
        <v>119</v>
      </c>
      <c r="CG217" t="s">
        <v>120</v>
      </c>
      <c r="CH217" s="8">
        <v>96950</v>
      </c>
      <c r="CI217" s="3">
        <v>9.7200000000000006</v>
      </c>
      <c r="CJ217" s="3">
        <v>9.7200000000000006</v>
      </c>
      <c r="CK217" s="3">
        <v>14.58</v>
      </c>
      <c r="CL217" s="3">
        <v>14.58</v>
      </c>
      <c r="CM217" t="s">
        <v>136</v>
      </c>
      <c r="CN217" t="s">
        <v>139</v>
      </c>
      <c r="CO217" t="s">
        <v>138</v>
      </c>
      <c r="CQ217" t="s">
        <v>115</v>
      </c>
      <c r="CR217" t="s">
        <v>133</v>
      </c>
      <c r="CS217" t="s">
        <v>139</v>
      </c>
      <c r="CT217" t="s">
        <v>133</v>
      </c>
      <c r="CU217" t="s">
        <v>133</v>
      </c>
      <c r="CV217" t="s">
        <v>133</v>
      </c>
      <c r="CW217" t="s">
        <v>139</v>
      </c>
      <c r="CX217" t="s">
        <v>1161</v>
      </c>
      <c r="CY217" s="10">
        <v>16702352883</v>
      </c>
      <c r="CZ217" t="s">
        <v>956</v>
      </c>
      <c r="DA217" t="s">
        <v>139</v>
      </c>
      <c r="DB217" t="s">
        <v>133</v>
      </c>
      <c r="DC217" t="s">
        <v>115</v>
      </c>
    </row>
    <row r="218" spans="1:112" ht="14.45" customHeight="1" x14ac:dyDescent="0.25">
      <c r="A218" t="s">
        <v>7869</v>
      </c>
      <c r="B218" t="s">
        <v>192</v>
      </c>
      <c r="C218" s="1">
        <v>45457</v>
      </c>
      <c r="D218" s="1">
        <v>45575</v>
      </c>
      <c r="E218" t="s">
        <v>114</v>
      </c>
      <c r="G218" t="s">
        <v>115</v>
      </c>
      <c r="H218" t="s">
        <v>115</v>
      </c>
      <c r="I218" t="s">
        <v>115</v>
      </c>
      <c r="J218" t="s">
        <v>950</v>
      </c>
      <c r="K218" t="s">
        <v>951</v>
      </c>
      <c r="L218" t="s">
        <v>7450</v>
      </c>
      <c r="M218" t="s">
        <v>952</v>
      </c>
      <c r="N218" t="s">
        <v>119</v>
      </c>
      <c r="O218" t="s">
        <v>120</v>
      </c>
      <c r="P218" s="8">
        <v>96950</v>
      </c>
      <c r="Q218" t="s">
        <v>121</v>
      </c>
      <c r="S218" s="10">
        <v>16702352883</v>
      </c>
      <c r="T218">
        <v>0</v>
      </c>
      <c r="U218" t="s">
        <v>953</v>
      </c>
      <c r="V218">
        <v>56132</v>
      </c>
      <c r="W218" t="s">
        <v>123</v>
      </c>
      <c r="Y218" t="s">
        <v>954</v>
      </c>
      <c r="Z218" t="s">
        <v>955</v>
      </c>
      <c r="AA218" t="s">
        <v>686</v>
      </c>
      <c r="AB218" t="s">
        <v>663</v>
      </c>
      <c r="AC218" t="s">
        <v>7450</v>
      </c>
      <c r="AD218" t="s">
        <v>952</v>
      </c>
      <c r="AE218" t="s">
        <v>119</v>
      </c>
      <c r="AF218" t="s">
        <v>120</v>
      </c>
      <c r="AG218" s="8">
        <v>96950</v>
      </c>
      <c r="AH218" t="s">
        <v>121</v>
      </c>
      <c r="AJ218" s="10">
        <v>16702352883</v>
      </c>
      <c r="AK218">
        <v>0</v>
      </c>
      <c r="AL218" t="s">
        <v>956</v>
      </c>
      <c r="BD218" t="str">
        <f>"35-2014.00"</f>
        <v>35-2014.00</v>
      </c>
      <c r="BE218" t="s">
        <v>273</v>
      </c>
      <c r="BF218" t="s">
        <v>7870</v>
      </c>
      <c r="BG218" t="s">
        <v>4500</v>
      </c>
      <c r="BH218">
        <v>5</v>
      </c>
      <c r="BJ218" s="1">
        <v>45536</v>
      </c>
      <c r="BK218" s="1">
        <v>45900</v>
      </c>
      <c r="BN218">
        <v>35</v>
      </c>
      <c r="BO218">
        <v>0</v>
      </c>
      <c r="BP218">
        <v>7</v>
      </c>
      <c r="BQ218">
        <v>7</v>
      </c>
      <c r="BR218">
        <v>7</v>
      </c>
      <c r="BS218">
        <v>7</v>
      </c>
      <c r="BT218">
        <v>7</v>
      </c>
      <c r="BU218">
        <v>0</v>
      </c>
      <c r="BV218" t="str">
        <f>"8:00 AM"</f>
        <v>8:00 AM</v>
      </c>
      <c r="BW218" t="str">
        <f>"4:00 PM"</f>
        <v>4:00 PM</v>
      </c>
      <c r="BX218" t="s">
        <v>158</v>
      </c>
      <c r="BY218">
        <v>0</v>
      </c>
      <c r="BZ218">
        <v>6</v>
      </c>
      <c r="CA218" t="s">
        <v>115</v>
      </c>
      <c r="CC218" t="s">
        <v>7871</v>
      </c>
      <c r="CD218" t="s">
        <v>683</v>
      </c>
      <c r="CE218" t="s">
        <v>684</v>
      </c>
      <c r="CF218" t="s">
        <v>119</v>
      </c>
      <c r="CG218" t="s">
        <v>120</v>
      </c>
      <c r="CH218" s="8">
        <v>96950</v>
      </c>
      <c r="CI218" s="3">
        <v>8.69</v>
      </c>
      <c r="CJ218" s="3">
        <v>8.69</v>
      </c>
      <c r="CK218" s="3">
        <v>13.04</v>
      </c>
      <c r="CL218" s="3">
        <v>13.04</v>
      </c>
      <c r="CM218" t="s">
        <v>136</v>
      </c>
      <c r="CN218" t="s">
        <v>139</v>
      </c>
      <c r="CO218" t="s">
        <v>138</v>
      </c>
      <c r="CQ218" t="s">
        <v>115</v>
      </c>
      <c r="CR218" t="s">
        <v>133</v>
      </c>
      <c r="CS218" t="s">
        <v>139</v>
      </c>
      <c r="CT218" t="s">
        <v>133</v>
      </c>
      <c r="CU218" t="s">
        <v>133</v>
      </c>
      <c r="CV218" t="s">
        <v>133</v>
      </c>
      <c r="CW218" t="s">
        <v>139</v>
      </c>
      <c r="CX218" t="s">
        <v>692</v>
      </c>
      <c r="CY218" s="10">
        <v>16702352883</v>
      </c>
      <c r="CZ218" t="s">
        <v>956</v>
      </c>
      <c r="DA218" t="s">
        <v>139</v>
      </c>
      <c r="DB218" t="s">
        <v>133</v>
      </c>
      <c r="DC218" t="s">
        <v>115</v>
      </c>
    </row>
    <row r="219" spans="1:112" ht="14.45" customHeight="1" x14ac:dyDescent="0.25">
      <c r="A219" t="s">
        <v>7942</v>
      </c>
      <c r="B219" t="s">
        <v>143</v>
      </c>
      <c r="C219" s="1">
        <v>45489</v>
      </c>
      <c r="D219" s="1">
        <v>45575</v>
      </c>
      <c r="E219" t="s">
        <v>144</v>
      </c>
      <c r="F219" s="1">
        <v>45564</v>
      </c>
      <c r="G219" t="s">
        <v>115</v>
      </c>
      <c r="H219" t="s">
        <v>115</v>
      </c>
      <c r="I219" t="s">
        <v>115</v>
      </c>
      <c r="J219" t="s">
        <v>7298</v>
      </c>
      <c r="L219" t="s">
        <v>7299</v>
      </c>
      <c r="M219" t="s">
        <v>7300</v>
      </c>
      <c r="N219" t="s">
        <v>148</v>
      </c>
      <c r="O219" t="s">
        <v>120</v>
      </c>
      <c r="P219" s="8">
        <v>96950</v>
      </c>
      <c r="Q219" t="s">
        <v>121</v>
      </c>
      <c r="S219" s="10">
        <v>16702358727</v>
      </c>
      <c r="U219" t="s">
        <v>7301</v>
      </c>
      <c r="V219">
        <v>424420</v>
      </c>
      <c r="W219" t="s">
        <v>123</v>
      </c>
      <c r="Y219" t="s">
        <v>7302</v>
      </c>
      <c r="Z219" t="s">
        <v>7303</v>
      </c>
      <c r="AA219" t="s">
        <v>7304</v>
      </c>
      <c r="AB219" t="s">
        <v>7305</v>
      </c>
      <c r="AC219" t="s">
        <v>7299</v>
      </c>
      <c r="AD219" t="s">
        <v>7300</v>
      </c>
      <c r="AE219" t="s">
        <v>148</v>
      </c>
      <c r="AF219" t="s">
        <v>120</v>
      </c>
      <c r="AG219" s="8">
        <v>96950</v>
      </c>
      <c r="AH219" t="s">
        <v>121</v>
      </c>
      <c r="AJ219" s="10">
        <v>16702353890</v>
      </c>
      <c r="AL219" t="s">
        <v>7306</v>
      </c>
      <c r="BD219" t="str">
        <f>"49-9021.00"</f>
        <v>49-9021.00</v>
      </c>
      <c r="BE219" t="s">
        <v>935</v>
      </c>
      <c r="BF219" t="s">
        <v>7307</v>
      </c>
      <c r="BG219" t="s">
        <v>7308</v>
      </c>
      <c r="BH219">
        <v>2</v>
      </c>
      <c r="BI219">
        <v>2</v>
      </c>
      <c r="BJ219" s="1">
        <v>45566</v>
      </c>
      <c r="BK219" s="1">
        <v>45930</v>
      </c>
      <c r="BL219" s="1">
        <v>45575</v>
      </c>
      <c r="BM219" s="1">
        <v>45930</v>
      </c>
      <c r="BN219">
        <v>40</v>
      </c>
      <c r="BO219">
        <v>0</v>
      </c>
      <c r="BP219">
        <v>7</v>
      </c>
      <c r="BQ219">
        <v>7</v>
      </c>
      <c r="BR219">
        <v>6</v>
      </c>
      <c r="BS219">
        <v>6</v>
      </c>
      <c r="BT219">
        <v>7</v>
      </c>
      <c r="BU219">
        <v>7</v>
      </c>
      <c r="BV219" t="str">
        <f>"8:30 AM"</f>
        <v>8:30 AM</v>
      </c>
      <c r="BW219" t="str">
        <f>"4:30 PM"</f>
        <v>4:30 PM</v>
      </c>
      <c r="BX219" t="s">
        <v>226</v>
      </c>
      <c r="BY219">
        <v>0</v>
      </c>
      <c r="BZ219">
        <v>24</v>
      </c>
      <c r="CA219" t="s">
        <v>115</v>
      </c>
      <c r="CC219" s="2" t="s">
        <v>7943</v>
      </c>
      <c r="CD219" t="s">
        <v>7310</v>
      </c>
      <c r="CE219" t="s">
        <v>7300</v>
      </c>
      <c r="CF219" t="s">
        <v>148</v>
      </c>
      <c r="CG219" t="s">
        <v>120</v>
      </c>
      <c r="CH219" s="8">
        <v>96950</v>
      </c>
      <c r="CI219" s="3">
        <v>10.06</v>
      </c>
      <c r="CJ219" s="3">
        <v>10.06</v>
      </c>
      <c r="CK219" s="3">
        <v>15.09</v>
      </c>
      <c r="CL219" s="3">
        <v>15.09</v>
      </c>
      <c r="CM219" t="s">
        <v>136</v>
      </c>
      <c r="CN219" t="s">
        <v>139</v>
      </c>
      <c r="CO219" t="s">
        <v>138</v>
      </c>
      <c r="CQ219" t="s">
        <v>115</v>
      </c>
      <c r="CR219" t="s">
        <v>133</v>
      </c>
      <c r="CS219" t="s">
        <v>139</v>
      </c>
      <c r="CT219" t="s">
        <v>133</v>
      </c>
      <c r="CU219" t="s">
        <v>139</v>
      </c>
      <c r="CV219" t="s">
        <v>133</v>
      </c>
      <c r="CW219" t="s">
        <v>139</v>
      </c>
      <c r="CX219" t="s">
        <v>7311</v>
      </c>
      <c r="CY219" s="10">
        <v>16702358728</v>
      </c>
      <c r="CZ219" t="s">
        <v>7312</v>
      </c>
      <c r="DA219" t="s">
        <v>139</v>
      </c>
      <c r="DB219" t="s">
        <v>133</v>
      </c>
      <c r="DC219" t="s">
        <v>115</v>
      </c>
      <c r="DD219" t="s">
        <v>7302</v>
      </c>
      <c r="DE219" t="s">
        <v>7944</v>
      </c>
      <c r="DF219" t="s">
        <v>1057</v>
      </c>
      <c r="DG219" t="s">
        <v>7298</v>
      </c>
      <c r="DH219" t="s">
        <v>7306</v>
      </c>
    </row>
    <row r="220" spans="1:112" ht="14.45" customHeight="1" x14ac:dyDescent="0.25">
      <c r="A220" t="s">
        <v>7950</v>
      </c>
      <c r="B220" t="s">
        <v>212</v>
      </c>
      <c r="C220" s="1">
        <v>45464</v>
      </c>
      <c r="D220" s="1">
        <v>45575</v>
      </c>
      <c r="E220" t="s">
        <v>144</v>
      </c>
      <c r="F220" s="1">
        <v>45595</v>
      </c>
      <c r="G220" t="s">
        <v>115</v>
      </c>
      <c r="H220" t="s">
        <v>115</v>
      </c>
      <c r="I220" t="s">
        <v>115</v>
      </c>
      <c r="J220" t="s">
        <v>950</v>
      </c>
      <c r="K220" t="s">
        <v>951</v>
      </c>
      <c r="L220" t="s">
        <v>683</v>
      </c>
      <c r="M220" t="s">
        <v>952</v>
      </c>
      <c r="N220" t="s">
        <v>119</v>
      </c>
      <c r="O220" t="s">
        <v>120</v>
      </c>
      <c r="P220" s="8">
        <v>96950</v>
      </c>
      <c r="Q220" t="s">
        <v>121</v>
      </c>
      <c r="S220" s="10">
        <v>16702352883</v>
      </c>
      <c r="T220">
        <v>0</v>
      </c>
      <c r="U220" t="s">
        <v>953</v>
      </c>
      <c r="V220">
        <v>56132</v>
      </c>
      <c r="W220" t="s">
        <v>123</v>
      </c>
      <c r="Y220" t="s">
        <v>954</v>
      </c>
      <c r="Z220" t="s">
        <v>955</v>
      </c>
      <c r="AA220" t="s">
        <v>686</v>
      </c>
      <c r="AB220" t="s">
        <v>663</v>
      </c>
      <c r="AC220" t="s">
        <v>683</v>
      </c>
      <c r="AD220" t="s">
        <v>952</v>
      </c>
      <c r="AE220" t="s">
        <v>119</v>
      </c>
      <c r="AF220" t="s">
        <v>120</v>
      </c>
      <c r="AG220" s="8">
        <v>96950</v>
      </c>
      <c r="AH220" t="s">
        <v>121</v>
      </c>
      <c r="AJ220" s="10">
        <v>16702352883</v>
      </c>
      <c r="AK220">
        <v>0</v>
      </c>
      <c r="AL220" t="s">
        <v>956</v>
      </c>
      <c r="BD220" t="str">
        <f>"31-1131.00"</f>
        <v>31-1131.00</v>
      </c>
      <c r="BE220" t="s">
        <v>7951</v>
      </c>
      <c r="BF220" t="s">
        <v>7952</v>
      </c>
      <c r="BG220" t="s">
        <v>7953</v>
      </c>
      <c r="BH220">
        <v>5</v>
      </c>
      <c r="BJ220" s="1">
        <v>45597</v>
      </c>
      <c r="BK220" s="1">
        <v>45961</v>
      </c>
      <c r="BN220">
        <v>35</v>
      </c>
      <c r="BO220">
        <v>0</v>
      </c>
      <c r="BP220">
        <v>7</v>
      </c>
      <c r="BQ220">
        <v>7</v>
      </c>
      <c r="BR220">
        <v>7</v>
      </c>
      <c r="BS220">
        <v>7</v>
      </c>
      <c r="BT220">
        <v>7</v>
      </c>
      <c r="BU220">
        <v>0</v>
      </c>
      <c r="BV220" t="str">
        <f>"8:00 AM"</f>
        <v>8:00 AM</v>
      </c>
      <c r="BW220" t="str">
        <f>"4:00 PM"</f>
        <v>4:00 PM</v>
      </c>
      <c r="BX220" t="s">
        <v>226</v>
      </c>
      <c r="BY220">
        <v>0</v>
      </c>
      <c r="BZ220">
        <v>12</v>
      </c>
      <c r="CA220" t="s">
        <v>115</v>
      </c>
      <c r="CC220" s="2" t="s">
        <v>7954</v>
      </c>
      <c r="CD220" t="s">
        <v>683</v>
      </c>
      <c r="CE220" t="s">
        <v>684</v>
      </c>
      <c r="CF220" t="s">
        <v>119</v>
      </c>
      <c r="CG220" t="s">
        <v>120</v>
      </c>
      <c r="CH220" s="8">
        <v>96950</v>
      </c>
      <c r="CI220" s="3">
        <v>11.19</v>
      </c>
      <c r="CJ220" s="3">
        <v>11.19</v>
      </c>
      <c r="CK220" s="3">
        <v>16.79</v>
      </c>
      <c r="CL220" s="3">
        <v>16.79</v>
      </c>
      <c r="CM220" t="s">
        <v>136</v>
      </c>
      <c r="CN220" t="s">
        <v>368</v>
      </c>
      <c r="CO220" t="s">
        <v>138</v>
      </c>
      <c r="CQ220" t="s">
        <v>115</v>
      </c>
      <c r="CR220" t="s">
        <v>133</v>
      </c>
      <c r="CS220" t="s">
        <v>139</v>
      </c>
      <c r="CT220" t="s">
        <v>133</v>
      </c>
      <c r="CU220" t="s">
        <v>133</v>
      </c>
      <c r="CV220" t="s">
        <v>133</v>
      </c>
      <c r="CW220" t="s">
        <v>139</v>
      </c>
      <c r="CX220" t="s">
        <v>1155</v>
      </c>
      <c r="CY220" s="10">
        <v>16702352883</v>
      </c>
      <c r="CZ220" t="s">
        <v>956</v>
      </c>
      <c r="DA220" t="s">
        <v>209</v>
      </c>
      <c r="DB220" t="s">
        <v>133</v>
      </c>
      <c r="DC220" t="s">
        <v>115</v>
      </c>
    </row>
    <row r="221" spans="1:112" ht="14.45" customHeight="1" x14ac:dyDescent="0.25">
      <c r="A221" t="s">
        <v>7955</v>
      </c>
      <c r="B221" t="s">
        <v>143</v>
      </c>
      <c r="C221" s="1">
        <v>45492</v>
      </c>
      <c r="D221" s="1">
        <v>45575</v>
      </c>
      <c r="E221" t="s">
        <v>144</v>
      </c>
      <c r="F221" s="1">
        <v>45656</v>
      </c>
      <c r="G221" t="s">
        <v>115</v>
      </c>
      <c r="H221" t="s">
        <v>115</v>
      </c>
      <c r="I221" t="s">
        <v>115</v>
      </c>
      <c r="J221" t="s">
        <v>3671</v>
      </c>
      <c r="K221" t="s">
        <v>3672</v>
      </c>
      <c r="L221" t="s">
        <v>3673</v>
      </c>
      <c r="N221" t="s">
        <v>834</v>
      </c>
      <c r="O221" t="s">
        <v>120</v>
      </c>
      <c r="P221" s="8">
        <v>96951</v>
      </c>
      <c r="Q221" t="s">
        <v>121</v>
      </c>
      <c r="S221" s="10">
        <v>16705324745</v>
      </c>
      <c r="U221" t="s">
        <v>3674</v>
      </c>
      <c r="V221">
        <v>72251</v>
      </c>
      <c r="W221" t="s">
        <v>123</v>
      </c>
      <c r="Y221" t="s">
        <v>3675</v>
      </c>
      <c r="Z221" t="s">
        <v>3676</v>
      </c>
      <c r="AB221" t="s">
        <v>3677</v>
      </c>
      <c r="AC221" t="s">
        <v>3678</v>
      </c>
      <c r="AE221" t="s">
        <v>834</v>
      </c>
      <c r="AF221" t="s">
        <v>120</v>
      </c>
      <c r="AG221" s="8">
        <v>96951</v>
      </c>
      <c r="AH221" t="s">
        <v>121</v>
      </c>
      <c r="AJ221" s="10">
        <v>16705324745</v>
      </c>
      <c r="AL221" t="s">
        <v>3679</v>
      </c>
      <c r="BD221" t="str">
        <f>"35-2021.00"</f>
        <v>35-2021.00</v>
      </c>
      <c r="BE221" t="s">
        <v>1658</v>
      </c>
      <c r="BF221" t="s">
        <v>3680</v>
      </c>
      <c r="BG221" t="s">
        <v>7956</v>
      </c>
      <c r="BH221">
        <v>1</v>
      </c>
      <c r="BI221">
        <v>1</v>
      </c>
      <c r="BJ221" s="1">
        <v>45658</v>
      </c>
      <c r="BK221" s="1">
        <v>46022</v>
      </c>
      <c r="BL221" s="1">
        <v>45658</v>
      </c>
      <c r="BM221" s="1">
        <v>46022</v>
      </c>
      <c r="BN221">
        <v>35</v>
      </c>
      <c r="BO221">
        <v>5</v>
      </c>
      <c r="BP221">
        <v>5</v>
      </c>
      <c r="BQ221">
        <v>5</v>
      </c>
      <c r="BR221">
        <v>5</v>
      </c>
      <c r="BS221">
        <v>5</v>
      </c>
      <c r="BT221">
        <v>5</v>
      </c>
      <c r="BU221">
        <v>5</v>
      </c>
      <c r="BV221" t="str">
        <f>"8:00 AM"</f>
        <v>8:00 AM</v>
      </c>
      <c r="BW221" t="str">
        <f>"5:00 PM"</f>
        <v>5:00 PM</v>
      </c>
      <c r="BX221" t="s">
        <v>158</v>
      </c>
      <c r="BY221">
        <v>0</v>
      </c>
      <c r="BZ221">
        <v>3</v>
      </c>
      <c r="CA221" t="s">
        <v>115</v>
      </c>
      <c r="CC221" s="2" t="s">
        <v>7957</v>
      </c>
      <c r="CD221" t="s">
        <v>3683</v>
      </c>
      <c r="CF221" t="s">
        <v>834</v>
      </c>
      <c r="CG221" t="s">
        <v>120</v>
      </c>
      <c r="CH221" s="8">
        <v>96951</v>
      </c>
      <c r="CI221" s="3">
        <v>7.95</v>
      </c>
      <c r="CJ221" s="3">
        <v>7.95</v>
      </c>
      <c r="CK221" s="3">
        <v>11.92</v>
      </c>
      <c r="CL221" s="3">
        <v>11.92</v>
      </c>
      <c r="CM221" t="s">
        <v>136</v>
      </c>
      <c r="CN221" t="s">
        <v>137</v>
      </c>
      <c r="CO221" t="s">
        <v>138</v>
      </c>
      <c r="CQ221" t="s">
        <v>115</v>
      </c>
      <c r="CR221" t="s">
        <v>133</v>
      </c>
      <c r="CS221" t="s">
        <v>139</v>
      </c>
      <c r="CT221" t="s">
        <v>133</v>
      </c>
      <c r="CU221" t="s">
        <v>139</v>
      </c>
      <c r="CV221" t="s">
        <v>133</v>
      </c>
      <c r="CW221" t="s">
        <v>139</v>
      </c>
      <c r="CX221" t="s">
        <v>2193</v>
      </c>
      <c r="CY221" s="10">
        <v>16705324745</v>
      </c>
      <c r="CZ221" t="s">
        <v>3679</v>
      </c>
      <c r="DA221" t="s">
        <v>139</v>
      </c>
      <c r="DB221" t="s">
        <v>133</v>
      </c>
      <c r="DC221" t="s">
        <v>115</v>
      </c>
      <c r="DD221" t="s">
        <v>3675</v>
      </c>
      <c r="DE221" t="s">
        <v>3676</v>
      </c>
      <c r="DG221" t="s">
        <v>3684</v>
      </c>
      <c r="DH221" t="s">
        <v>3679</v>
      </c>
    </row>
    <row r="222" spans="1:112" ht="14.45" customHeight="1" x14ac:dyDescent="0.25">
      <c r="A222" t="s">
        <v>8018</v>
      </c>
      <c r="B222" t="s">
        <v>192</v>
      </c>
      <c r="C222" s="1">
        <v>45472</v>
      </c>
      <c r="D222" s="1">
        <v>45575</v>
      </c>
      <c r="E222" t="s">
        <v>114</v>
      </c>
      <c r="G222" t="s">
        <v>115</v>
      </c>
      <c r="H222" t="s">
        <v>115</v>
      </c>
      <c r="I222" t="s">
        <v>115</v>
      </c>
      <c r="J222" t="s">
        <v>997</v>
      </c>
      <c r="L222" t="s">
        <v>998</v>
      </c>
      <c r="M222" t="s">
        <v>999</v>
      </c>
      <c r="N222" t="s">
        <v>119</v>
      </c>
      <c r="O222" t="s">
        <v>120</v>
      </c>
      <c r="P222" s="8">
        <v>96950</v>
      </c>
      <c r="Q222" t="s">
        <v>121</v>
      </c>
      <c r="S222" s="10">
        <v>16702858730</v>
      </c>
      <c r="U222" t="s">
        <v>1000</v>
      </c>
      <c r="V222">
        <v>561320</v>
      </c>
      <c r="W222" t="s">
        <v>123</v>
      </c>
      <c r="Y222" t="s">
        <v>1001</v>
      </c>
      <c r="Z222" t="s">
        <v>1002</v>
      </c>
      <c r="AA222" t="s">
        <v>1003</v>
      </c>
      <c r="AB222" t="s">
        <v>288</v>
      </c>
      <c r="AC222" t="s">
        <v>998</v>
      </c>
      <c r="AD222" t="s">
        <v>999</v>
      </c>
      <c r="AE222" t="s">
        <v>119</v>
      </c>
      <c r="AF222" t="s">
        <v>120</v>
      </c>
      <c r="AG222" s="8">
        <v>96950</v>
      </c>
      <c r="AH222" t="s">
        <v>121</v>
      </c>
      <c r="AJ222" s="10">
        <v>16702858730</v>
      </c>
      <c r="AL222" t="s">
        <v>1004</v>
      </c>
      <c r="BD222" t="str">
        <f>"37-2012.00"</f>
        <v>37-2012.00</v>
      </c>
      <c r="BE222" t="s">
        <v>512</v>
      </c>
      <c r="BF222" t="s">
        <v>8019</v>
      </c>
      <c r="BG222" t="s">
        <v>1593</v>
      </c>
      <c r="BH222">
        <v>10</v>
      </c>
      <c r="BJ222" s="1">
        <v>45566</v>
      </c>
      <c r="BK222" s="1">
        <v>45930</v>
      </c>
      <c r="BN222">
        <v>35</v>
      </c>
      <c r="BO222">
        <v>0</v>
      </c>
      <c r="BP222">
        <v>7</v>
      </c>
      <c r="BQ222">
        <v>7</v>
      </c>
      <c r="BR222">
        <v>7</v>
      </c>
      <c r="BS222">
        <v>7</v>
      </c>
      <c r="BT222">
        <v>7</v>
      </c>
      <c r="BU222">
        <v>0</v>
      </c>
      <c r="BV222" t="str">
        <f>"9:00 AM"</f>
        <v>9:00 AM</v>
      </c>
      <c r="BW222" t="str">
        <f>"5:00 PM"</f>
        <v>5:00 PM</v>
      </c>
      <c r="BX222" t="s">
        <v>158</v>
      </c>
      <c r="BY222">
        <v>0</v>
      </c>
      <c r="BZ222">
        <v>3</v>
      </c>
      <c r="CA222" t="s">
        <v>115</v>
      </c>
      <c r="CC222" s="2" t="s">
        <v>8020</v>
      </c>
      <c r="CD222" t="s">
        <v>1008</v>
      </c>
      <c r="CE222" t="s">
        <v>1009</v>
      </c>
      <c r="CF222" t="s">
        <v>119</v>
      </c>
      <c r="CG222" t="s">
        <v>120</v>
      </c>
      <c r="CH222" s="8">
        <v>96950</v>
      </c>
      <c r="CI222" s="3">
        <v>7.64</v>
      </c>
      <c r="CJ222" s="3">
        <v>7.64</v>
      </c>
      <c r="CK222" s="3">
        <v>11.46</v>
      </c>
      <c r="CL222" s="3">
        <v>11.46</v>
      </c>
      <c r="CM222" t="s">
        <v>136</v>
      </c>
      <c r="CN222" t="s">
        <v>137</v>
      </c>
      <c r="CO222" t="s">
        <v>138</v>
      </c>
      <c r="CQ222" t="s">
        <v>115</v>
      </c>
      <c r="CR222" t="s">
        <v>133</v>
      </c>
      <c r="CS222" t="s">
        <v>139</v>
      </c>
      <c r="CT222" t="s">
        <v>133</v>
      </c>
      <c r="CU222" t="s">
        <v>139</v>
      </c>
      <c r="CV222" t="s">
        <v>133</v>
      </c>
      <c r="CW222" t="s">
        <v>139</v>
      </c>
      <c r="CX222" s="2" t="s">
        <v>8021</v>
      </c>
      <c r="CY222" s="10">
        <v>16702858730</v>
      </c>
      <c r="CZ222" t="s">
        <v>1004</v>
      </c>
      <c r="DA222" t="s">
        <v>209</v>
      </c>
      <c r="DB222" t="s">
        <v>133</v>
      </c>
      <c r="DC222" t="s">
        <v>115</v>
      </c>
    </row>
    <row r="223" spans="1:112" ht="14.45" customHeight="1" x14ac:dyDescent="0.25">
      <c r="A223" t="s">
        <v>8069</v>
      </c>
      <c r="B223" t="s">
        <v>212</v>
      </c>
      <c r="C223" s="1">
        <v>45464</v>
      </c>
      <c r="D223" s="1">
        <v>45575</v>
      </c>
      <c r="E223" t="s">
        <v>144</v>
      </c>
      <c r="F223" s="1">
        <v>45595</v>
      </c>
      <c r="G223" t="s">
        <v>115</v>
      </c>
      <c r="H223" t="s">
        <v>115</v>
      </c>
      <c r="I223" t="s">
        <v>115</v>
      </c>
      <c r="J223" t="s">
        <v>950</v>
      </c>
      <c r="K223" t="s">
        <v>951</v>
      </c>
      <c r="L223" t="s">
        <v>8070</v>
      </c>
      <c r="M223" t="s">
        <v>8071</v>
      </c>
      <c r="N223" t="s">
        <v>119</v>
      </c>
      <c r="O223" t="s">
        <v>120</v>
      </c>
      <c r="P223" s="8">
        <v>96950</v>
      </c>
      <c r="Q223" t="s">
        <v>121</v>
      </c>
      <c r="S223" s="10">
        <v>16702352883</v>
      </c>
      <c r="T223">
        <v>0</v>
      </c>
      <c r="U223" t="s">
        <v>953</v>
      </c>
      <c r="V223">
        <v>56132</v>
      </c>
      <c r="W223" t="s">
        <v>123</v>
      </c>
      <c r="Y223" t="s">
        <v>954</v>
      </c>
      <c r="Z223" t="s">
        <v>955</v>
      </c>
      <c r="AA223" t="s">
        <v>686</v>
      </c>
      <c r="AB223" t="s">
        <v>663</v>
      </c>
      <c r="AC223" t="s">
        <v>8070</v>
      </c>
      <c r="AD223" t="s">
        <v>8071</v>
      </c>
      <c r="AE223" t="s">
        <v>119</v>
      </c>
      <c r="AF223" t="s">
        <v>120</v>
      </c>
      <c r="AG223" s="8">
        <v>96950</v>
      </c>
      <c r="AH223" t="s">
        <v>121</v>
      </c>
      <c r="AJ223" s="10">
        <v>16702352883</v>
      </c>
      <c r="AK223">
        <v>0</v>
      </c>
      <c r="AL223" t="s">
        <v>956</v>
      </c>
      <c r="BD223" t="str">
        <f>"31-9011.00"</f>
        <v>31-9011.00</v>
      </c>
      <c r="BE223" t="s">
        <v>1170</v>
      </c>
      <c r="BF223" t="s">
        <v>8072</v>
      </c>
      <c r="BG223" t="s">
        <v>8073</v>
      </c>
      <c r="BH223">
        <v>3</v>
      </c>
      <c r="BJ223" s="1">
        <v>45597</v>
      </c>
      <c r="BK223" s="1">
        <v>45961</v>
      </c>
      <c r="BN223">
        <v>35</v>
      </c>
      <c r="BO223">
        <v>0</v>
      </c>
      <c r="BP223">
        <v>7</v>
      </c>
      <c r="BQ223">
        <v>7</v>
      </c>
      <c r="BR223">
        <v>7</v>
      </c>
      <c r="BS223">
        <v>7</v>
      </c>
      <c r="BT223">
        <v>7</v>
      </c>
      <c r="BU223">
        <v>0</v>
      </c>
      <c r="BV223" t="str">
        <f>"11:00 AM"</f>
        <v>11:00 AM</v>
      </c>
      <c r="BW223" t="str">
        <f>"6:00 PM"</f>
        <v>6:00 PM</v>
      </c>
      <c r="BX223" t="s">
        <v>226</v>
      </c>
      <c r="BY223">
        <v>0</v>
      </c>
      <c r="BZ223">
        <v>12</v>
      </c>
      <c r="CA223" t="s">
        <v>115</v>
      </c>
      <c r="CC223" t="s">
        <v>8074</v>
      </c>
      <c r="CD223" t="s">
        <v>683</v>
      </c>
      <c r="CE223" t="s">
        <v>684</v>
      </c>
      <c r="CF223" t="s">
        <v>119</v>
      </c>
      <c r="CG223" t="s">
        <v>120</v>
      </c>
      <c r="CH223" s="8">
        <v>96950</v>
      </c>
      <c r="CI223" s="3">
        <v>12.26</v>
      </c>
      <c r="CJ223" s="3">
        <v>12.26</v>
      </c>
      <c r="CK223" s="3">
        <v>18.39</v>
      </c>
      <c r="CL223" s="3">
        <v>18.39</v>
      </c>
      <c r="CM223" t="s">
        <v>136</v>
      </c>
      <c r="CN223" t="s">
        <v>368</v>
      </c>
      <c r="CO223" t="s">
        <v>138</v>
      </c>
      <c r="CQ223" t="s">
        <v>115</v>
      </c>
      <c r="CR223" t="s">
        <v>133</v>
      </c>
      <c r="CS223" t="s">
        <v>139</v>
      </c>
      <c r="CT223" t="s">
        <v>133</v>
      </c>
      <c r="CU223" t="s">
        <v>133</v>
      </c>
      <c r="CV223" t="s">
        <v>133</v>
      </c>
      <c r="CW223" t="s">
        <v>139</v>
      </c>
      <c r="CX223" t="s">
        <v>1155</v>
      </c>
      <c r="CY223" s="10">
        <v>16702352883</v>
      </c>
      <c r="CZ223" t="s">
        <v>956</v>
      </c>
      <c r="DA223" t="s">
        <v>209</v>
      </c>
      <c r="DB223" t="s">
        <v>133</v>
      </c>
      <c r="DC223" t="s">
        <v>115</v>
      </c>
    </row>
    <row r="224" spans="1:112" ht="14.45" customHeight="1" x14ac:dyDescent="0.25">
      <c r="A224" t="s">
        <v>8123</v>
      </c>
      <c r="B224" t="s">
        <v>192</v>
      </c>
      <c r="C224" s="1">
        <v>45457</v>
      </c>
      <c r="D224" s="1">
        <v>45575</v>
      </c>
      <c r="E224" t="s">
        <v>114</v>
      </c>
      <c r="G224" t="s">
        <v>115</v>
      </c>
      <c r="H224" t="s">
        <v>115</v>
      </c>
      <c r="I224" t="s">
        <v>115</v>
      </c>
      <c r="J224" t="s">
        <v>950</v>
      </c>
      <c r="K224" t="s">
        <v>951</v>
      </c>
      <c r="L224" t="s">
        <v>683</v>
      </c>
      <c r="M224" t="s">
        <v>952</v>
      </c>
      <c r="N224" t="s">
        <v>119</v>
      </c>
      <c r="O224" t="s">
        <v>120</v>
      </c>
      <c r="P224" s="8">
        <v>96950</v>
      </c>
      <c r="Q224" t="s">
        <v>121</v>
      </c>
      <c r="S224" s="10">
        <v>16702352883</v>
      </c>
      <c r="T224">
        <v>0</v>
      </c>
      <c r="U224" t="s">
        <v>953</v>
      </c>
      <c r="V224">
        <v>56132</v>
      </c>
      <c r="W224" t="s">
        <v>123</v>
      </c>
      <c r="Y224" t="s">
        <v>954</v>
      </c>
      <c r="Z224" t="s">
        <v>955</v>
      </c>
      <c r="AA224" t="s">
        <v>8124</v>
      </c>
      <c r="AB224" t="s">
        <v>663</v>
      </c>
      <c r="AC224" t="s">
        <v>683</v>
      </c>
      <c r="AD224" t="s">
        <v>952</v>
      </c>
      <c r="AE224" t="s">
        <v>119</v>
      </c>
      <c r="AF224" t="s">
        <v>120</v>
      </c>
      <c r="AG224" s="8">
        <v>96950</v>
      </c>
      <c r="AH224" t="s">
        <v>121</v>
      </c>
      <c r="AJ224" s="10">
        <v>16702352883</v>
      </c>
      <c r="AK224">
        <v>0</v>
      </c>
      <c r="AL224" t="s">
        <v>956</v>
      </c>
      <c r="BD224" t="str">
        <f>"37-2012.00"</f>
        <v>37-2012.00</v>
      </c>
      <c r="BE224" t="s">
        <v>512</v>
      </c>
      <c r="BF224" t="s">
        <v>8125</v>
      </c>
      <c r="BG224" t="s">
        <v>5955</v>
      </c>
      <c r="BH224">
        <v>5</v>
      </c>
      <c r="BJ224" s="1">
        <v>45536</v>
      </c>
      <c r="BK224" s="1">
        <v>45900</v>
      </c>
      <c r="BN224">
        <v>35</v>
      </c>
      <c r="BO224">
        <v>0</v>
      </c>
      <c r="BP224">
        <v>7</v>
      </c>
      <c r="BQ224">
        <v>7</v>
      </c>
      <c r="BR224">
        <v>7</v>
      </c>
      <c r="BS224">
        <v>7</v>
      </c>
      <c r="BT224">
        <v>7</v>
      </c>
      <c r="BU224">
        <v>0</v>
      </c>
      <c r="BV224" t="str">
        <f>"8:00 AM"</f>
        <v>8:00 AM</v>
      </c>
      <c r="BW224" t="str">
        <f>"4:00 PM"</f>
        <v>4:00 PM</v>
      </c>
      <c r="BX224" t="s">
        <v>158</v>
      </c>
      <c r="BY224">
        <v>0</v>
      </c>
      <c r="BZ224">
        <v>3</v>
      </c>
      <c r="CA224" t="s">
        <v>115</v>
      </c>
      <c r="CC224" t="s">
        <v>8126</v>
      </c>
      <c r="CD224" t="s">
        <v>683</v>
      </c>
      <c r="CE224" t="s">
        <v>684</v>
      </c>
      <c r="CF224" t="s">
        <v>119</v>
      </c>
      <c r="CG224" t="s">
        <v>120</v>
      </c>
      <c r="CH224" s="8">
        <v>96950</v>
      </c>
      <c r="CI224" s="3">
        <v>7.64</v>
      </c>
      <c r="CJ224" s="3">
        <v>7.64</v>
      </c>
      <c r="CK224" s="3">
        <v>11.46</v>
      </c>
      <c r="CL224" s="3">
        <v>11.46</v>
      </c>
      <c r="CM224" t="s">
        <v>136</v>
      </c>
      <c r="CN224" t="s">
        <v>139</v>
      </c>
      <c r="CO224" t="s">
        <v>138</v>
      </c>
      <c r="CQ224" t="s">
        <v>115</v>
      </c>
      <c r="CR224" t="s">
        <v>133</v>
      </c>
      <c r="CS224" t="s">
        <v>139</v>
      </c>
      <c r="CT224" t="s">
        <v>133</v>
      </c>
      <c r="CU224" t="s">
        <v>133</v>
      </c>
      <c r="CV224" t="s">
        <v>133</v>
      </c>
      <c r="CW224" t="s">
        <v>139</v>
      </c>
      <c r="CX224" t="s">
        <v>1155</v>
      </c>
      <c r="CY224" s="10">
        <v>16702352883</v>
      </c>
      <c r="CZ224" t="s">
        <v>956</v>
      </c>
      <c r="DA224" t="s">
        <v>139</v>
      </c>
      <c r="DB224" t="s">
        <v>133</v>
      </c>
      <c r="DC224" t="s">
        <v>115</v>
      </c>
    </row>
    <row r="225" spans="1:112" ht="14.45" customHeight="1" x14ac:dyDescent="0.25">
      <c r="A225" t="s">
        <v>8402</v>
      </c>
      <c r="B225" t="s">
        <v>192</v>
      </c>
      <c r="C225" s="1">
        <v>45472</v>
      </c>
      <c r="D225" s="1">
        <v>45575</v>
      </c>
      <c r="E225" t="s">
        <v>144</v>
      </c>
      <c r="F225" s="1">
        <v>45595</v>
      </c>
      <c r="G225" t="s">
        <v>133</v>
      </c>
      <c r="H225" t="s">
        <v>115</v>
      </c>
      <c r="I225" t="s">
        <v>115</v>
      </c>
      <c r="J225" t="s">
        <v>997</v>
      </c>
      <c r="L225" t="s">
        <v>998</v>
      </c>
      <c r="M225" t="s">
        <v>999</v>
      </c>
      <c r="N225" t="s">
        <v>119</v>
      </c>
      <c r="O225" t="s">
        <v>120</v>
      </c>
      <c r="P225" s="8">
        <v>96950</v>
      </c>
      <c r="Q225" t="s">
        <v>121</v>
      </c>
      <c r="S225" s="10">
        <v>16702858730</v>
      </c>
      <c r="U225" t="s">
        <v>1000</v>
      </c>
      <c r="V225">
        <v>561320</v>
      </c>
      <c r="W225" t="s">
        <v>123</v>
      </c>
      <c r="Y225" t="s">
        <v>1001</v>
      </c>
      <c r="Z225" t="s">
        <v>1002</v>
      </c>
      <c r="AA225" t="s">
        <v>1003</v>
      </c>
      <c r="AB225" t="s">
        <v>288</v>
      </c>
      <c r="AC225" t="s">
        <v>998</v>
      </c>
      <c r="AD225" t="s">
        <v>999</v>
      </c>
      <c r="AE225" t="s">
        <v>119</v>
      </c>
      <c r="AF225" t="s">
        <v>120</v>
      </c>
      <c r="AG225" s="8">
        <v>96950</v>
      </c>
      <c r="AH225" t="s">
        <v>121</v>
      </c>
      <c r="AJ225" s="10">
        <v>16702858730</v>
      </c>
      <c r="AL225" t="s">
        <v>1004</v>
      </c>
      <c r="BD225" t="str">
        <f>"37-2012.00"</f>
        <v>37-2012.00</v>
      </c>
      <c r="BE225" t="s">
        <v>512</v>
      </c>
      <c r="BF225" t="s">
        <v>8019</v>
      </c>
      <c r="BG225" t="s">
        <v>1593</v>
      </c>
      <c r="BH225">
        <v>15</v>
      </c>
      <c r="BJ225" s="1">
        <v>45597</v>
      </c>
      <c r="BK225" s="1">
        <v>45961</v>
      </c>
      <c r="BN225">
        <v>35</v>
      </c>
      <c r="BO225">
        <v>0</v>
      </c>
      <c r="BP225">
        <v>7</v>
      </c>
      <c r="BQ225">
        <v>7</v>
      </c>
      <c r="BR225">
        <v>7</v>
      </c>
      <c r="BS225">
        <v>7</v>
      </c>
      <c r="BT225">
        <v>7</v>
      </c>
      <c r="BU225">
        <v>0</v>
      </c>
      <c r="BV225" t="str">
        <f>"9:00 AM"</f>
        <v>9:00 AM</v>
      </c>
      <c r="BW225" t="str">
        <f>"5:00 PM"</f>
        <v>5:00 PM</v>
      </c>
      <c r="BX225" t="s">
        <v>158</v>
      </c>
      <c r="BY225">
        <v>0</v>
      </c>
      <c r="BZ225">
        <v>3</v>
      </c>
      <c r="CA225" t="s">
        <v>115</v>
      </c>
      <c r="CC225" t="s">
        <v>8403</v>
      </c>
      <c r="CD225" t="s">
        <v>1008</v>
      </c>
      <c r="CE225" t="s">
        <v>1009</v>
      </c>
      <c r="CF225" t="s">
        <v>119</v>
      </c>
      <c r="CG225" t="s">
        <v>120</v>
      </c>
      <c r="CH225" s="8">
        <v>96950</v>
      </c>
      <c r="CI225" s="3">
        <v>7.64</v>
      </c>
      <c r="CJ225" s="3">
        <v>7.64</v>
      </c>
      <c r="CK225" s="3">
        <v>11.46</v>
      </c>
      <c r="CL225" s="3">
        <v>11.46</v>
      </c>
      <c r="CM225" t="s">
        <v>136</v>
      </c>
      <c r="CN225" t="s">
        <v>137</v>
      </c>
      <c r="CO225" t="s">
        <v>138</v>
      </c>
      <c r="CQ225" t="s">
        <v>115</v>
      </c>
      <c r="CR225" t="s">
        <v>133</v>
      </c>
      <c r="CS225" t="s">
        <v>139</v>
      </c>
      <c r="CT225" t="s">
        <v>133</v>
      </c>
      <c r="CU225" t="s">
        <v>139</v>
      </c>
      <c r="CV225" t="s">
        <v>133</v>
      </c>
      <c r="CW225" t="s">
        <v>139</v>
      </c>
      <c r="CX225" s="2" t="s">
        <v>3256</v>
      </c>
      <c r="CY225" s="10">
        <v>16702858730</v>
      </c>
      <c r="CZ225" t="s">
        <v>1004</v>
      </c>
      <c r="DA225" t="s">
        <v>209</v>
      </c>
      <c r="DB225" t="s">
        <v>133</v>
      </c>
      <c r="DC225" t="s">
        <v>115</v>
      </c>
    </row>
    <row r="226" spans="1:112" ht="14.45" customHeight="1" x14ac:dyDescent="0.25">
      <c r="A226" t="s">
        <v>8497</v>
      </c>
      <c r="B226" t="s">
        <v>143</v>
      </c>
      <c r="C226" s="1">
        <v>45490</v>
      </c>
      <c r="D226" s="1">
        <v>45575</v>
      </c>
      <c r="E226" t="s">
        <v>114</v>
      </c>
      <c r="G226" t="s">
        <v>115</v>
      </c>
      <c r="H226" t="s">
        <v>115</v>
      </c>
      <c r="I226" t="s">
        <v>115</v>
      </c>
      <c r="J226" t="s">
        <v>4102</v>
      </c>
      <c r="K226" t="s">
        <v>4103</v>
      </c>
      <c r="L226" t="s">
        <v>4104</v>
      </c>
      <c r="M226" t="s">
        <v>294</v>
      </c>
      <c r="N226" t="s">
        <v>283</v>
      </c>
      <c r="O226" t="s">
        <v>120</v>
      </c>
      <c r="P226" s="8">
        <v>96952</v>
      </c>
      <c r="Q226" t="s">
        <v>121</v>
      </c>
      <c r="S226" s="10">
        <v>16704338668</v>
      </c>
      <c r="U226" t="s">
        <v>4105</v>
      </c>
      <c r="V226">
        <v>445110</v>
      </c>
      <c r="W226" t="s">
        <v>123</v>
      </c>
      <c r="Y226" t="s">
        <v>4106</v>
      </c>
      <c r="Z226" t="s">
        <v>4107</v>
      </c>
      <c r="AA226" t="s">
        <v>878</v>
      </c>
      <c r="AB226" t="s">
        <v>4108</v>
      </c>
      <c r="AC226" t="s">
        <v>4104</v>
      </c>
      <c r="AD226" t="s">
        <v>294</v>
      </c>
      <c r="AE226" t="s">
        <v>283</v>
      </c>
      <c r="AF226" t="s">
        <v>120</v>
      </c>
      <c r="AG226" s="8">
        <v>96952</v>
      </c>
      <c r="AH226" t="s">
        <v>121</v>
      </c>
      <c r="AJ226" s="10">
        <v>16704338668</v>
      </c>
      <c r="AL226" t="s">
        <v>4109</v>
      </c>
      <c r="BD226" t="str">
        <f>"53-7065.00"</f>
        <v>53-7065.00</v>
      </c>
      <c r="BE226" t="s">
        <v>849</v>
      </c>
      <c r="BF226" t="s">
        <v>8498</v>
      </c>
      <c r="BG226" t="s">
        <v>8499</v>
      </c>
      <c r="BH226">
        <v>4</v>
      </c>
      <c r="BI226">
        <v>4</v>
      </c>
      <c r="BJ226" s="1">
        <v>45566</v>
      </c>
      <c r="BK226" s="1">
        <v>45930</v>
      </c>
      <c r="BL226" s="1">
        <v>45575</v>
      </c>
      <c r="BM226" s="1">
        <v>45930</v>
      </c>
      <c r="BN226">
        <v>40</v>
      </c>
      <c r="BO226">
        <v>0</v>
      </c>
      <c r="BP226">
        <v>8</v>
      </c>
      <c r="BQ226">
        <v>8</v>
      </c>
      <c r="BR226">
        <v>8</v>
      </c>
      <c r="BS226">
        <v>8</v>
      </c>
      <c r="BT226">
        <v>8</v>
      </c>
      <c r="BU226">
        <v>0</v>
      </c>
      <c r="BV226" t="str">
        <f>"9:00 AM"</f>
        <v>9:00 AM</v>
      </c>
      <c r="BW226" t="str">
        <f>"5:00 PM"</f>
        <v>5:00 PM</v>
      </c>
      <c r="BX226" t="s">
        <v>226</v>
      </c>
      <c r="BY226">
        <v>0</v>
      </c>
      <c r="BZ226">
        <v>6</v>
      </c>
      <c r="CA226" t="s">
        <v>115</v>
      </c>
      <c r="CC226" t="s">
        <v>8500</v>
      </c>
      <c r="CD226" t="s">
        <v>294</v>
      </c>
      <c r="CE226" t="s">
        <v>4104</v>
      </c>
      <c r="CF226" t="s">
        <v>283</v>
      </c>
      <c r="CG226" t="s">
        <v>120</v>
      </c>
      <c r="CH226" s="8">
        <v>96952</v>
      </c>
      <c r="CI226" s="3">
        <v>8.86</v>
      </c>
      <c r="CJ226" s="3">
        <v>8.86</v>
      </c>
      <c r="CK226" s="3">
        <v>13.29</v>
      </c>
      <c r="CL226" s="3">
        <v>13.29</v>
      </c>
      <c r="CM226" t="s">
        <v>136</v>
      </c>
      <c r="CN226" t="s">
        <v>139</v>
      </c>
      <c r="CO226" t="s">
        <v>138</v>
      </c>
      <c r="CQ226" t="s">
        <v>115</v>
      </c>
      <c r="CR226" t="s">
        <v>133</v>
      </c>
      <c r="CS226" t="s">
        <v>139</v>
      </c>
      <c r="CT226" t="s">
        <v>133</v>
      </c>
      <c r="CU226" t="s">
        <v>139</v>
      </c>
      <c r="CV226" t="s">
        <v>133</v>
      </c>
      <c r="CW226" t="s">
        <v>139</v>
      </c>
      <c r="CX226" t="s">
        <v>158</v>
      </c>
      <c r="CY226" s="10">
        <v>16704338668</v>
      </c>
      <c r="CZ226" t="s">
        <v>4109</v>
      </c>
      <c r="DA226" t="s">
        <v>139</v>
      </c>
      <c r="DB226" t="s">
        <v>133</v>
      </c>
      <c r="DC226" t="s">
        <v>115</v>
      </c>
    </row>
    <row r="227" spans="1:112" ht="14.45" customHeight="1" x14ac:dyDescent="0.25">
      <c r="A227" t="s">
        <v>8612</v>
      </c>
      <c r="B227" t="s">
        <v>212</v>
      </c>
      <c r="C227" s="1">
        <v>45464</v>
      </c>
      <c r="D227" s="1">
        <v>45575</v>
      </c>
      <c r="E227" t="s">
        <v>144</v>
      </c>
      <c r="F227" s="1">
        <v>45564</v>
      </c>
      <c r="G227" t="s">
        <v>115</v>
      </c>
      <c r="H227" t="s">
        <v>115</v>
      </c>
      <c r="I227" t="s">
        <v>115</v>
      </c>
      <c r="J227" t="s">
        <v>950</v>
      </c>
      <c r="K227" t="s">
        <v>951</v>
      </c>
      <c r="L227" t="s">
        <v>683</v>
      </c>
      <c r="M227" t="s">
        <v>952</v>
      </c>
      <c r="N227" t="s">
        <v>119</v>
      </c>
      <c r="O227" t="s">
        <v>120</v>
      </c>
      <c r="P227" s="8">
        <v>96950</v>
      </c>
      <c r="Q227" t="s">
        <v>121</v>
      </c>
      <c r="S227" s="10">
        <v>16702352883</v>
      </c>
      <c r="T227">
        <v>0</v>
      </c>
      <c r="U227" t="s">
        <v>953</v>
      </c>
      <c r="V227">
        <v>56132</v>
      </c>
      <c r="W227" t="s">
        <v>123</v>
      </c>
      <c r="Y227" t="s">
        <v>954</v>
      </c>
      <c r="Z227" t="s">
        <v>955</v>
      </c>
      <c r="AA227" t="s">
        <v>686</v>
      </c>
      <c r="AB227" t="s">
        <v>663</v>
      </c>
      <c r="AC227" t="s">
        <v>683</v>
      </c>
      <c r="AD227" t="s">
        <v>952</v>
      </c>
      <c r="AE227" t="s">
        <v>119</v>
      </c>
      <c r="AF227" t="s">
        <v>120</v>
      </c>
      <c r="AG227" s="8">
        <v>96950</v>
      </c>
      <c r="AH227" t="s">
        <v>121</v>
      </c>
      <c r="AJ227" s="10">
        <v>16702352883</v>
      </c>
      <c r="AK227">
        <v>0</v>
      </c>
      <c r="AL227" t="s">
        <v>956</v>
      </c>
      <c r="BD227" t="str">
        <f>"41-2021.00"</f>
        <v>41-2021.00</v>
      </c>
      <c r="BE227" t="s">
        <v>1636</v>
      </c>
      <c r="BF227" t="s">
        <v>4520</v>
      </c>
      <c r="BG227" t="s">
        <v>4521</v>
      </c>
      <c r="BH227">
        <v>5</v>
      </c>
      <c r="BJ227" s="1">
        <v>45597</v>
      </c>
      <c r="BK227" s="1">
        <v>45961</v>
      </c>
      <c r="BN227">
        <v>35</v>
      </c>
      <c r="BO227">
        <v>0</v>
      </c>
      <c r="BP227">
        <v>7</v>
      </c>
      <c r="BQ227">
        <v>7</v>
      </c>
      <c r="BR227">
        <v>7</v>
      </c>
      <c r="BS227">
        <v>7</v>
      </c>
      <c r="BT227">
        <v>7</v>
      </c>
      <c r="BU227">
        <v>0</v>
      </c>
      <c r="BV227" t="str">
        <f>"8:00 AM"</f>
        <v>8:00 AM</v>
      </c>
      <c r="BW227" t="str">
        <f>"4:00 PM"</f>
        <v>4:00 PM</v>
      </c>
      <c r="BX227" t="s">
        <v>226</v>
      </c>
      <c r="BY227">
        <v>0</v>
      </c>
      <c r="BZ227">
        <v>6</v>
      </c>
      <c r="CA227" t="s">
        <v>115</v>
      </c>
      <c r="CC227" t="s">
        <v>4522</v>
      </c>
      <c r="CD227" t="s">
        <v>683</v>
      </c>
      <c r="CE227" t="s">
        <v>684</v>
      </c>
      <c r="CF227" t="s">
        <v>119</v>
      </c>
      <c r="CG227" t="s">
        <v>120</v>
      </c>
      <c r="CH227" s="8">
        <v>96950</v>
      </c>
      <c r="CI227" s="3">
        <v>8.23</v>
      </c>
      <c r="CJ227" s="3">
        <v>8.23</v>
      </c>
      <c r="CK227" s="3">
        <v>12.35</v>
      </c>
      <c r="CL227" s="3">
        <v>12.35</v>
      </c>
      <c r="CM227" t="s">
        <v>136</v>
      </c>
      <c r="CN227" t="s">
        <v>368</v>
      </c>
      <c r="CO227" t="s">
        <v>138</v>
      </c>
      <c r="CQ227" t="s">
        <v>115</v>
      </c>
      <c r="CR227" t="s">
        <v>133</v>
      </c>
      <c r="CS227" t="s">
        <v>139</v>
      </c>
      <c r="CT227" t="s">
        <v>133</v>
      </c>
      <c r="CU227" t="s">
        <v>133</v>
      </c>
      <c r="CV227" t="s">
        <v>133</v>
      </c>
      <c r="CW227" t="s">
        <v>139</v>
      </c>
      <c r="CX227" t="s">
        <v>1155</v>
      </c>
      <c r="CY227" s="10">
        <v>16702352883</v>
      </c>
      <c r="CZ227" t="s">
        <v>956</v>
      </c>
      <c r="DA227" t="s">
        <v>209</v>
      </c>
      <c r="DB227" t="s">
        <v>133</v>
      </c>
      <c r="DC227" t="s">
        <v>115</v>
      </c>
    </row>
    <row r="228" spans="1:112" ht="14.45" customHeight="1" x14ac:dyDescent="0.25">
      <c r="A228" t="s">
        <v>8718</v>
      </c>
      <c r="B228" t="s">
        <v>192</v>
      </c>
      <c r="C228" s="1">
        <v>45483</v>
      </c>
      <c r="D228" s="1">
        <v>45575</v>
      </c>
      <c r="E228" t="s">
        <v>114</v>
      </c>
      <c r="G228" t="s">
        <v>115</v>
      </c>
      <c r="H228" t="s">
        <v>115</v>
      </c>
      <c r="I228" t="s">
        <v>115</v>
      </c>
      <c r="J228" t="s">
        <v>2069</v>
      </c>
      <c r="L228" t="s">
        <v>2070</v>
      </c>
      <c r="N228" t="s">
        <v>148</v>
      </c>
      <c r="O228" t="s">
        <v>120</v>
      </c>
      <c r="P228" s="8">
        <v>96950</v>
      </c>
      <c r="Q228" t="s">
        <v>121</v>
      </c>
      <c r="S228" s="10">
        <v>16702356622</v>
      </c>
      <c r="U228" t="s">
        <v>2071</v>
      </c>
      <c r="V228">
        <v>531110</v>
      </c>
      <c r="W228" t="s">
        <v>123</v>
      </c>
      <c r="Y228" t="s">
        <v>2072</v>
      </c>
      <c r="Z228" t="s">
        <v>2073</v>
      </c>
      <c r="AA228" t="s">
        <v>2074</v>
      </c>
      <c r="AB228" t="s">
        <v>2572</v>
      </c>
      <c r="AC228" t="s">
        <v>2076</v>
      </c>
      <c r="AD228" t="s">
        <v>2077</v>
      </c>
      <c r="AE228" t="s">
        <v>148</v>
      </c>
      <c r="AF228" t="s">
        <v>120</v>
      </c>
      <c r="AG228" s="8">
        <v>96950</v>
      </c>
      <c r="AH228" t="s">
        <v>121</v>
      </c>
      <c r="AJ228" s="10">
        <v>16702356622</v>
      </c>
      <c r="AL228" t="s">
        <v>8432</v>
      </c>
      <c r="BD228" t="str">
        <f>"49-9071.00"</f>
        <v>49-9071.00</v>
      </c>
      <c r="BE228" t="s">
        <v>241</v>
      </c>
      <c r="BF228" t="s">
        <v>8433</v>
      </c>
      <c r="BG228" t="s">
        <v>8434</v>
      </c>
      <c r="BH228">
        <v>15</v>
      </c>
      <c r="BJ228" s="1">
        <v>45566</v>
      </c>
      <c r="BK228" s="1">
        <v>45930</v>
      </c>
      <c r="BN228">
        <v>40</v>
      </c>
      <c r="BO228">
        <v>0</v>
      </c>
      <c r="BP228">
        <v>8</v>
      </c>
      <c r="BQ228">
        <v>8</v>
      </c>
      <c r="BR228">
        <v>8</v>
      </c>
      <c r="BS228">
        <v>8</v>
      </c>
      <c r="BT228">
        <v>8</v>
      </c>
      <c r="BU228">
        <v>0</v>
      </c>
      <c r="BV228" t="str">
        <f>"8:00 AM"</f>
        <v>8:00 AM</v>
      </c>
      <c r="BW228" t="str">
        <f>"5:00 PM"</f>
        <v>5:00 PM</v>
      </c>
      <c r="BX228" t="s">
        <v>226</v>
      </c>
      <c r="BY228">
        <v>0</v>
      </c>
      <c r="BZ228">
        <v>6</v>
      </c>
      <c r="CA228" t="s">
        <v>115</v>
      </c>
      <c r="CC228" t="s">
        <v>8435</v>
      </c>
      <c r="CD228" t="s">
        <v>2081</v>
      </c>
      <c r="CF228" t="s">
        <v>148</v>
      </c>
      <c r="CG228" t="s">
        <v>120</v>
      </c>
      <c r="CH228" s="8">
        <v>96950</v>
      </c>
      <c r="CI228" s="3">
        <v>9.75</v>
      </c>
      <c r="CJ228" s="3">
        <v>11</v>
      </c>
      <c r="CK228" s="3">
        <v>14.63</v>
      </c>
      <c r="CL228" s="3">
        <v>16.5</v>
      </c>
      <c r="CM228" t="s">
        <v>136</v>
      </c>
      <c r="CO228" t="s">
        <v>466</v>
      </c>
      <c r="CQ228" t="s">
        <v>115</v>
      </c>
      <c r="CR228" t="s">
        <v>133</v>
      </c>
      <c r="CS228" t="s">
        <v>133</v>
      </c>
      <c r="CT228" t="s">
        <v>133</v>
      </c>
      <c r="CU228" t="s">
        <v>139</v>
      </c>
      <c r="CV228" t="s">
        <v>133</v>
      </c>
      <c r="CW228" t="s">
        <v>133</v>
      </c>
      <c r="CX228" t="s">
        <v>8719</v>
      </c>
      <c r="CY228" s="10">
        <v>16702356622</v>
      </c>
      <c r="CZ228" t="s">
        <v>2078</v>
      </c>
      <c r="DA228" t="s">
        <v>139</v>
      </c>
      <c r="DB228" t="s">
        <v>133</v>
      </c>
      <c r="DC228" t="s">
        <v>115</v>
      </c>
    </row>
    <row r="229" spans="1:112" ht="14.45" customHeight="1" x14ac:dyDescent="0.25">
      <c r="A229" t="s">
        <v>8781</v>
      </c>
      <c r="B229" t="s">
        <v>143</v>
      </c>
      <c r="C229" s="1">
        <v>45497</v>
      </c>
      <c r="D229" s="1">
        <v>45575</v>
      </c>
      <c r="E229" t="s">
        <v>144</v>
      </c>
      <c r="F229" s="1">
        <v>45656</v>
      </c>
      <c r="G229" t="s">
        <v>115</v>
      </c>
      <c r="H229" t="s">
        <v>115</v>
      </c>
      <c r="I229" t="s">
        <v>115</v>
      </c>
      <c r="J229" t="s">
        <v>1136</v>
      </c>
      <c r="K229" t="s">
        <v>1137</v>
      </c>
      <c r="L229" t="s">
        <v>1138</v>
      </c>
      <c r="N229" t="s">
        <v>148</v>
      </c>
      <c r="O229" t="s">
        <v>120</v>
      </c>
      <c r="P229" s="8">
        <v>96950</v>
      </c>
      <c r="Q229" t="s">
        <v>121</v>
      </c>
      <c r="S229" s="10">
        <v>16703221234</v>
      </c>
      <c r="T229">
        <v>781</v>
      </c>
      <c r="U229" t="s">
        <v>1139</v>
      </c>
      <c r="V229">
        <v>721110</v>
      </c>
      <c r="W229" t="s">
        <v>123</v>
      </c>
      <c r="Y229" t="s">
        <v>1140</v>
      </c>
      <c r="Z229" t="s">
        <v>1141</v>
      </c>
      <c r="AA229" t="s">
        <v>1142</v>
      </c>
      <c r="AB229" t="s">
        <v>1143</v>
      </c>
      <c r="AC229" t="s">
        <v>1138</v>
      </c>
      <c r="AE229" t="s">
        <v>148</v>
      </c>
      <c r="AF229" t="s">
        <v>120</v>
      </c>
      <c r="AG229" s="8">
        <v>96950</v>
      </c>
      <c r="AH229" t="s">
        <v>121</v>
      </c>
      <c r="AJ229" s="10">
        <v>16703221234</v>
      </c>
      <c r="AK229">
        <v>781</v>
      </c>
      <c r="AL229" t="s">
        <v>1144</v>
      </c>
      <c r="BD229" t="str">
        <f>"35-2014.00"</f>
        <v>35-2014.00</v>
      </c>
      <c r="BE229" t="s">
        <v>273</v>
      </c>
      <c r="BF229" t="s">
        <v>2843</v>
      </c>
      <c r="BG229" t="s">
        <v>1100</v>
      </c>
      <c r="BH229">
        <v>2</v>
      </c>
      <c r="BI229">
        <v>2</v>
      </c>
      <c r="BJ229" s="1">
        <v>45658</v>
      </c>
      <c r="BK229" s="1">
        <v>46022</v>
      </c>
      <c r="BL229" s="1">
        <v>45658</v>
      </c>
      <c r="BM229" s="1">
        <v>46022</v>
      </c>
      <c r="BN229">
        <v>40</v>
      </c>
      <c r="BO229">
        <v>8</v>
      </c>
      <c r="BP229">
        <v>0</v>
      </c>
      <c r="BQ229">
        <v>8</v>
      </c>
      <c r="BR229">
        <v>8</v>
      </c>
      <c r="BS229">
        <v>0</v>
      </c>
      <c r="BT229">
        <v>8</v>
      </c>
      <c r="BU229">
        <v>8</v>
      </c>
      <c r="BV229" t="str">
        <f>"6:00 AM"</f>
        <v>6:00 AM</v>
      </c>
      <c r="BW229" t="str">
        <f>"2:00 PM"</f>
        <v>2:00 PM</v>
      </c>
      <c r="BX229" t="s">
        <v>158</v>
      </c>
      <c r="BY229">
        <v>0</v>
      </c>
      <c r="BZ229">
        <v>12</v>
      </c>
      <c r="CA229" t="s">
        <v>115</v>
      </c>
      <c r="CC229" t="s">
        <v>2844</v>
      </c>
      <c r="CD229" t="s">
        <v>1138</v>
      </c>
      <c r="CF229" t="s">
        <v>148</v>
      </c>
      <c r="CG229" t="s">
        <v>120</v>
      </c>
      <c r="CH229" s="8">
        <v>96950</v>
      </c>
      <c r="CI229" s="3">
        <v>8.83</v>
      </c>
      <c r="CJ229" s="3">
        <v>8.83</v>
      </c>
      <c r="CK229" s="3">
        <v>13.25</v>
      </c>
      <c r="CL229" s="3">
        <v>13.25</v>
      </c>
      <c r="CM229" t="s">
        <v>136</v>
      </c>
      <c r="CN229" t="s">
        <v>1149</v>
      </c>
      <c r="CO229" t="s">
        <v>138</v>
      </c>
      <c r="CQ229" t="s">
        <v>115</v>
      </c>
      <c r="CR229" t="s">
        <v>133</v>
      </c>
      <c r="CS229" t="s">
        <v>139</v>
      </c>
      <c r="CT229" t="s">
        <v>133</v>
      </c>
      <c r="CU229" t="s">
        <v>139</v>
      </c>
      <c r="CV229" t="s">
        <v>133</v>
      </c>
      <c r="CW229" t="s">
        <v>139</v>
      </c>
      <c r="CX229" t="s">
        <v>7465</v>
      </c>
      <c r="CY229" s="10">
        <v>16703221234</v>
      </c>
      <c r="CZ229" t="s">
        <v>1144</v>
      </c>
      <c r="DA229" t="s">
        <v>139</v>
      </c>
      <c r="DB229" t="s">
        <v>133</v>
      </c>
      <c r="DC229" t="s">
        <v>115</v>
      </c>
    </row>
    <row r="230" spans="1:112" ht="14.45" customHeight="1" x14ac:dyDescent="0.25">
      <c r="A230" t="s">
        <v>8816</v>
      </c>
      <c r="B230" t="s">
        <v>192</v>
      </c>
      <c r="C230" s="1">
        <v>45457</v>
      </c>
      <c r="D230" s="1">
        <v>45575</v>
      </c>
      <c r="E230" t="s">
        <v>114</v>
      </c>
      <c r="G230" t="s">
        <v>115</v>
      </c>
      <c r="H230" t="s">
        <v>115</v>
      </c>
      <c r="I230" t="s">
        <v>115</v>
      </c>
      <c r="J230" t="s">
        <v>950</v>
      </c>
      <c r="K230" t="s">
        <v>951</v>
      </c>
      <c r="L230" t="s">
        <v>683</v>
      </c>
      <c r="M230" t="s">
        <v>952</v>
      </c>
      <c r="N230" t="s">
        <v>119</v>
      </c>
      <c r="O230" t="s">
        <v>120</v>
      </c>
      <c r="P230" s="8">
        <v>96950</v>
      </c>
      <c r="Q230" t="s">
        <v>121</v>
      </c>
      <c r="S230" s="10">
        <v>16702352883</v>
      </c>
      <c r="T230">
        <v>0</v>
      </c>
      <c r="U230" t="s">
        <v>953</v>
      </c>
      <c r="V230">
        <v>56132</v>
      </c>
      <c r="W230" t="s">
        <v>123</v>
      </c>
      <c r="Y230" t="s">
        <v>954</v>
      </c>
      <c r="Z230" t="s">
        <v>955</v>
      </c>
      <c r="AA230" t="s">
        <v>686</v>
      </c>
      <c r="AB230" t="s">
        <v>663</v>
      </c>
      <c r="AC230" t="s">
        <v>683</v>
      </c>
      <c r="AD230" t="s">
        <v>952</v>
      </c>
      <c r="AE230" t="s">
        <v>119</v>
      </c>
      <c r="AF230" t="s">
        <v>120</v>
      </c>
      <c r="AG230" s="8">
        <v>96950</v>
      </c>
      <c r="AH230" t="s">
        <v>121</v>
      </c>
      <c r="AJ230" s="10">
        <v>16702352883</v>
      </c>
      <c r="AK230">
        <v>0</v>
      </c>
      <c r="AL230" t="s">
        <v>956</v>
      </c>
      <c r="BD230" t="str">
        <f>"39-9011.00"</f>
        <v>39-9011.00</v>
      </c>
      <c r="BE230" t="s">
        <v>650</v>
      </c>
      <c r="BF230" t="s">
        <v>3039</v>
      </c>
      <c r="BG230" t="s">
        <v>3040</v>
      </c>
      <c r="BH230">
        <v>5</v>
      </c>
      <c r="BJ230" s="1">
        <v>45536</v>
      </c>
      <c r="BK230" s="1">
        <v>45900</v>
      </c>
      <c r="BN230">
        <v>35</v>
      </c>
      <c r="BO230">
        <v>0</v>
      </c>
      <c r="BP230">
        <v>7</v>
      </c>
      <c r="BQ230">
        <v>7</v>
      </c>
      <c r="BR230">
        <v>7</v>
      </c>
      <c r="BS230">
        <v>7</v>
      </c>
      <c r="BT230">
        <v>7</v>
      </c>
      <c r="BU230">
        <v>0</v>
      </c>
      <c r="BV230" t="str">
        <f>"8:00 AM"</f>
        <v>8:00 AM</v>
      </c>
      <c r="BW230" t="str">
        <f>"4:00 PM"</f>
        <v>4:00 PM</v>
      </c>
      <c r="BX230" t="s">
        <v>226</v>
      </c>
      <c r="BY230">
        <v>0</v>
      </c>
      <c r="BZ230">
        <v>12</v>
      </c>
      <c r="CA230" t="s">
        <v>115</v>
      </c>
      <c r="CC230" t="s">
        <v>3041</v>
      </c>
      <c r="CD230" t="s">
        <v>683</v>
      </c>
      <c r="CE230" t="s">
        <v>684</v>
      </c>
      <c r="CF230" t="s">
        <v>119</v>
      </c>
      <c r="CG230" t="s">
        <v>120</v>
      </c>
      <c r="CH230" s="8">
        <v>96950</v>
      </c>
      <c r="CI230" s="3">
        <v>7.79</v>
      </c>
      <c r="CJ230" s="3">
        <v>7.79</v>
      </c>
      <c r="CK230" s="3">
        <v>11.69</v>
      </c>
      <c r="CL230" s="3">
        <v>11.69</v>
      </c>
      <c r="CM230" t="s">
        <v>136</v>
      </c>
      <c r="CN230" t="s">
        <v>139</v>
      </c>
      <c r="CO230" t="s">
        <v>138</v>
      </c>
      <c r="CQ230" t="s">
        <v>115</v>
      </c>
      <c r="CR230" t="s">
        <v>133</v>
      </c>
      <c r="CS230" t="s">
        <v>139</v>
      </c>
      <c r="CT230" t="s">
        <v>133</v>
      </c>
      <c r="CU230" t="s">
        <v>133</v>
      </c>
      <c r="CV230" t="s">
        <v>133</v>
      </c>
      <c r="CW230" t="s">
        <v>139</v>
      </c>
      <c r="CX230" t="s">
        <v>692</v>
      </c>
      <c r="CY230" s="10">
        <v>16702352883</v>
      </c>
      <c r="CZ230" t="s">
        <v>956</v>
      </c>
      <c r="DA230" t="s">
        <v>139</v>
      </c>
      <c r="DB230" t="s">
        <v>133</v>
      </c>
      <c r="DC230" t="s">
        <v>115</v>
      </c>
    </row>
    <row r="231" spans="1:112" ht="14.45" customHeight="1" x14ac:dyDescent="0.25">
      <c r="A231" t="s">
        <v>8817</v>
      </c>
      <c r="B231" t="s">
        <v>192</v>
      </c>
      <c r="C231" s="1">
        <v>45481</v>
      </c>
      <c r="D231" s="1">
        <v>45575</v>
      </c>
      <c r="E231" t="s">
        <v>114</v>
      </c>
      <c r="G231" t="s">
        <v>115</v>
      </c>
      <c r="H231" t="s">
        <v>115</v>
      </c>
      <c r="I231" t="s">
        <v>115</v>
      </c>
      <c r="J231" t="s">
        <v>501</v>
      </c>
      <c r="K231" t="s">
        <v>502</v>
      </c>
      <c r="L231" t="s">
        <v>503</v>
      </c>
      <c r="M231" t="s">
        <v>504</v>
      </c>
      <c r="N231" t="s">
        <v>148</v>
      </c>
      <c r="O231" t="s">
        <v>120</v>
      </c>
      <c r="P231" s="8">
        <v>96950</v>
      </c>
      <c r="Q231" t="s">
        <v>121</v>
      </c>
      <c r="S231" s="10">
        <v>16707830243</v>
      </c>
      <c r="U231" t="s">
        <v>505</v>
      </c>
      <c r="V231">
        <v>531110</v>
      </c>
      <c r="W231" t="s">
        <v>123</v>
      </c>
      <c r="Y231" t="s">
        <v>506</v>
      </c>
      <c r="Z231" t="s">
        <v>507</v>
      </c>
      <c r="AA231" t="s">
        <v>508</v>
      </c>
      <c r="AB231" t="s">
        <v>460</v>
      </c>
      <c r="AC231" t="s">
        <v>509</v>
      </c>
      <c r="AD231" t="s">
        <v>510</v>
      </c>
      <c r="AE231" t="s">
        <v>148</v>
      </c>
      <c r="AF231" t="s">
        <v>120</v>
      </c>
      <c r="AG231" s="8">
        <v>96950</v>
      </c>
      <c r="AH231" t="s">
        <v>121</v>
      </c>
      <c r="AJ231" s="10">
        <v>16707830213</v>
      </c>
      <c r="AL231" t="s">
        <v>511</v>
      </c>
      <c r="BD231" t="str">
        <f>"37-2012.00"</f>
        <v>37-2012.00</v>
      </c>
      <c r="BE231" t="s">
        <v>512</v>
      </c>
      <c r="BF231" t="s">
        <v>513</v>
      </c>
      <c r="BG231" t="s">
        <v>512</v>
      </c>
      <c r="BH231">
        <v>5</v>
      </c>
      <c r="BJ231" s="1">
        <v>45566</v>
      </c>
      <c r="BK231" s="1">
        <v>45930</v>
      </c>
      <c r="BN231">
        <v>40</v>
      </c>
      <c r="BO231">
        <v>0</v>
      </c>
      <c r="BP231">
        <v>8</v>
      </c>
      <c r="BQ231">
        <v>8</v>
      </c>
      <c r="BR231">
        <v>8</v>
      </c>
      <c r="BS231">
        <v>8</v>
      </c>
      <c r="BT231">
        <v>8</v>
      </c>
      <c r="BU231">
        <v>0</v>
      </c>
      <c r="BV231" t="str">
        <f>"8:00 AM"</f>
        <v>8:00 AM</v>
      </c>
      <c r="BW231" t="str">
        <f>"5:00 PM"</f>
        <v>5:00 PM</v>
      </c>
      <c r="BX231" t="s">
        <v>158</v>
      </c>
      <c r="BY231">
        <v>0</v>
      </c>
      <c r="BZ231">
        <v>3</v>
      </c>
      <c r="CA231" t="s">
        <v>115</v>
      </c>
      <c r="CC231" t="s">
        <v>8818</v>
      </c>
      <c r="CD231" t="s">
        <v>515</v>
      </c>
      <c r="CE231" t="s">
        <v>139</v>
      </c>
      <c r="CF231" t="s">
        <v>148</v>
      </c>
      <c r="CG231" t="s">
        <v>120</v>
      </c>
      <c r="CH231" s="8">
        <v>96950</v>
      </c>
      <c r="CI231" s="3">
        <v>7.64</v>
      </c>
      <c r="CJ231" s="3">
        <v>7.64</v>
      </c>
      <c r="CK231" s="3">
        <v>11.46</v>
      </c>
      <c r="CL231" s="3">
        <v>11.46</v>
      </c>
      <c r="CM231" t="s">
        <v>136</v>
      </c>
      <c r="CN231" t="s">
        <v>139</v>
      </c>
      <c r="CO231" t="s">
        <v>138</v>
      </c>
      <c r="CQ231" t="s">
        <v>115</v>
      </c>
      <c r="CR231" t="s">
        <v>133</v>
      </c>
      <c r="CS231" t="s">
        <v>139</v>
      </c>
      <c r="CT231" t="s">
        <v>133</v>
      </c>
      <c r="CU231" t="s">
        <v>139</v>
      </c>
      <c r="CV231" t="s">
        <v>133</v>
      </c>
      <c r="CW231" t="s">
        <v>139</v>
      </c>
      <c r="CX231" t="s">
        <v>516</v>
      </c>
      <c r="CY231" s="10">
        <v>16707830213</v>
      </c>
      <c r="CZ231" t="s">
        <v>511</v>
      </c>
      <c r="DA231" t="s">
        <v>356</v>
      </c>
      <c r="DB231" t="s">
        <v>133</v>
      </c>
      <c r="DC231" t="s">
        <v>115</v>
      </c>
      <c r="DD231" t="s">
        <v>517</v>
      </c>
      <c r="DE231" t="s">
        <v>518</v>
      </c>
      <c r="DF231" t="s">
        <v>519</v>
      </c>
      <c r="DG231" t="s">
        <v>520</v>
      </c>
      <c r="DH231" t="s">
        <v>521</v>
      </c>
    </row>
    <row r="232" spans="1:112" ht="14.45" customHeight="1" x14ac:dyDescent="0.25">
      <c r="A232" t="s">
        <v>8929</v>
      </c>
      <c r="B232" t="s">
        <v>212</v>
      </c>
      <c r="C232" s="1">
        <v>45461</v>
      </c>
      <c r="D232" s="1">
        <v>45575</v>
      </c>
      <c r="E232" t="s">
        <v>114</v>
      </c>
      <c r="G232" t="s">
        <v>115</v>
      </c>
      <c r="H232" t="s">
        <v>115</v>
      </c>
      <c r="I232" t="s">
        <v>115</v>
      </c>
      <c r="J232" t="s">
        <v>950</v>
      </c>
      <c r="K232" t="s">
        <v>951</v>
      </c>
      <c r="L232" t="s">
        <v>683</v>
      </c>
      <c r="M232" t="s">
        <v>952</v>
      </c>
      <c r="N232" t="s">
        <v>119</v>
      </c>
      <c r="O232" t="s">
        <v>120</v>
      </c>
      <c r="P232" s="8">
        <v>96950</v>
      </c>
      <c r="Q232" t="s">
        <v>121</v>
      </c>
      <c r="S232" s="10">
        <v>16702352883</v>
      </c>
      <c r="T232">
        <v>0</v>
      </c>
      <c r="U232" t="s">
        <v>953</v>
      </c>
      <c r="V232">
        <v>56132</v>
      </c>
      <c r="W232" t="s">
        <v>123</v>
      </c>
      <c r="Y232" t="s">
        <v>954</v>
      </c>
      <c r="Z232" t="s">
        <v>955</v>
      </c>
      <c r="AA232" t="s">
        <v>686</v>
      </c>
      <c r="AB232" t="s">
        <v>663</v>
      </c>
      <c r="AC232" t="s">
        <v>683</v>
      </c>
      <c r="AD232" t="s">
        <v>952</v>
      </c>
      <c r="AE232" t="s">
        <v>119</v>
      </c>
      <c r="AF232" t="s">
        <v>120</v>
      </c>
      <c r="AG232" s="8">
        <v>96950</v>
      </c>
      <c r="AH232" t="s">
        <v>121</v>
      </c>
      <c r="AJ232" s="10">
        <v>16702352883</v>
      </c>
      <c r="AK232">
        <v>0</v>
      </c>
      <c r="AL232" t="s">
        <v>956</v>
      </c>
      <c r="BD232" t="str">
        <f>"31-1131.00"</f>
        <v>31-1131.00</v>
      </c>
      <c r="BE232" t="s">
        <v>7951</v>
      </c>
      <c r="BF232" t="s">
        <v>7952</v>
      </c>
      <c r="BG232" t="s">
        <v>7953</v>
      </c>
      <c r="BH232">
        <v>5</v>
      </c>
      <c r="BJ232" s="1">
        <v>45536</v>
      </c>
      <c r="BK232" s="1">
        <v>45900</v>
      </c>
      <c r="BN232">
        <v>35</v>
      </c>
      <c r="BO232">
        <v>0</v>
      </c>
      <c r="BP232">
        <v>7</v>
      </c>
      <c r="BQ232">
        <v>7</v>
      </c>
      <c r="BR232">
        <v>7</v>
      </c>
      <c r="BS232">
        <v>7</v>
      </c>
      <c r="BT232">
        <v>7</v>
      </c>
      <c r="BU232">
        <v>0</v>
      </c>
      <c r="BV232" t="str">
        <f>"8:00 AM"</f>
        <v>8:00 AM</v>
      </c>
      <c r="BW232" t="str">
        <f>"4:00 PM"</f>
        <v>4:00 PM</v>
      </c>
      <c r="BX232" t="s">
        <v>226</v>
      </c>
      <c r="BY232">
        <v>6</v>
      </c>
      <c r="BZ232">
        <v>12</v>
      </c>
      <c r="CA232" t="s">
        <v>115</v>
      </c>
      <c r="CC232" s="2" t="s">
        <v>7954</v>
      </c>
      <c r="CD232" t="s">
        <v>683</v>
      </c>
      <c r="CE232" t="s">
        <v>684</v>
      </c>
      <c r="CF232" t="s">
        <v>119</v>
      </c>
      <c r="CG232" t="s">
        <v>120</v>
      </c>
      <c r="CH232" s="8">
        <v>96950</v>
      </c>
      <c r="CI232" s="3">
        <v>11.19</v>
      </c>
      <c r="CJ232" s="3">
        <v>11.19</v>
      </c>
      <c r="CK232" s="3">
        <v>16.79</v>
      </c>
      <c r="CL232" s="3">
        <v>16.79</v>
      </c>
      <c r="CM232" t="s">
        <v>136</v>
      </c>
      <c r="CN232" t="s">
        <v>139</v>
      </c>
      <c r="CO232" t="s">
        <v>138</v>
      </c>
      <c r="CQ232" t="s">
        <v>115</v>
      </c>
      <c r="CR232" t="s">
        <v>133</v>
      </c>
      <c r="CS232" t="s">
        <v>139</v>
      </c>
      <c r="CT232" t="s">
        <v>133</v>
      </c>
      <c r="CU232" t="s">
        <v>133</v>
      </c>
      <c r="CV232" t="s">
        <v>133</v>
      </c>
      <c r="CW232" t="s">
        <v>139</v>
      </c>
      <c r="CX232" t="s">
        <v>1161</v>
      </c>
      <c r="CY232" s="10">
        <v>16702352883</v>
      </c>
      <c r="CZ232" t="s">
        <v>956</v>
      </c>
      <c r="DA232" t="s">
        <v>139</v>
      </c>
      <c r="DB232" t="s">
        <v>133</v>
      </c>
      <c r="DC232" t="s">
        <v>115</v>
      </c>
    </row>
    <row r="233" spans="1:112" ht="14.45" customHeight="1" x14ac:dyDescent="0.25">
      <c r="A233" t="s">
        <v>8930</v>
      </c>
      <c r="B233" t="s">
        <v>192</v>
      </c>
      <c r="C233" s="1">
        <v>45411</v>
      </c>
      <c r="D233" s="1">
        <v>45575</v>
      </c>
      <c r="E233" t="s">
        <v>114</v>
      </c>
      <c r="G233" t="s">
        <v>115</v>
      </c>
      <c r="H233" t="s">
        <v>115</v>
      </c>
      <c r="I233" t="s">
        <v>115</v>
      </c>
      <c r="J233" t="s">
        <v>950</v>
      </c>
      <c r="K233" t="s">
        <v>951</v>
      </c>
      <c r="L233" t="s">
        <v>683</v>
      </c>
      <c r="M233" t="s">
        <v>952</v>
      </c>
      <c r="N233" t="s">
        <v>119</v>
      </c>
      <c r="O233" t="s">
        <v>120</v>
      </c>
      <c r="P233" s="8">
        <v>96950</v>
      </c>
      <c r="Q233" t="s">
        <v>121</v>
      </c>
      <c r="S233" s="10">
        <v>16702352883</v>
      </c>
      <c r="T233">
        <v>0</v>
      </c>
      <c r="U233" t="s">
        <v>953</v>
      </c>
      <c r="V233">
        <v>56132</v>
      </c>
      <c r="W233" t="s">
        <v>123</v>
      </c>
      <c r="Y233" t="s">
        <v>954</v>
      </c>
      <c r="Z233" t="s">
        <v>955</v>
      </c>
      <c r="AA233" t="s">
        <v>686</v>
      </c>
      <c r="AB233" t="s">
        <v>663</v>
      </c>
      <c r="AC233" t="s">
        <v>683</v>
      </c>
      <c r="AD233" t="s">
        <v>952</v>
      </c>
      <c r="AE233" t="s">
        <v>119</v>
      </c>
      <c r="AF233" t="s">
        <v>120</v>
      </c>
      <c r="AG233" s="8">
        <v>96950</v>
      </c>
      <c r="AH233" t="s">
        <v>121</v>
      </c>
      <c r="AJ233" s="10">
        <v>16702352883</v>
      </c>
      <c r="AK233">
        <v>0</v>
      </c>
      <c r="AL233" t="s">
        <v>956</v>
      </c>
      <c r="BD233" t="str">
        <f>"39-7011.00"</f>
        <v>39-7011.00</v>
      </c>
      <c r="BE233" t="s">
        <v>1457</v>
      </c>
      <c r="BF233" t="s">
        <v>6259</v>
      </c>
      <c r="BG233" t="s">
        <v>1457</v>
      </c>
      <c r="BH233">
        <v>5</v>
      </c>
      <c r="BJ233" s="1">
        <v>45474</v>
      </c>
      <c r="BK233" s="1">
        <v>45838</v>
      </c>
      <c r="BN233">
        <v>35</v>
      </c>
      <c r="BO233">
        <v>0</v>
      </c>
      <c r="BP233">
        <v>7</v>
      </c>
      <c r="BQ233">
        <v>7</v>
      </c>
      <c r="BR233">
        <v>7</v>
      </c>
      <c r="BS233">
        <v>7</v>
      </c>
      <c r="BT233">
        <v>7</v>
      </c>
      <c r="BU233">
        <v>0</v>
      </c>
      <c r="BV233" t="str">
        <f>"9:00 AM"</f>
        <v>9:00 AM</v>
      </c>
      <c r="BW233" t="str">
        <f>"5:00 PM"</f>
        <v>5:00 PM</v>
      </c>
      <c r="BX233" t="s">
        <v>226</v>
      </c>
      <c r="BY233">
        <v>0</v>
      </c>
      <c r="BZ233">
        <v>12</v>
      </c>
      <c r="CA233" t="s">
        <v>115</v>
      </c>
      <c r="CC233" t="s">
        <v>6260</v>
      </c>
      <c r="CD233" t="s">
        <v>683</v>
      </c>
      <c r="CE233" t="s">
        <v>684</v>
      </c>
      <c r="CF233" t="s">
        <v>119</v>
      </c>
      <c r="CG233" t="s">
        <v>120</v>
      </c>
      <c r="CH233" s="8">
        <v>96950</v>
      </c>
      <c r="CI233" s="3">
        <v>10.050000000000001</v>
      </c>
      <c r="CJ233" s="3">
        <v>10.050000000000001</v>
      </c>
      <c r="CK233" s="3">
        <v>15.08</v>
      </c>
      <c r="CL233" s="3">
        <v>15.08</v>
      </c>
      <c r="CM233" t="s">
        <v>136</v>
      </c>
      <c r="CN233" t="s">
        <v>368</v>
      </c>
      <c r="CO233" t="s">
        <v>138</v>
      </c>
      <c r="CQ233" t="s">
        <v>115</v>
      </c>
      <c r="CR233" t="s">
        <v>133</v>
      </c>
      <c r="CS233" t="s">
        <v>139</v>
      </c>
      <c r="CT233" t="s">
        <v>133</v>
      </c>
      <c r="CU233" t="s">
        <v>133</v>
      </c>
      <c r="CV233" t="s">
        <v>133</v>
      </c>
      <c r="CW233" t="s">
        <v>139</v>
      </c>
      <c r="CX233" t="s">
        <v>1425</v>
      </c>
      <c r="CY233" s="10">
        <v>16702352883</v>
      </c>
      <c r="CZ233" t="s">
        <v>956</v>
      </c>
      <c r="DA233" t="s">
        <v>209</v>
      </c>
      <c r="DB233" t="s">
        <v>133</v>
      </c>
      <c r="DC233" t="s">
        <v>115</v>
      </c>
    </row>
    <row r="234" spans="1:112" ht="14.45" customHeight="1" x14ac:dyDescent="0.25">
      <c r="A234" t="s">
        <v>8972</v>
      </c>
      <c r="B234" t="s">
        <v>192</v>
      </c>
      <c r="C234" s="1">
        <v>45464</v>
      </c>
      <c r="D234" s="1">
        <v>45575</v>
      </c>
      <c r="E234" t="s">
        <v>144</v>
      </c>
      <c r="F234" s="1">
        <v>45595</v>
      </c>
      <c r="G234" t="s">
        <v>115</v>
      </c>
      <c r="H234" t="s">
        <v>115</v>
      </c>
      <c r="I234" t="s">
        <v>115</v>
      </c>
      <c r="J234" t="s">
        <v>950</v>
      </c>
      <c r="K234" t="s">
        <v>951</v>
      </c>
      <c r="L234" t="s">
        <v>683</v>
      </c>
      <c r="M234" t="s">
        <v>952</v>
      </c>
      <c r="N234" t="s">
        <v>119</v>
      </c>
      <c r="O234" t="s">
        <v>120</v>
      </c>
      <c r="P234" s="8">
        <v>96950</v>
      </c>
      <c r="Q234" t="s">
        <v>121</v>
      </c>
      <c r="S234" s="10">
        <v>16702352883</v>
      </c>
      <c r="T234">
        <v>0</v>
      </c>
      <c r="U234" t="s">
        <v>953</v>
      </c>
      <c r="V234">
        <v>56132</v>
      </c>
      <c r="W234" t="s">
        <v>123</v>
      </c>
      <c r="Y234" t="s">
        <v>954</v>
      </c>
      <c r="Z234" t="s">
        <v>955</v>
      </c>
      <c r="AA234" t="s">
        <v>8124</v>
      </c>
      <c r="AB234" t="s">
        <v>663</v>
      </c>
      <c r="AC234" t="s">
        <v>683</v>
      </c>
      <c r="AD234" t="s">
        <v>952</v>
      </c>
      <c r="AE234" t="s">
        <v>119</v>
      </c>
      <c r="AF234" t="s">
        <v>120</v>
      </c>
      <c r="AG234" s="8">
        <v>96950</v>
      </c>
      <c r="AH234" t="s">
        <v>121</v>
      </c>
      <c r="AJ234" s="10">
        <v>16702352883</v>
      </c>
      <c r="AK234">
        <v>0</v>
      </c>
      <c r="AL234" t="s">
        <v>956</v>
      </c>
      <c r="BD234" t="str">
        <f>"37-2012.00"</f>
        <v>37-2012.00</v>
      </c>
      <c r="BE234" t="s">
        <v>512</v>
      </c>
      <c r="BF234" t="s">
        <v>8125</v>
      </c>
      <c r="BG234" t="s">
        <v>5955</v>
      </c>
      <c r="BH234">
        <v>10</v>
      </c>
      <c r="BJ234" s="1">
        <v>45597</v>
      </c>
      <c r="BK234" s="1">
        <v>45961</v>
      </c>
      <c r="BN234">
        <v>35</v>
      </c>
      <c r="BO234">
        <v>0</v>
      </c>
      <c r="BP234">
        <v>7</v>
      </c>
      <c r="BQ234">
        <v>7</v>
      </c>
      <c r="BR234">
        <v>7</v>
      </c>
      <c r="BS234">
        <v>7</v>
      </c>
      <c r="BT234">
        <v>7</v>
      </c>
      <c r="BU234">
        <v>0</v>
      </c>
      <c r="BV234" t="str">
        <f>"8:00 AM"</f>
        <v>8:00 AM</v>
      </c>
      <c r="BW234" t="str">
        <f>"4:00 PM"</f>
        <v>4:00 PM</v>
      </c>
      <c r="BX234" t="s">
        <v>158</v>
      </c>
      <c r="BY234">
        <v>0</v>
      </c>
      <c r="BZ234">
        <v>3</v>
      </c>
      <c r="CA234" t="s">
        <v>115</v>
      </c>
      <c r="CC234" t="s">
        <v>8126</v>
      </c>
      <c r="CD234" t="s">
        <v>683</v>
      </c>
      <c r="CE234" t="s">
        <v>684</v>
      </c>
      <c r="CF234" t="s">
        <v>119</v>
      </c>
      <c r="CG234" t="s">
        <v>120</v>
      </c>
      <c r="CH234" s="8">
        <v>96950</v>
      </c>
      <c r="CI234" s="3">
        <v>7.64</v>
      </c>
      <c r="CJ234" s="3">
        <v>7.64</v>
      </c>
      <c r="CK234" s="3">
        <v>11.46</v>
      </c>
      <c r="CL234" s="3">
        <v>11.46</v>
      </c>
      <c r="CM234" t="s">
        <v>136</v>
      </c>
      <c r="CN234" t="s">
        <v>368</v>
      </c>
      <c r="CO234" t="s">
        <v>138</v>
      </c>
      <c r="CQ234" t="s">
        <v>115</v>
      </c>
      <c r="CR234" t="s">
        <v>133</v>
      </c>
      <c r="CS234" t="s">
        <v>139</v>
      </c>
      <c r="CT234" t="s">
        <v>133</v>
      </c>
      <c r="CU234" t="s">
        <v>133</v>
      </c>
      <c r="CV234" t="s">
        <v>133</v>
      </c>
      <c r="CW234" t="s">
        <v>139</v>
      </c>
      <c r="CX234" t="s">
        <v>1155</v>
      </c>
      <c r="CY234" s="10">
        <v>16702352883</v>
      </c>
      <c r="CZ234" t="s">
        <v>956</v>
      </c>
      <c r="DA234" t="s">
        <v>209</v>
      </c>
      <c r="DB234" t="s">
        <v>133</v>
      </c>
      <c r="DC234" t="s">
        <v>115</v>
      </c>
    </row>
    <row r="235" spans="1:112" ht="14.45" customHeight="1" x14ac:dyDescent="0.25">
      <c r="A235" t="s">
        <v>9146</v>
      </c>
      <c r="B235" t="s">
        <v>192</v>
      </c>
      <c r="C235" s="1">
        <v>45457</v>
      </c>
      <c r="D235" s="1">
        <v>45575</v>
      </c>
      <c r="E235" t="s">
        <v>114</v>
      </c>
      <c r="G235" t="s">
        <v>115</v>
      </c>
      <c r="H235" t="s">
        <v>115</v>
      </c>
      <c r="I235" t="s">
        <v>115</v>
      </c>
      <c r="J235" t="s">
        <v>950</v>
      </c>
      <c r="K235" t="s">
        <v>951</v>
      </c>
      <c r="L235" t="s">
        <v>683</v>
      </c>
      <c r="M235" t="s">
        <v>952</v>
      </c>
      <c r="N235" t="s">
        <v>119</v>
      </c>
      <c r="O235" t="s">
        <v>120</v>
      </c>
      <c r="P235" s="8">
        <v>96950</v>
      </c>
      <c r="Q235" t="s">
        <v>121</v>
      </c>
      <c r="S235" s="10">
        <v>16702352883</v>
      </c>
      <c r="T235">
        <v>0</v>
      </c>
      <c r="U235" t="s">
        <v>953</v>
      </c>
      <c r="V235">
        <v>56132</v>
      </c>
      <c r="W235" t="s">
        <v>123</v>
      </c>
      <c r="Y235" t="s">
        <v>954</v>
      </c>
      <c r="Z235" t="s">
        <v>955</v>
      </c>
      <c r="AA235" t="s">
        <v>686</v>
      </c>
      <c r="AB235" t="s">
        <v>663</v>
      </c>
      <c r="AC235" t="s">
        <v>683</v>
      </c>
      <c r="AD235" t="s">
        <v>952</v>
      </c>
      <c r="AE235" t="s">
        <v>119</v>
      </c>
      <c r="AF235" t="s">
        <v>120</v>
      </c>
      <c r="AG235" s="8">
        <v>96950</v>
      </c>
      <c r="AH235" t="s">
        <v>121</v>
      </c>
      <c r="AJ235" s="10">
        <v>16702352883</v>
      </c>
      <c r="AK235">
        <v>0</v>
      </c>
      <c r="AL235" t="s">
        <v>956</v>
      </c>
      <c r="BD235" t="str">
        <f>"53-7065.00"</f>
        <v>53-7065.00</v>
      </c>
      <c r="BE235" t="s">
        <v>849</v>
      </c>
      <c r="BF235" t="s">
        <v>6025</v>
      </c>
      <c r="BG235" t="s">
        <v>6026</v>
      </c>
      <c r="BH235">
        <v>5</v>
      </c>
      <c r="BJ235" s="1">
        <v>45536</v>
      </c>
      <c r="BK235" s="1">
        <v>45900</v>
      </c>
      <c r="BN235">
        <v>35</v>
      </c>
      <c r="BO235">
        <v>0</v>
      </c>
      <c r="BP235">
        <v>7</v>
      </c>
      <c r="BQ235">
        <v>7</v>
      </c>
      <c r="BR235">
        <v>7</v>
      </c>
      <c r="BS235">
        <v>7</v>
      </c>
      <c r="BT235">
        <v>7</v>
      </c>
      <c r="BU235">
        <v>0</v>
      </c>
      <c r="BV235" t="str">
        <f>"8:00 AM"</f>
        <v>8:00 AM</v>
      </c>
      <c r="BW235" t="str">
        <f>"4:00 PM"</f>
        <v>4:00 PM</v>
      </c>
      <c r="BX235" t="s">
        <v>226</v>
      </c>
      <c r="BY235">
        <v>0</v>
      </c>
      <c r="BZ235">
        <v>3</v>
      </c>
      <c r="CA235" t="s">
        <v>115</v>
      </c>
      <c r="CC235" t="s">
        <v>6027</v>
      </c>
      <c r="CD235" t="s">
        <v>683</v>
      </c>
      <c r="CE235" t="s">
        <v>684</v>
      </c>
      <c r="CF235" t="s">
        <v>119</v>
      </c>
      <c r="CG235" t="s">
        <v>120</v>
      </c>
      <c r="CH235" s="8">
        <v>96950</v>
      </c>
      <c r="CI235" s="3">
        <v>8.56</v>
      </c>
      <c r="CJ235" s="3">
        <v>8.56</v>
      </c>
      <c r="CK235" s="3">
        <v>12.84</v>
      </c>
      <c r="CL235" s="3">
        <v>12.84</v>
      </c>
      <c r="CM235" t="s">
        <v>136</v>
      </c>
      <c r="CN235" t="s">
        <v>139</v>
      </c>
      <c r="CO235" t="s">
        <v>138</v>
      </c>
      <c r="CQ235" t="s">
        <v>115</v>
      </c>
      <c r="CR235" t="s">
        <v>133</v>
      </c>
      <c r="CS235" t="s">
        <v>139</v>
      </c>
      <c r="CT235" t="s">
        <v>133</v>
      </c>
      <c r="CU235" t="s">
        <v>133</v>
      </c>
      <c r="CV235" t="s">
        <v>133</v>
      </c>
      <c r="CW235" t="s">
        <v>139</v>
      </c>
      <c r="CX235" t="s">
        <v>1425</v>
      </c>
      <c r="CY235" s="10">
        <v>16702352883</v>
      </c>
      <c r="CZ235" t="s">
        <v>956</v>
      </c>
      <c r="DA235" t="s">
        <v>139</v>
      </c>
      <c r="DB235" t="s">
        <v>133</v>
      </c>
      <c r="DC235" t="s">
        <v>115</v>
      </c>
    </row>
    <row r="236" spans="1:112" ht="14.45" customHeight="1" x14ac:dyDescent="0.25">
      <c r="A236" t="s">
        <v>9151</v>
      </c>
      <c r="B236" t="s">
        <v>192</v>
      </c>
      <c r="C236" s="1">
        <v>45446</v>
      </c>
      <c r="D236" s="1">
        <v>45575</v>
      </c>
      <c r="E236" t="s">
        <v>144</v>
      </c>
      <c r="F236" s="1">
        <v>45564</v>
      </c>
      <c r="G236" t="s">
        <v>133</v>
      </c>
      <c r="H236" t="s">
        <v>115</v>
      </c>
      <c r="I236" t="s">
        <v>115</v>
      </c>
      <c r="J236" t="s">
        <v>950</v>
      </c>
      <c r="K236" t="s">
        <v>951</v>
      </c>
      <c r="L236" t="s">
        <v>683</v>
      </c>
      <c r="M236" t="s">
        <v>952</v>
      </c>
      <c r="N236" t="s">
        <v>119</v>
      </c>
      <c r="O236" t="s">
        <v>120</v>
      </c>
      <c r="P236" s="8">
        <v>96950</v>
      </c>
      <c r="Q236" t="s">
        <v>121</v>
      </c>
      <c r="S236" s="10">
        <v>16702352883</v>
      </c>
      <c r="T236">
        <v>0</v>
      </c>
      <c r="U236" t="s">
        <v>953</v>
      </c>
      <c r="V236">
        <v>56132</v>
      </c>
      <c r="W236" t="s">
        <v>123</v>
      </c>
      <c r="Y236" t="s">
        <v>954</v>
      </c>
      <c r="Z236" t="s">
        <v>955</v>
      </c>
      <c r="AA236" t="s">
        <v>686</v>
      </c>
      <c r="AB236" t="s">
        <v>663</v>
      </c>
      <c r="AC236" t="s">
        <v>683</v>
      </c>
      <c r="AD236" t="s">
        <v>952</v>
      </c>
      <c r="AE236" t="s">
        <v>119</v>
      </c>
      <c r="AF236" t="s">
        <v>120</v>
      </c>
      <c r="AG236" s="8">
        <v>96950</v>
      </c>
      <c r="AH236" t="s">
        <v>121</v>
      </c>
      <c r="AJ236" s="10">
        <v>16702352883</v>
      </c>
      <c r="AK236">
        <v>0</v>
      </c>
      <c r="AL236" t="s">
        <v>956</v>
      </c>
      <c r="BD236" t="str">
        <f>"43-3031.00"</f>
        <v>43-3031.00</v>
      </c>
      <c r="BE236" t="s">
        <v>430</v>
      </c>
      <c r="BF236" t="s">
        <v>4175</v>
      </c>
      <c r="BG236" t="s">
        <v>4176</v>
      </c>
      <c r="BH236">
        <v>5</v>
      </c>
      <c r="BJ236" s="1">
        <v>45566</v>
      </c>
      <c r="BK236" s="1">
        <v>46660</v>
      </c>
      <c r="BN236">
        <v>35</v>
      </c>
      <c r="BO236">
        <v>0</v>
      </c>
      <c r="BP236">
        <v>7</v>
      </c>
      <c r="BQ236">
        <v>7</v>
      </c>
      <c r="BR236">
        <v>7</v>
      </c>
      <c r="BS236">
        <v>7</v>
      </c>
      <c r="BT236">
        <v>7</v>
      </c>
      <c r="BU236">
        <v>0</v>
      </c>
      <c r="BV236" t="str">
        <f>"8:00 AM"</f>
        <v>8:00 AM</v>
      </c>
      <c r="BW236" t="str">
        <f>"4:00 PM"</f>
        <v>4:00 PM</v>
      </c>
      <c r="BX236" t="s">
        <v>226</v>
      </c>
      <c r="BY236">
        <v>0</v>
      </c>
      <c r="BZ236">
        <v>12</v>
      </c>
      <c r="CA236" t="s">
        <v>115</v>
      </c>
      <c r="CC236" t="s">
        <v>4177</v>
      </c>
      <c r="CD236" t="s">
        <v>683</v>
      </c>
      <c r="CE236" t="s">
        <v>684</v>
      </c>
      <c r="CF236" t="s">
        <v>119</v>
      </c>
      <c r="CG236" t="s">
        <v>120</v>
      </c>
      <c r="CH236" s="8">
        <v>96950</v>
      </c>
      <c r="CI236" s="3">
        <v>11.43</v>
      </c>
      <c r="CJ236" s="3">
        <v>11.43</v>
      </c>
      <c r="CK236" s="3">
        <v>17.149999999999999</v>
      </c>
      <c r="CL236" s="3">
        <v>17.149999999999999</v>
      </c>
      <c r="CM236" t="s">
        <v>136</v>
      </c>
      <c r="CN236" t="s">
        <v>368</v>
      </c>
      <c r="CO236" t="s">
        <v>138</v>
      </c>
      <c r="CQ236" t="s">
        <v>115</v>
      </c>
      <c r="CR236" t="s">
        <v>133</v>
      </c>
      <c r="CS236" t="s">
        <v>139</v>
      </c>
      <c r="CT236" t="s">
        <v>133</v>
      </c>
      <c r="CU236" t="s">
        <v>133</v>
      </c>
      <c r="CV236" t="s">
        <v>133</v>
      </c>
      <c r="CW236" t="s">
        <v>139</v>
      </c>
      <c r="CX236" t="s">
        <v>1155</v>
      </c>
      <c r="CY236" s="10">
        <v>16702352883</v>
      </c>
      <c r="CZ236" t="s">
        <v>956</v>
      </c>
      <c r="DA236" t="s">
        <v>139</v>
      </c>
      <c r="DB236" t="s">
        <v>133</v>
      </c>
      <c r="DC236" t="s">
        <v>115</v>
      </c>
    </row>
    <row r="237" spans="1:112" ht="14.45" customHeight="1" x14ac:dyDescent="0.25">
      <c r="A237" t="s">
        <v>9188</v>
      </c>
      <c r="B237" t="s">
        <v>143</v>
      </c>
      <c r="C237" s="1">
        <v>45478</v>
      </c>
      <c r="D237" s="1">
        <v>45575</v>
      </c>
      <c r="E237" t="s">
        <v>114</v>
      </c>
      <c r="G237" t="s">
        <v>115</v>
      </c>
      <c r="H237" t="s">
        <v>115</v>
      </c>
      <c r="I237" t="s">
        <v>115</v>
      </c>
      <c r="J237" t="s">
        <v>9189</v>
      </c>
      <c r="K237" t="s">
        <v>9190</v>
      </c>
      <c r="L237" t="s">
        <v>9191</v>
      </c>
      <c r="M237" t="s">
        <v>9192</v>
      </c>
      <c r="N237" t="s">
        <v>119</v>
      </c>
      <c r="O237" t="s">
        <v>120</v>
      </c>
      <c r="P237" s="8">
        <v>96950</v>
      </c>
      <c r="Q237" t="s">
        <v>121</v>
      </c>
      <c r="R237" t="s">
        <v>139</v>
      </c>
      <c r="S237" s="10">
        <v>16702330490</v>
      </c>
      <c r="U237" t="s">
        <v>9193</v>
      </c>
      <c r="V237">
        <v>812112</v>
      </c>
      <c r="W237" t="s">
        <v>123</v>
      </c>
      <c r="Y237" t="s">
        <v>9194</v>
      </c>
      <c r="Z237" t="s">
        <v>9195</v>
      </c>
      <c r="AA237" t="s">
        <v>9196</v>
      </c>
      <c r="AB237" t="s">
        <v>663</v>
      </c>
      <c r="AC237" t="s">
        <v>9191</v>
      </c>
      <c r="AD237" t="s">
        <v>9192</v>
      </c>
      <c r="AE237" t="s">
        <v>119</v>
      </c>
      <c r="AF237" t="s">
        <v>120</v>
      </c>
      <c r="AG237" s="8">
        <v>96950</v>
      </c>
      <c r="AH237" t="s">
        <v>121</v>
      </c>
      <c r="AJ237" s="10">
        <v>16702330490</v>
      </c>
      <c r="AL237" t="s">
        <v>9197</v>
      </c>
      <c r="BD237" t="str">
        <f>"39-5012.00"</f>
        <v>39-5012.00</v>
      </c>
      <c r="BE237" t="s">
        <v>947</v>
      </c>
      <c r="BF237" t="s">
        <v>9198</v>
      </c>
      <c r="BG237" t="s">
        <v>9199</v>
      </c>
      <c r="BH237">
        <v>1</v>
      </c>
      <c r="BI237">
        <v>1</v>
      </c>
      <c r="BJ237" s="1">
        <v>45585</v>
      </c>
      <c r="BK237" s="1">
        <v>45949</v>
      </c>
      <c r="BL237" s="1">
        <v>45585</v>
      </c>
      <c r="BM237" s="1">
        <v>45949</v>
      </c>
      <c r="BN237">
        <v>35</v>
      </c>
      <c r="BO237">
        <v>0</v>
      </c>
      <c r="BP237">
        <v>7</v>
      </c>
      <c r="BQ237">
        <v>7</v>
      </c>
      <c r="BR237">
        <v>7</v>
      </c>
      <c r="BS237">
        <v>7</v>
      </c>
      <c r="BT237">
        <v>7</v>
      </c>
      <c r="BU237">
        <v>0</v>
      </c>
      <c r="BV237" t="str">
        <f>"10:00 AM"</f>
        <v>10:00 AM</v>
      </c>
      <c r="BW237" t="str">
        <f>"6:00 PM"</f>
        <v>6:00 PM</v>
      </c>
      <c r="BX237" t="s">
        <v>226</v>
      </c>
      <c r="BY237">
        <v>0</v>
      </c>
      <c r="BZ237">
        <v>24</v>
      </c>
      <c r="CA237" t="s">
        <v>115</v>
      </c>
      <c r="CC237" t="s">
        <v>9200</v>
      </c>
      <c r="CD237" t="s">
        <v>9201</v>
      </c>
      <c r="CE237" t="s">
        <v>139</v>
      </c>
      <c r="CF237" t="s">
        <v>119</v>
      </c>
      <c r="CG237" t="s">
        <v>120</v>
      </c>
      <c r="CH237" s="8">
        <v>96950</v>
      </c>
      <c r="CI237" s="3">
        <v>9.77</v>
      </c>
      <c r="CJ237" s="3">
        <v>9.77</v>
      </c>
      <c r="CK237" s="3">
        <v>14.66</v>
      </c>
      <c r="CL237" s="3">
        <v>14.66</v>
      </c>
      <c r="CM237" t="s">
        <v>136</v>
      </c>
      <c r="CN237" t="s">
        <v>139</v>
      </c>
      <c r="CO237" t="s">
        <v>138</v>
      </c>
      <c r="CQ237" t="s">
        <v>115</v>
      </c>
      <c r="CR237" t="s">
        <v>133</v>
      </c>
      <c r="CS237" t="s">
        <v>139</v>
      </c>
      <c r="CT237" t="s">
        <v>133</v>
      </c>
      <c r="CU237" t="s">
        <v>139</v>
      </c>
      <c r="CV237" t="s">
        <v>133</v>
      </c>
      <c r="CW237" t="s">
        <v>139</v>
      </c>
      <c r="CX237" t="s">
        <v>516</v>
      </c>
      <c r="CY237" s="10">
        <v>16702330490</v>
      </c>
      <c r="CZ237" t="s">
        <v>9197</v>
      </c>
      <c r="DA237" t="s">
        <v>356</v>
      </c>
      <c r="DB237" t="s">
        <v>133</v>
      </c>
      <c r="DC237" t="s">
        <v>115</v>
      </c>
      <c r="DD237" t="s">
        <v>517</v>
      </c>
      <c r="DE237" t="s">
        <v>518</v>
      </c>
      <c r="DF237" t="s">
        <v>519</v>
      </c>
      <c r="DG237" t="s">
        <v>520</v>
      </c>
      <c r="DH237" t="s">
        <v>521</v>
      </c>
    </row>
    <row r="238" spans="1:112" ht="14.45" customHeight="1" x14ac:dyDescent="0.25">
      <c r="A238" t="s">
        <v>9590</v>
      </c>
      <c r="B238" t="s">
        <v>192</v>
      </c>
      <c r="C238" s="1">
        <v>45464</v>
      </c>
      <c r="D238" s="1">
        <v>45575</v>
      </c>
      <c r="E238" t="s">
        <v>144</v>
      </c>
      <c r="F238" s="1">
        <v>45595</v>
      </c>
      <c r="G238" t="s">
        <v>115</v>
      </c>
      <c r="H238" t="s">
        <v>115</v>
      </c>
      <c r="I238" t="s">
        <v>115</v>
      </c>
      <c r="J238" t="s">
        <v>950</v>
      </c>
      <c r="K238" t="s">
        <v>951</v>
      </c>
      <c r="L238" t="s">
        <v>683</v>
      </c>
      <c r="M238" t="s">
        <v>952</v>
      </c>
      <c r="N238" t="s">
        <v>119</v>
      </c>
      <c r="O238" t="s">
        <v>120</v>
      </c>
      <c r="P238" s="8">
        <v>96950</v>
      </c>
      <c r="Q238" t="s">
        <v>121</v>
      </c>
      <c r="S238" s="10">
        <v>16702352883</v>
      </c>
      <c r="T238">
        <v>0</v>
      </c>
      <c r="U238" t="s">
        <v>953</v>
      </c>
      <c r="V238">
        <v>56132</v>
      </c>
      <c r="W238" t="s">
        <v>123</v>
      </c>
      <c r="Y238" t="s">
        <v>954</v>
      </c>
      <c r="Z238" t="s">
        <v>955</v>
      </c>
      <c r="AA238" t="s">
        <v>686</v>
      </c>
      <c r="AB238" t="s">
        <v>663</v>
      </c>
      <c r="AC238" t="s">
        <v>683</v>
      </c>
      <c r="AD238" t="s">
        <v>952</v>
      </c>
      <c r="AE238" t="s">
        <v>119</v>
      </c>
      <c r="AF238" t="s">
        <v>120</v>
      </c>
      <c r="AG238" s="8">
        <v>96950</v>
      </c>
      <c r="AH238" t="s">
        <v>121</v>
      </c>
      <c r="AJ238" s="10">
        <v>16702352883</v>
      </c>
      <c r="AK238">
        <v>0</v>
      </c>
      <c r="AL238" t="s">
        <v>956</v>
      </c>
      <c r="BD238" t="str">
        <f>"53-3031.00"</f>
        <v>53-3031.00</v>
      </c>
      <c r="BE238" t="s">
        <v>1421</v>
      </c>
      <c r="BF238" t="s">
        <v>1422</v>
      </c>
      <c r="BG238" t="s">
        <v>1423</v>
      </c>
      <c r="BH238">
        <v>10</v>
      </c>
      <c r="BJ238" s="1">
        <v>45597</v>
      </c>
      <c r="BK238" s="1">
        <v>45961</v>
      </c>
      <c r="BN238">
        <v>35</v>
      </c>
      <c r="BO238">
        <v>0</v>
      </c>
      <c r="BP238">
        <v>7</v>
      </c>
      <c r="BQ238">
        <v>7</v>
      </c>
      <c r="BR238">
        <v>7</v>
      </c>
      <c r="BS238">
        <v>7</v>
      </c>
      <c r="BT238">
        <v>7</v>
      </c>
      <c r="BU238">
        <v>0</v>
      </c>
      <c r="BV238" t="str">
        <f>"8:00 AM"</f>
        <v>8:00 AM</v>
      </c>
      <c r="BW238" t="str">
        <f>"4:00 PM"</f>
        <v>4:00 PM</v>
      </c>
      <c r="BX238" t="s">
        <v>226</v>
      </c>
      <c r="BY238">
        <v>0</v>
      </c>
      <c r="BZ238">
        <v>12</v>
      </c>
      <c r="CA238" t="s">
        <v>115</v>
      </c>
      <c r="CC238" t="s">
        <v>1424</v>
      </c>
      <c r="CD238" t="s">
        <v>683</v>
      </c>
      <c r="CE238" t="s">
        <v>684</v>
      </c>
      <c r="CF238" t="s">
        <v>119</v>
      </c>
      <c r="CG238" t="s">
        <v>120</v>
      </c>
      <c r="CH238" s="8">
        <v>96950</v>
      </c>
      <c r="CI238" s="3">
        <v>8.1999999999999993</v>
      </c>
      <c r="CJ238" s="3">
        <v>8.1999999999999993</v>
      </c>
      <c r="CK238" s="3">
        <v>12.3</v>
      </c>
      <c r="CL238" s="3">
        <v>12.3</v>
      </c>
      <c r="CM238" t="s">
        <v>136</v>
      </c>
      <c r="CN238" t="s">
        <v>368</v>
      </c>
      <c r="CO238" t="s">
        <v>138</v>
      </c>
      <c r="CQ238" t="s">
        <v>115</v>
      </c>
      <c r="CR238" t="s">
        <v>133</v>
      </c>
      <c r="CS238" t="s">
        <v>139</v>
      </c>
      <c r="CT238" t="s">
        <v>133</v>
      </c>
      <c r="CU238" t="s">
        <v>133</v>
      </c>
      <c r="CV238" t="s">
        <v>133</v>
      </c>
      <c r="CW238" t="s">
        <v>139</v>
      </c>
      <c r="CX238" t="s">
        <v>1155</v>
      </c>
      <c r="CY238" s="10">
        <v>16702352883</v>
      </c>
      <c r="CZ238" t="s">
        <v>956</v>
      </c>
      <c r="DA238" t="s">
        <v>209</v>
      </c>
      <c r="DB238" t="s">
        <v>133</v>
      </c>
      <c r="DC238" t="s">
        <v>115</v>
      </c>
    </row>
    <row r="239" spans="1:112" ht="14.45" customHeight="1" x14ac:dyDescent="0.25">
      <c r="A239" t="s">
        <v>1350</v>
      </c>
      <c r="B239" t="s">
        <v>143</v>
      </c>
      <c r="C239" s="1">
        <v>45507</v>
      </c>
      <c r="D239" s="1">
        <v>45576</v>
      </c>
      <c r="E239" t="s">
        <v>144</v>
      </c>
      <c r="F239" s="1">
        <v>45564</v>
      </c>
      <c r="G239" t="s">
        <v>133</v>
      </c>
      <c r="H239" t="s">
        <v>115</v>
      </c>
      <c r="I239" t="s">
        <v>115</v>
      </c>
      <c r="J239" t="s">
        <v>1351</v>
      </c>
      <c r="K239" t="s">
        <v>1352</v>
      </c>
      <c r="L239" t="s">
        <v>1353</v>
      </c>
      <c r="M239" t="s">
        <v>139</v>
      </c>
      <c r="N239" t="s">
        <v>119</v>
      </c>
      <c r="O239" t="s">
        <v>120</v>
      </c>
      <c r="P239" s="8">
        <v>96950</v>
      </c>
      <c r="Q239" t="s">
        <v>121</v>
      </c>
      <c r="R239" t="s">
        <v>1354</v>
      </c>
      <c r="S239" s="10">
        <v>16702879158</v>
      </c>
      <c r="U239" t="s">
        <v>1355</v>
      </c>
      <c r="V239">
        <v>445110</v>
      </c>
      <c r="W239" t="s">
        <v>123</v>
      </c>
      <c r="Y239" t="s">
        <v>1356</v>
      </c>
      <c r="Z239" t="s">
        <v>1357</v>
      </c>
      <c r="AA239" t="s">
        <v>1358</v>
      </c>
      <c r="AB239" t="s">
        <v>945</v>
      </c>
      <c r="AC239" t="s">
        <v>1353</v>
      </c>
      <c r="AD239" t="s">
        <v>139</v>
      </c>
      <c r="AE239" t="s">
        <v>119</v>
      </c>
      <c r="AF239" t="s">
        <v>120</v>
      </c>
      <c r="AG239" s="8">
        <v>96950</v>
      </c>
      <c r="AH239" t="s">
        <v>121</v>
      </c>
      <c r="AJ239" s="10">
        <v>16702879158</v>
      </c>
      <c r="AL239" t="s">
        <v>1359</v>
      </c>
      <c r="BD239" t="str">
        <f>"49-9071.00"</f>
        <v>49-9071.00</v>
      </c>
      <c r="BE239" t="s">
        <v>241</v>
      </c>
      <c r="BF239" t="s">
        <v>1360</v>
      </c>
      <c r="BG239" t="s">
        <v>1361</v>
      </c>
      <c r="BH239">
        <v>2</v>
      </c>
      <c r="BI239">
        <v>2</v>
      </c>
      <c r="BJ239" s="1">
        <v>45566</v>
      </c>
      <c r="BK239" s="1">
        <v>46660</v>
      </c>
      <c r="BL239" s="1">
        <v>45576</v>
      </c>
      <c r="BM239" s="1">
        <v>46660</v>
      </c>
      <c r="BN239">
        <v>35</v>
      </c>
      <c r="BO239">
        <v>0</v>
      </c>
      <c r="BP239">
        <v>7</v>
      </c>
      <c r="BQ239">
        <v>7</v>
      </c>
      <c r="BR239">
        <v>7</v>
      </c>
      <c r="BS239">
        <v>7</v>
      </c>
      <c r="BT239">
        <v>7</v>
      </c>
      <c r="BU239">
        <v>0</v>
      </c>
      <c r="BV239" t="str">
        <f>"8:00 AM"</f>
        <v>8:00 AM</v>
      </c>
      <c r="BW239" t="str">
        <f>"5:00 PM"</f>
        <v>5:00 PM</v>
      </c>
      <c r="BX239" t="s">
        <v>226</v>
      </c>
      <c r="BY239">
        <v>0</v>
      </c>
      <c r="BZ239">
        <v>18</v>
      </c>
      <c r="CA239" t="s">
        <v>115</v>
      </c>
      <c r="CC239" s="2" t="s">
        <v>1362</v>
      </c>
      <c r="CD239" t="s">
        <v>1353</v>
      </c>
      <c r="CE239" t="s">
        <v>139</v>
      </c>
      <c r="CF239" t="s">
        <v>119</v>
      </c>
      <c r="CG239" t="s">
        <v>120</v>
      </c>
      <c r="CH239" s="8">
        <v>96950</v>
      </c>
      <c r="CI239" s="3">
        <v>9.75</v>
      </c>
      <c r="CJ239" s="3">
        <v>9.75</v>
      </c>
      <c r="CK239" s="3">
        <v>14.62</v>
      </c>
      <c r="CL239" s="3">
        <v>14.62</v>
      </c>
      <c r="CM239" t="s">
        <v>136</v>
      </c>
      <c r="CN239" t="s">
        <v>1363</v>
      </c>
      <c r="CO239" t="s">
        <v>138</v>
      </c>
      <c r="CQ239" t="s">
        <v>115</v>
      </c>
      <c r="CR239" t="s">
        <v>133</v>
      </c>
      <c r="CS239" t="s">
        <v>139</v>
      </c>
      <c r="CT239" t="s">
        <v>133</v>
      </c>
      <c r="CU239" t="s">
        <v>139</v>
      </c>
      <c r="CV239" t="s">
        <v>133</v>
      </c>
      <c r="CW239" t="s">
        <v>139</v>
      </c>
      <c r="CX239" t="s">
        <v>1364</v>
      </c>
      <c r="CY239" s="10">
        <v>16702879158</v>
      </c>
      <c r="CZ239" t="s">
        <v>1365</v>
      </c>
      <c r="DA239" t="s">
        <v>139</v>
      </c>
      <c r="DB239" t="s">
        <v>133</v>
      </c>
      <c r="DC239" t="s">
        <v>115</v>
      </c>
    </row>
    <row r="240" spans="1:112" ht="14.45" customHeight="1" x14ac:dyDescent="0.25">
      <c r="A240" t="s">
        <v>1982</v>
      </c>
      <c r="B240" t="s">
        <v>143</v>
      </c>
      <c r="C240" s="1">
        <v>45488</v>
      </c>
      <c r="D240" s="1">
        <v>45576</v>
      </c>
      <c r="E240" t="s">
        <v>144</v>
      </c>
      <c r="F240" s="1">
        <v>45564</v>
      </c>
      <c r="G240" t="s">
        <v>133</v>
      </c>
      <c r="H240" t="s">
        <v>115</v>
      </c>
      <c r="I240" t="s">
        <v>115</v>
      </c>
      <c r="J240" t="s">
        <v>1666</v>
      </c>
      <c r="K240" t="s">
        <v>1666</v>
      </c>
      <c r="L240" t="s">
        <v>1667</v>
      </c>
      <c r="M240" t="s">
        <v>1668</v>
      </c>
      <c r="N240" t="s">
        <v>119</v>
      </c>
      <c r="O240" t="s">
        <v>120</v>
      </c>
      <c r="P240" s="8">
        <v>96950</v>
      </c>
      <c r="Q240" t="s">
        <v>121</v>
      </c>
      <c r="S240" s="10">
        <v>16703229282</v>
      </c>
      <c r="U240" t="s">
        <v>1669</v>
      </c>
      <c r="V240">
        <v>332321</v>
      </c>
      <c r="W240" t="s">
        <v>123</v>
      </c>
      <c r="Y240" t="s">
        <v>1670</v>
      </c>
      <c r="Z240" t="s">
        <v>1671</v>
      </c>
      <c r="AA240" t="s">
        <v>1672</v>
      </c>
      <c r="AB240" t="s">
        <v>200</v>
      </c>
      <c r="AC240" t="s">
        <v>1667</v>
      </c>
      <c r="AD240" t="s">
        <v>1668</v>
      </c>
      <c r="AE240" t="s">
        <v>119</v>
      </c>
      <c r="AF240" t="s">
        <v>120</v>
      </c>
      <c r="AG240" s="8">
        <v>96950</v>
      </c>
      <c r="AH240" t="s">
        <v>121</v>
      </c>
      <c r="AJ240" s="10">
        <v>16703229282</v>
      </c>
      <c r="AL240" t="s">
        <v>1673</v>
      </c>
      <c r="BD240" t="str">
        <f>"37-3011.00"</f>
        <v>37-3011.00</v>
      </c>
      <c r="BE240" t="s">
        <v>155</v>
      </c>
      <c r="BF240" t="s">
        <v>1983</v>
      </c>
      <c r="BG240" t="s">
        <v>1984</v>
      </c>
      <c r="BH240">
        <v>1</v>
      </c>
      <c r="BI240">
        <v>1</v>
      </c>
      <c r="BJ240" s="1">
        <v>45566</v>
      </c>
      <c r="BK240" s="1">
        <v>46660</v>
      </c>
      <c r="BL240" s="1">
        <v>45576</v>
      </c>
      <c r="BM240" s="1">
        <v>46660</v>
      </c>
      <c r="BN240">
        <v>40</v>
      </c>
      <c r="BO240">
        <v>0</v>
      </c>
      <c r="BP240">
        <v>8</v>
      </c>
      <c r="BQ240">
        <v>8</v>
      </c>
      <c r="BR240">
        <v>8</v>
      </c>
      <c r="BS240">
        <v>8</v>
      </c>
      <c r="BT240">
        <v>8</v>
      </c>
      <c r="BU240">
        <v>0</v>
      </c>
      <c r="BV240" t="str">
        <f>"8:00 AM"</f>
        <v>8:00 AM</v>
      </c>
      <c r="BW240" t="str">
        <f>"5:00 PM"</f>
        <v>5:00 PM</v>
      </c>
      <c r="BX240" t="s">
        <v>158</v>
      </c>
      <c r="BY240">
        <v>0</v>
      </c>
      <c r="BZ240">
        <v>3</v>
      </c>
      <c r="CA240" t="s">
        <v>115</v>
      </c>
      <c r="CC240" t="s">
        <v>1985</v>
      </c>
      <c r="CD240" t="s">
        <v>1667</v>
      </c>
      <c r="CE240" t="s">
        <v>1668</v>
      </c>
      <c r="CF240" t="s">
        <v>119</v>
      </c>
      <c r="CG240" t="s">
        <v>120</v>
      </c>
      <c r="CH240" s="8">
        <v>96950</v>
      </c>
      <c r="CI240" s="3">
        <v>8.26</v>
      </c>
      <c r="CJ240" s="3">
        <v>9.5</v>
      </c>
      <c r="CK240" s="3">
        <v>12.39</v>
      </c>
      <c r="CL240" s="3">
        <v>14.25</v>
      </c>
      <c r="CM240" t="s">
        <v>136</v>
      </c>
      <c r="CN240" t="s">
        <v>158</v>
      </c>
      <c r="CO240" t="s">
        <v>138</v>
      </c>
      <c r="CQ240" t="s">
        <v>115</v>
      </c>
      <c r="CR240" t="s">
        <v>133</v>
      </c>
      <c r="CS240" t="s">
        <v>139</v>
      </c>
      <c r="CT240" t="s">
        <v>133</v>
      </c>
      <c r="CU240" t="s">
        <v>139</v>
      </c>
      <c r="CV240" t="s">
        <v>133</v>
      </c>
      <c r="CW240" t="s">
        <v>139</v>
      </c>
      <c r="CX240" t="s">
        <v>158</v>
      </c>
      <c r="CY240" s="10">
        <v>16703229282</v>
      </c>
      <c r="CZ240" t="s">
        <v>1673</v>
      </c>
      <c r="DA240" t="s">
        <v>139</v>
      </c>
      <c r="DB240" t="s">
        <v>133</v>
      </c>
      <c r="DC240" t="s">
        <v>115</v>
      </c>
    </row>
    <row r="241" spans="1:112" ht="14.45" customHeight="1" x14ac:dyDescent="0.25">
      <c r="A241" t="s">
        <v>2272</v>
      </c>
      <c r="B241" t="s">
        <v>143</v>
      </c>
      <c r="C241" s="1">
        <v>45482</v>
      </c>
      <c r="D241" s="1">
        <v>45576</v>
      </c>
      <c r="E241" t="s">
        <v>114</v>
      </c>
      <c r="G241" t="s">
        <v>115</v>
      </c>
      <c r="H241" t="s">
        <v>115</v>
      </c>
      <c r="I241" t="s">
        <v>115</v>
      </c>
      <c r="J241" t="s">
        <v>2273</v>
      </c>
      <c r="L241" t="s">
        <v>2274</v>
      </c>
      <c r="M241" t="s">
        <v>2275</v>
      </c>
      <c r="N241" t="s">
        <v>119</v>
      </c>
      <c r="O241" t="s">
        <v>120</v>
      </c>
      <c r="P241" s="8">
        <v>96950</v>
      </c>
      <c r="Q241" t="s">
        <v>121</v>
      </c>
      <c r="S241" s="10">
        <v>16702876661</v>
      </c>
      <c r="U241" t="s">
        <v>2276</v>
      </c>
      <c r="V241">
        <v>561520</v>
      </c>
      <c r="W241" t="s">
        <v>123</v>
      </c>
      <c r="Y241" t="s">
        <v>2149</v>
      </c>
      <c r="Z241" t="s">
        <v>2150</v>
      </c>
      <c r="AB241" t="s">
        <v>1279</v>
      </c>
      <c r="AC241" t="s">
        <v>2274</v>
      </c>
      <c r="AD241" t="s">
        <v>2277</v>
      </c>
      <c r="AE241" t="s">
        <v>119</v>
      </c>
      <c r="AF241" t="s">
        <v>120</v>
      </c>
      <c r="AG241" s="8">
        <v>96950</v>
      </c>
      <c r="AH241" t="s">
        <v>121</v>
      </c>
      <c r="AJ241" s="10">
        <v>16702876661</v>
      </c>
      <c r="AL241" t="s">
        <v>2278</v>
      </c>
      <c r="BD241" t="str">
        <f>"39-7011.00"</f>
        <v>39-7011.00</v>
      </c>
      <c r="BE241" t="s">
        <v>1457</v>
      </c>
      <c r="BF241" t="s">
        <v>2279</v>
      </c>
      <c r="BG241" t="s">
        <v>2280</v>
      </c>
      <c r="BH241">
        <v>3</v>
      </c>
      <c r="BI241">
        <v>3</v>
      </c>
      <c r="BJ241" s="1">
        <v>45566</v>
      </c>
      <c r="BK241" s="1">
        <v>45930</v>
      </c>
      <c r="BL241" s="1">
        <v>45576</v>
      </c>
      <c r="BM241" s="1">
        <v>45930</v>
      </c>
      <c r="BN241">
        <v>40</v>
      </c>
      <c r="BO241">
        <v>7</v>
      </c>
      <c r="BP241">
        <v>7</v>
      </c>
      <c r="BQ241">
        <v>0</v>
      </c>
      <c r="BR241">
        <v>5</v>
      </c>
      <c r="BS241">
        <v>7</v>
      </c>
      <c r="BT241">
        <v>7</v>
      </c>
      <c r="BU241">
        <v>7</v>
      </c>
      <c r="BV241" t="str">
        <f>"12:00 AM"</f>
        <v>12:00 AM</v>
      </c>
      <c r="BW241" t="str">
        <f>"7:00 AM"</f>
        <v>7:00 AM</v>
      </c>
      <c r="BX241" t="s">
        <v>158</v>
      </c>
      <c r="BY241">
        <v>0</v>
      </c>
      <c r="BZ241">
        <v>12</v>
      </c>
      <c r="CA241" t="s">
        <v>115</v>
      </c>
      <c r="CC241" t="s">
        <v>2281</v>
      </c>
      <c r="CD241" t="s">
        <v>2274</v>
      </c>
      <c r="CE241" t="s">
        <v>2282</v>
      </c>
      <c r="CF241" t="s">
        <v>119</v>
      </c>
      <c r="CG241" t="s">
        <v>120</v>
      </c>
      <c r="CH241" s="8">
        <v>96950</v>
      </c>
      <c r="CI241" s="3">
        <v>10.43</v>
      </c>
      <c r="CJ241" s="3">
        <v>10.43</v>
      </c>
      <c r="CK241" s="3">
        <v>15.65</v>
      </c>
      <c r="CL241" s="3">
        <v>15.65</v>
      </c>
      <c r="CM241" t="s">
        <v>136</v>
      </c>
      <c r="CN241" t="s">
        <v>139</v>
      </c>
      <c r="CO241" t="s">
        <v>138</v>
      </c>
      <c r="CQ241" t="s">
        <v>115</v>
      </c>
      <c r="CR241" t="s">
        <v>133</v>
      </c>
      <c r="CS241" t="s">
        <v>139</v>
      </c>
      <c r="CT241" t="s">
        <v>133</v>
      </c>
      <c r="CU241" t="s">
        <v>139</v>
      </c>
      <c r="CV241" t="s">
        <v>133</v>
      </c>
      <c r="CW241" t="s">
        <v>139</v>
      </c>
      <c r="CX241" t="s">
        <v>2283</v>
      </c>
      <c r="CY241" s="10">
        <v>16702876661</v>
      </c>
      <c r="CZ241" t="s">
        <v>2278</v>
      </c>
      <c r="DA241" t="s">
        <v>139</v>
      </c>
      <c r="DB241" t="s">
        <v>133</v>
      </c>
      <c r="DC241" t="s">
        <v>115</v>
      </c>
    </row>
    <row r="242" spans="1:112" ht="14.45" customHeight="1" x14ac:dyDescent="0.25">
      <c r="A242" t="s">
        <v>2604</v>
      </c>
      <c r="B242" t="s">
        <v>192</v>
      </c>
      <c r="C242" s="1">
        <v>45482</v>
      </c>
      <c r="D242" s="1">
        <v>45576</v>
      </c>
      <c r="E242" t="s">
        <v>144</v>
      </c>
      <c r="F242" s="1">
        <v>45564</v>
      </c>
      <c r="G242" t="s">
        <v>115</v>
      </c>
      <c r="H242" t="s">
        <v>115</v>
      </c>
      <c r="I242" t="s">
        <v>115</v>
      </c>
      <c r="J242" t="s">
        <v>2605</v>
      </c>
      <c r="K242" t="s">
        <v>2606</v>
      </c>
      <c r="L242" t="s">
        <v>2607</v>
      </c>
      <c r="M242" t="s">
        <v>2608</v>
      </c>
      <c r="N242" t="s">
        <v>148</v>
      </c>
      <c r="O242" t="s">
        <v>120</v>
      </c>
      <c r="P242" s="8">
        <v>96950</v>
      </c>
      <c r="Q242" t="s">
        <v>121</v>
      </c>
      <c r="S242" s="10">
        <v>16702346526</v>
      </c>
      <c r="U242" t="s">
        <v>2609</v>
      </c>
      <c r="V242">
        <v>23622</v>
      </c>
      <c r="W242" t="s">
        <v>123</v>
      </c>
      <c r="Y242" t="s">
        <v>855</v>
      </c>
      <c r="Z242" t="s">
        <v>2610</v>
      </c>
      <c r="AA242" t="s">
        <v>2611</v>
      </c>
      <c r="AB242" t="s">
        <v>2612</v>
      </c>
      <c r="AC242" t="s">
        <v>2613</v>
      </c>
      <c r="AD242" t="s">
        <v>2614</v>
      </c>
      <c r="AE242" t="s">
        <v>119</v>
      </c>
      <c r="AF242" t="s">
        <v>120</v>
      </c>
      <c r="AG242" s="8">
        <v>96950</v>
      </c>
      <c r="AH242" t="s">
        <v>121</v>
      </c>
      <c r="AJ242" s="10">
        <v>16702346526</v>
      </c>
      <c r="AL242" t="s">
        <v>2615</v>
      </c>
      <c r="BD242" t="str">
        <f>"49-9071.00"</f>
        <v>49-9071.00</v>
      </c>
      <c r="BE242" t="s">
        <v>241</v>
      </c>
      <c r="BF242" t="s">
        <v>2616</v>
      </c>
      <c r="BG242" t="s">
        <v>350</v>
      </c>
      <c r="BH242">
        <v>18</v>
      </c>
      <c r="BJ242" s="1">
        <v>45566</v>
      </c>
      <c r="BK242" s="1">
        <v>45901</v>
      </c>
      <c r="BN242">
        <v>40</v>
      </c>
      <c r="BO242">
        <v>0</v>
      </c>
      <c r="BP242">
        <v>8</v>
      </c>
      <c r="BQ242">
        <v>8</v>
      </c>
      <c r="BR242">
        <v>8</v>
      </c>
      <c r="BS242">
        <v>8</v>
      </c>
      <c r="BT242">
        <v>8</v>
      </c>
      <c r="BU242">
        <v>0</v>
      </c>
      <c r="BV242" t="str">
        <f>"8:00 AM"</f>
        <v>8:00 AM</v>
      </c>
      <c r="BW242" t="str">
        <f>"5:00 PM"</f>
        <v>5:00 PM</v>
      </c>
      <c r="BX242" t="s">
        <v>226</v>
      </c>
      <c r="BY242">
        <v>0</v>
      </c>
      <c r="BZ242">
        <v>12</v>
      </c>
      <c r="CA242" t="s">
        <v>115</v>
      </c>
      <c r="CC242" t="s">
        <v>2617</v>
      </c>
      <c r="CD242" t="s">
        <v>2618</v>
      </c>
      <c r="CE242" t="s">
        <v>2608</v>
      </c>
      <c r="CF242" t="s">
        <v>148</v>
      </c>
      <c r="CG242" t="s">
        <v>120</v>
      </c>
      <c r="CH242" s="8">
        <v>96950</v>
      </c>
      <c r="CI242" s="3">
        <v>9.75</v>
      </c>
      <c r="CJ242" s="3">
        <v>9.75</v>
      </c>
      <c r="CK242" s="3">
        <v>14.63</v>
      </c>
      <c r="CL242" s="3">
        <v>14.63</v>
      </c>
      <c r="CM242" t="s">
        <v>136</v>
      </c>
      <c r="CN242" t="s">
        <v>139</v>
      </c>
      <c r="CO242" t="s">
        <v>138</v>
      </c>
      <c r="CQ242" t="s">
        <v>133</v>
      </c>
      <c r="CR242" t="s">
        <v>133</v>
      </c>
      <c r="CS242" t="s">
        <v>139</v>
      </c>
      <c r="CT242" t="s">
        <v>133</v>
      </c>
      <c r="CU242" t="s">
        <v>139</v>
      </c>
      <c r="CV242" t="s">
        <v>133</v>
      </c>
      <c r="CW242" t="s">
        <v>139</v>
      </c>
      <c r="CX242" t="s">
        <v>2619</v>
      </c>
      <c r="CY242" s="10">
        <v>16702346526</v>
      </c>
      <c r="CZ242" t="s">
        <v>2615</v>
      </c>
      <c r="DA242" t="s">
        <v>139</v>
      </c>
      <c r="DB242" t="s">
        <v>133</v>
      </c>
      <c r="DC242" t="s">
        <v>115</v>
      </c>
    </row>
    <row r="243" spans="1:112" ht="14.45" customHeight="1" x14ac:dyDescent="0.25">
      <c r="A243" t="s">
        <v>2825</v>
      </c>
      <c r="B243" t="s">
        <v>143</v>
      </c>
      <c r="C243" s="1">
        <v>45488</v>
      </c>
      <c r="D243" s="1">
        <v>45576</v>
      </c>
      <c r="E243" t="s">
        <v>144</v>
      </c>
      <c r="F243" s="1">
        <v>45564</v>
      </c>
      <c r="G243" t="s">
        <v>133</v>
      </c>
      <c r="H243" t="s">
        <v>115</v>
      </c>
      <c r="I243" t="s">
        <v>115</v>
      </c>
      <c r="J243" t="s">
        <v>1666</v>
      </c>
      <c r="K243" t="s">
        <v>1666</v>
      </c>
      <c r="L243" t="s">
        <v>1667</v>
      </c>
      <c r="M243" t="s">
        <v>1668</v>
      </c>
      <c r="N243" t="s">
        <v>119</v>
      </c>
      <c r="O243" t="s">
        <v>120</v>
      </c>
      <c r="P243" s="8">
        <v>96950</v>
      </c>
      <c r="Q243" t="s">
        <v>121</v>
      </c>
      <c r="S243" s="10">
        <v>16703229282</v>
      </c>
      <c r="U243" t="s">
        <v>1669</v>
      </c>
      <c r="V243">
        <v>332321</v>
      </c>
      <c r="W243" t="s">
        <v>123</v>
      </c>
      <c r="Y243" t="s">
        <v>1670</v>
      </c>
      <c r="Z243" t="s">
        <v>1671</v>
      </c>
      <c r="AA243" t="s">
        <v>1672</v>
      </c>
      <c r="AB243" t="s">
        <v>200</v>
      </c>
      <c r="AC243" t="s">
        <v>1667</v>
      </c>
      <c r="AD243" t="s">
        <v>1668</v>
      </c>
      <c r="AE243" t="s">
        <v>119</v>
      </c>
      <c r="AF243" t="s">
        <v>120</v>
      </c>
      <c r="AG243" s="8">
        <v>96950</v>
      </c>
      <c r="AH243" t="s">
        <v>121</v>
      </c>
      <c r="AJ243" s="10">
        <v>16703229282</v>
      </c>
      <c r="AL243" t="s">
        <v>1673</v>
      </c>
      <c r="BD243" t="str">
        <f>"51-2099.00"</f>
        <v>51-2099.00</v>
      </c>
      <c r="BE243" t="s">
        <v>2826</v>
      </c>
      <c r="BF243" t="s">
        <v>2827</v>
      </c>
      <c r="BG243" t="s">
        <v>2828</v>
      </c>
      <c r="BH243">
        <v>8</v>
      </c>
      <c r="BI243">
        <v>8</v>
      </c>
      <c r="BJ243" s="1">
        <v>45566</v>
      </c>
      <c r="BK243" s="1">
        <v>46660</v>
      </c>
      <c r="BL243" s="1">
        <v>45576</v>
      </c>
      <c r="BM243" s="1">
        <v>46660</v>
      </c>
      <c r="BN243">
        <v>40</v>
      </c>
      <c r="BO243">
        <v>0</v>
      </c>
      <c r="BP243">
        <v>8</v>
      </c>
      <c r="BQ243">
        <v>8</v>
      </c>
      <c r="BR243">
        <v>8</v>
      </c>
      <c r="BS243">
        <v>8</v>
      </c>
      <c r="BT243">
        <v>8</v>
      </c>
      <c r="BU243">
        <v>0</v>
      </c>
      <c r="BV243" t="str">
        <f>"8:00 AM"</f>
        <v>8:00 AM</v>
      </c>
      <c r="BW243" t="str">
        <f>"5:00 PM"</f>
        <v>5:00 PM</v>
      </c>
      <c r="BX243" t="s">
        <v>158</v>
      </c>
      <c r="BY243">
        <v>0</v>
      </c>
      <c r="BZ243">
        <v>12</v>
      </c>
      <c r="CA243" t="s">
        <v>115</v>
      </c>
      <c r="CC243" t="s">
        <v>2829</v>
      </c>
      <c r="CD243" t="s">
        <v>1667</v>
      </c>
      <c r="CE243" t="s">
        <v>1668</v>
      </c>
      <c r="CF243" t="s">
        <v>119</v>
      </c>
      <c r="CG243" t="s">
        <v>120</v>
      </c>
      <c r="CH243" s="8">
        <v>96950</v>
      </c>
      <c r="CI243" s="3">
        <v>12.96</v>
      </c>
      <c r="CJ243" s="3">
        <v>12.96</v>
      </c>
      <c r="CK243" s="3">
        <v>19.440000000000001</v>
      </c>
      <c r="CL243" s="3">
        <v>19.440000000000001</v>
      </c>
      <c r="CM243" t="s">
        <v>136</v>
      </c>
      <c r="CN243" t="s">
        <v>158</v>
      </c>
      <c r="CO243" t="s">
        <v>138</v>
      </c>
      <c r="CQ243" t="s">
        <v>115</v>
      </c>
      <c r="CR243" t="s">
        <v>133</v>
      </c>
      <c r="CS243" t="s">
        <v>139</v>
      </c>
      <c r="CT243" t="s">
        <v>133</v>
      </c>
      <c r="CU243" t="s">
        <v>139</v>
      </c>
      <c r="CV243" t="s">
        <v>133</v>
      </c>
      <c r="CW243" t="s">
        <v>139</v>
      </c>
      <c r="CX243" t="s">
        <v>158</v>
      </c>
      <c r="CY243" s="10">
        <v>16703229282</v>
      </c>
      <c r="CZ243" t="s">
        <v>1673</v>
      </c>
      <c r="DA243" t="s">
        <v>139</v>
      </c>
      <c r="DB243" t="s">
        <v>133</v>
      </c>
      <c r="DC243" t="s">
        <v>115</v>
      </c>
    </row>
    <row r="244" spans="1:112" ht="14.45" customHeight="1" x14ac:dyDescent="0.25">
      <c r="A244" t="s">
        <v>4172</v>
      </c>
      <c r="B244" t="s">
        <v>212</v>
      </c>
      <c r="C244" s="1">
        <v>45489</v>
      </c>
      <c r="D244" s="1">
        <v>45576</v>
      </c>
      <c r="E244" t="s">
        <v>144</v>
      </c>
      <c r="F244" s="1">
        <v>45564</v>
      </c>
      <c r="G244" t="s">
        <v>133</v>
      </c>
      <c r="H244" t="s">
        <v>115</v>
      </c>
      <c r="I244" t="s">
        <v>115</v>
      </c>
      <c r="J244" t="s">
        <v>3917</v>
      </c>
      <c r="K244" t="s">
        <v>3918</v>
      </c>
      <c r="L244" t="s">
        <v>3919</v>
      </c>
      <c r="M244" t="s">
        <v>3920</v>
      </c>
      <c r="N244" t="s">
        <v>119</v>
      </c>
      <c r="O244" t="s">
        <v>120</v>
      </c>
      <c r="P244" s="8">
        <v>96950</v>
      </c>
      <c r="Q244" t="s">
        <v>121</v>
      </c>
      <c r="S244" s="10">
        <v>16702332374</v>
      </c>
      <c r="U244" t="s">
        <v>3921</v>
      </c>
      <c r="V244">
        <v>54121</v>
      </c>
      <c r="W244" t="s">
        <v>123</v>
      </c>
      <c r="Y244" t="s">
        <v>3922</v>
      </c>
      <c r="Z244" t="s">
        <v>3923</v>
      </c>
      <c r="AA244" t="s">
        <v>3924</v>
      </c>
      <c r="AB244" t="s">
        <v>200</v>
      </c>
      <c r="AC244" t="s">
        <v>3919</v>
      </c>
      <c r="AD244" t="s">
        <v>3920</v>
      </c>
      <c r="AE244" t="s">
        <v>119</v>
      </c>
      <c r="AF244" t="s">
        <v>120</v>
      </c>
      <c r="AG244" s="8">
        <v>96950</v>
      </c>
      <c r="AH244" t="s">
        <v>121</v>
      </c>
      <c r="AJ244" s="10">
        <v>16702332374</v>
      </c>
      <c r="AL244" t="s">
        <v>3925</v>
      </c>
      <c r="BD244" t="str">
        <f>"13-2011.00"</f>
        <v>13-2011.00</v>
      </c>
      <c r="BE244" t="s">
        <v>129</v>
      </c>
      <c r="BF244" t="s">
        <v>3926</v>
      </c>
      <c r="BG244" t="s">
        <v>131</v>
      </c>
      <c r="BH244">
        <v>1</v>
      </c>
      <c r="BJ244" s="1">
        <v>45566</v>
      </c>
      <c r="BK244" s="1">
        <v>46660</v>
      </c>
      <c r="BN244">
        <v>35</v>
      </c>
      <c r="BO244">
        <v>0</v>
      </c>
      <c r="BP244">
        <v>7</v>
      </c>
      <c r="BQ244">
        <v>7</v>
      </c>
      <c r="BR244">
        <v>7</v>
      </c>
      <c r="BS244">
        <v>7</v>
      </c>
      <c r="BT244">
        <v>7</v>
      </c>
      <c r="BU244">
        <v>0</v>
      </c>
      <c r="BV244" t="str">
        <f>"9:00 AM"</f>
        <v>9:00 AM</v>
      </c>
      <c r="BW244" t="str">
        <f>"4:00 PM"</f>
        <v>4:00 PM</v>
      </c>
      <c r="BX244" t="s">
        <v>132</v>
      </c>
      <c r="BY244">
        <v>0</v>
      </c>
      <c r="BZ244">
        <v>12</v>
      </c>
      <c r="CA244" t="s">
        <v>115</v>
      </c>
      <c r="CC244" t="s">
        <v>4173</v>
      </c>
      <c r="CD244" t="s">
        <v>3920</v>
      </c>
      <c r="CF244" t="s">
        <v>119</v>
      </c>
      <c r="CG244" t="s">
        <v>120</v>
      </c>
      <c r="CH244" s="8">
        <v>96950</v>
      </c>
      <c r="CI244" s="3">
        <v>17.48</v>
      </c>
      <c r="CJ244" s="3">
        <v>17.48</v>
      </c>
      <c r="CK244" s="3">
        <v>26.22</v>
      </c>
      <c r="CL244" s="3">
        <v>26.22</v>
      </c>
      <c r="CM244" t="s">
        <v>136</v>
      </c>
      <c r="CN244" t="s">
        <v>3952</v>
      </c>
      <c r="CO244" t="s">
        <v>138</v>
      </c>
      <c r="CQ244" t="s">
        <v>115</v>
      </c>
      <c r="CR244" t="s">
        <v>133</v>
      </c>
      <c r="CS244" t="s">
        <v>139</v>
      </c>
      <c r="CT244" t="s">
        <v>133</v>
      </c>
      <c r="CU244" t="s">
        <v>139</v>
      </c>
      <c r="CV244" t="s">
        <v>133</v>
      </c>
      <c r="CW244" t="s">
        <v>139</v>
      </c>
      <c r="CX244" t="s">
        <v>3929</v>
      </c>
      <c r="CY244" s="10">
        <v>16702332374</v>
      </c>
      <c r="CZ244" t="s">
        <v>3925</v>
      </c>
      <c r="DA244" t="s">
        <v>139</v>
      </c>
      <c r="DB244" t="s">
        <v>133</v>
      </c>
      <c r="DC244" t="s">
        <v>115</v>
      </c>
    </row>
    <row r="245" spans="1:112" ht="14.45" customHeight="1" x14ac:dyDescent="0.25">
      <c r="A245" t="s">
        <v>4663</v>
      </c>
      <c r="B245" t="s">
        <v>192</v>
      </c>
      <c r="C245" s="1">
        <v>45476</v>
      </c>
      <c r="D245" s="1">
        <v>45576</v>
      </c>
      <c r="E245" t="s">
        <v>144</v>
      </c>
      <c r="F245" s="1">
        <v>45564</v>
      </c>
      <c r="G245" t="s">
        <v>115</v>
      </c>
      <c r="H245" t="s">
        <v>115</v>
      </c>
      <c r="I245" t="s">
        <v>115</v>
      </c>
      <c r="J245" t="s">
        <v>4664</v>
      </c>
      <c r="K245" t="s">
        <v>4665</v>
      </c>
      <c r="L245" t="s">
        <v>4666</v>
      </c>
      <c r="N245" t="s">
        <v>119</v>
      </c>
      <c r="O245" t="s">
        <v>120</v>
      </c>
      <c r="P245" s="8">
        <v>96950</v>
      </c>
      <c r="Q245" t="s">
        <v>121</v>
      </c>
      <c r="S245" s="10">
        <v>16702348286</v>
      </c>
      <c r="U245" t="s">
        <v>4667</v>
      </c>
      <c r="V245">
        <v>32311</v>
      </c>
      <c r="W245" t="s">
        <v>123</v>
      </c>
      <c r="Y245" t="s">
        <v>4668</v>
      </c>
      <c r="Z245" t="s">
        <v>4669</v>
      </c>
      <c r="AB245" t="s">
        <v>365</v>
      </c>
      <c r="AC245" t="s">
        <v>4666</v>
      </c>
      <c r="AE245" t="s">
        <v>119</v>
      </c>
      <c r="AF245" t="s">
        <v>120</v>
      </c>
      <c r="AG245" s="8">
        <v>96950</v>
      </c>
      <c r="AH245" t="s">
        <v>121</v>
      </c>
      <c r="AJ245" s="10">
        <v>16702348286</v>
      </c>
      <c r="AL245" t="s">
        <v>4670</v>
      </c>
      <c r="BD245" t="str">
        <f>"27-1024.00"</f>
        <v>27-1024.00</v>
      </c>
      <c r="BE245" t="s">
        <v>3114</v>
      </c>
      <c r="BF245" t="s">
        <v>4671</v>
      </c>
      <c r="BG245" t="s">
        <v>4672</v>
      </c>
      <c r="BH245">
        <v>2</v>
      </c>
      <c r="BJ245" s="1">
        <v>45566</v>
      </c>
      <c r="BK245" s="1">
        <v>45930</v>
      </c>
      <c r="BN245">
        <v>35</v>
      </c>
      <c r="BO245">
        <v>0</v>
      </c>
      <c r="BP245">
        <v>7</v>
      </c>
      <c r="BQ245">
        <v>7</v>
      </c>
      <c r="BR245">
        <v>7</v>
      </c>
      <c r="BS245">
        <v>7</v>
      </c>
      <c r="BT245">
        <v>7</v>
      </c>
      <c r="BU245">
        <v>0</v>
      </c>
      <c r="BV245" t="str">
        <f>"9:00 AM"</f>
        <v>9:00 AM</v>
      </c>
      <c r="BW245" t="str">
        <f>"5:00 PM"</f>
        <v>5:00 PM</v>
      </c>
      <c r="BX245" t="s">
        <v>226</v>
      </c>
      <c r="BY245">
        <v>0</v>
      </c>
      <c r="BZ245">
        <v>12</v>
      </c>
      <c r="CA245" t="s">
        <v>115</v>
      </c>
      <c r="CC245" t="s">
        <v>4673</v>
      </c>
      <c r="CD245" t="s">
        <v>4666</v>
      </c>
      <c r="CF245" t="s">
        <v>119</v>
      </c>
      <c r="CG245" t="s">
        <v>120</v>
      </c>
      <c r="CH245" s="8">
        <v>96950</v>
      </c>
      <c r="CI245" s="3">
        <v>9.7200000000000006</v>
      </c>
      <c r="CJ245" s="3">
        <v>9.7200000000000006</v>
      </c>
      <c r="CK245" s="3">
        <v>14.58</v>
      </c>
      <c r="CL245" s="3">
        <v>14.58</v>
      </c>
      <c r="CM245" t="s">
        <v>136</v>
      </c>
      <c r="CO245" t="s">
        <v>138</v>
      </c>
      <c r="CQ245" t="s">
        <v>115</v>
      </c>
      <c r="CR245" t="s">
        <v>133</v>
      </c>
      <c r="CS245" t="s">
        <v>139</v>
      </c>
      <c r="CT245" t="s">
        <v>133</v>
      </c>
      <c r="CU245" t="s">
        <v>139</v>
      </c>
      <c r="CV245" t="s">
        <v>133</v>
      </c>
      <c r="CW245" t="s">
        <v>139</v>
      </c>
      <c r="CX245" t="s">
        <v>3694</v>
      </c>
      <c r="CY245" s="10">
        <v>16702348286</v>
      </c>
      <c r="CZ245" t="s">
        <v>4670</v>
      </c>
      <c r="DA245" t="s">
        <v>139</v>
      </c>
      <c r="DB245" t="s">
        <v>133</v>
      </c>
      <c r="DC245" t="s">
        <v>115</v>
      </c>
      <c r="DD245" t="s">
        <v>4668</v>
      </c>
      <c r="DE245" t="s">
        <v>4669</v>
      </c>
      <c r="DG245" t="s">
        <v>4674</v>
      </c>
      <c r="DH245" t="s">
        <v>4670</v>
      </c>
    </row>
    <row r="246" spans="1:112" ht="14.45" customHeight="1" x14ac:dyDescent="0.25">
      <c r="A246" t="s">
        <v>6028</v>
      </c>
      <c r="B246" t="s">
        <v>143</v>
      </c>
      <c r="C246" s="1">
        <v>45497</v>
      </c>
      <c r="D246" s="1">
        <v>45576</v>
      </c>
      <c r="E246" t="s">
        <v>144</v>
      </c>
      <c r="F246" s="1">
        <v>45595</v>
      </c>
      <c r="G246" t="s">
        <v>115</v>
      </c>
      <c r="H246" t="s">
        <v>115</v>
      </c>
      <c r="I246" t="s">
        <v>115</v>
      </c>
      <c r="J246" t="s">
        <v>1339</v>
      </c>
      <c r="L246" t="s">
        <v>1340</v>
      </c>
      <c r="M246" t="s">
        <v>1341</v>
      </c>
      <c r="N246" t="s">
        <v>119</v>
      </c>
      <c r="O246" t="s">
        <v>120</v>
      </c>
      <c r="P246" s="8">
        <v>96950</v>
      </c>
      <c r="Q246" t="s">
        <v>121</v>
      </c>
      <c r="S246" s="10">
        <v>16702348895</v>
      </c>
      <c r="U246" t="s">
        <v>1342</v>
      </c>
      <c r="V246">
        <v>81121</v>
      </c>
      <c r="W246" t="s">
        <v>123</v>
      </c>
      <c r="Y246" t="s">
        <v>1343</v>
      </c>
      <c r="Z246" t="s">
        <v>1344</v>
      </c>
      <c r="AA246" t="s">
        <v>1345</v>
      </c>
      <c r="AB246" t="s">
        <v>200</v>
      </c>
      <c r="AC246" t="s">
        <v>1340</v>
      </c>
      <c r="AD246" t="s">
        <v>1341</v>
      </c>
      <c r="AE246" t="s">
        <v>119</v>
      </c>
      <c r="AF246" t="s">
        <v>120</v>
      </c>
      <c r="AG246" s="8">
        <v>96950</v>
      </c>
      <c r="AH246" t="s">
        <v>121</v>
      </c>
      <c r="AJ246" s="10">
        <v>16702348895</v>
      </c>
      <c r="AL246" t="s">
        <v>1346</v>
      </c>
      <c r="BD246" t="str">
        <f>"51-9198.00"</f>
        <v>51-9198.00</v>
      </c>
      <c r="BE246" t="s">
        <v>1347</v>
      </c>
      <c r="BF246" t="s">
        <v>1348</v>
      </c>
      <c r="BG246" t="s">
        <v>1349</v>
      </c>
      <c r="BH246">
        <v>1</v>
      </c>
      <c r="BI246">
        <v>1</v>
      </c>
      <c r="BJ246" s="1">
        <v>45597</v>
      </c>
      <c r="BK246" s="1">
        <v>45961</v>
      </c>
      <c r="BL246" s="1">
        <v>45597</v>
      </c>
      <c r="BM246" s="1">
        <v>45961</v>
      </c>
      <c r="BN246">
        <v>40</v>
      </c>
      <c r="BO246">
        <v>0</v>
      </c>
      <c r="BP246">
        <v>8</v>
      </c>
      <c r="BQ246">
        <v>8</v>
      </c>
      <c r="BR246">
        <v>8</v>
      </c>
      <c r="BS246">
        <v>8</v>
      </c>
      <c r="BT246">
        <v>8</v>
      </c>
      <c r="BU246">
        <v>0</v>
      </c>
      <c r="BV246" t="str">
        <f>"8:00 AM"</f>
        <v>8:00 AM</v>
      </c>
      <c r="BW246" t="str">
        <f>"5:00 PM"</f>
        <v>5:00 PM</v>
      </c>
      <c r="BX246" t="s">
        <v>226</v>
      </c>
      <c r="BY246">
        <v>0</v>
      </c>
      <c r="BZ246">
        <v>12</v>
      </c>
      <c r="CA246" t="s">
        <v>115</v>
      </c>
      <c r="CC246" t="s">
        <v>137</v>
      </c>
      <c r="CD246" t="s">
        <v>1341</v>
      </c>
      <c r="CF246" t="s">
        <v>119</v>
      </c>
      <c r="CG246" t="s">
        <v>120</v>
      </c>
      <c r="CH246" s="8">
        <v>96950</v>
      </c>
      <c r="CI246" s="3">
        <v>7.95</v>
      </c>
      <c r="CJ246" s="3">
        <v>7.95</v>
      </c>
      <c r="CK246" s="3">
        <v>11.93</v>
      </c>
      <c r="CL246" s="3">
        <v>11.93</v>
      </c>
      <c r="CM246" t="s">
        <v>136</v>
      </c>
      <c r="CN246" t="s">
        <v>139</v>
      </c>
      <c r="CO246" t="s">
        <v>138</v>
      </c>
      <c r="CQ246" t="s">
        <v>115</v>
      </c>
      <c r="CR246" t="s">
        <v>133</v>
      </c>
      <c r="CS246" t="s">
        <v>139</v>
      </c>
      <c r="CT246" t="s">
        <v>133</v>
      </c>
      <c r="CU246" t="s">
        <v>139</v>
      </c>
      <c r="CV246" t="s">
        <v>133</v>
      </c>
      <c r="CW246" t="s">
        <v>139</v>
      </c>
      <c r="CX246" t="s">
        <v>139</v>
      </c>
      <c r="CY246" s="10">
        <v>16702348895</v>
      </c>
      <c r="CZ246" t="s">
        <v>1346</v>
      </c>
      <c r="DA246" t="s">
        <v>139</v>
      </c>
      <c r="DB246" t="s">
        <v>133</v>
      </c>
      <c r="DC246" t="s">
        <v>115</v>
      </c>
    </row>
    <row r="247" spans="1:112" ht="14.45" customHeight="1" x14ac:dyDescent="0.25">
      <c r="A247" t="s">
        <v>6478</v>
      </c>
      <c r="B247" t="s">
        <v>212</v>
      </c>
      <c r="C247" s="1">
        <v>45505</v>
      </c>
      <c r="D247" s="1">
        <v>45576</v>
      </c>
      <c r="E247" t="s">
        <v>144</v>
      </c>
      <c r="F247" s="1">
        <v>45564</v>
      </c>
      <c r="G247" t="s">
        <v>133</v>
      </c>
      <c r="H247" t="s">
        <v>115</v>
      </c>
      <c r="I247" t="s">
        <v>115</v>
      </c>
      <c r="J247" t="s">
        <v>6425</v>
      </c>
      <c r="K247" t="s">
        <v>117</v>
      </c>
      <c r="L247" t="s">
        <v>118</v>
      </c>
      <c r="N247" t="s">
        <v>119</v>
      </c>
      <c r="O247" t="s">
        <v>120</v>
      </c>
      <c r="P247" s="8">
        <v>96950</v>
      </c>
      <c r="Q247" t="s">
        <v>121</v>
      </c>
      <c r="S247" s="10">
        <v>16702368888</v>
      </c>
      <c r="U247" t="s">
        <v>122</v>
      </c>
      <c r="V247">
        <v>71391</v>
      </c>
      <c r="W247" t="s">
        <v>123</v>
      </c>
      <c r="Y247" t="s">
        <v>124</v>
      </c>
      <c r="Z247" t="s">
        <v>125</v>
      </c>
      <c r="AA247" t="s">
        <v>126</v>
      </c>
      <c r="AB247" t="s">
        <v>127</v>
      </c>
      <c r="AC247" t="s">
        <v>118</v>
      </c>
      <c r="AE247" t="s">
        <v>119</v>
      </c>
      <c r="AF247" t="s">
        <v>120</v>
      </c>
      <c r="AG247" s="8">
        <v>96950</v>
      </c>
      <c r="AH247" t="s">
        <v>121</v>
      </c>
      <c r="AJ247" s="10">
        <v>16702368888</v>
      </c>
      <c r="AL247" t="s">
        <v>6426</v>
      </c>
      <c r="BD247" t="str">
        <f>"49-3053.00"</f>
        <v>49-3053.00</v>
      </c>
      <c r="BE247" t="s">
        <v>6479</v>
      </c>
      <c r="BF247" t="s">
        <v>6480</v>
      </c>
      <c r="BG247" t="s">
        <v>6481</v>
      </c>
      <c r="BH247">
        <v>3</v>
      </c>
      <c r="BJ247" s="1">
        <v>45566</v>
      </c>
      <c r="BK247" s="1">
        <v>46660</v>
      </c>
      <c r="BN247">
        <v>35</v>
      </c>
      <c r="BO247">
        <v>0</v>
      </c>
      <c r="BP247">
        <v>6</v>
      </c>
      <c r="BQ247">
        <v>6</v>
      </c>
      <c r="BR247">
        <v>6</v>
      </c>
      <c r="BS247">
        <v>6</v>
      </c>
      <c r="BT247">
        <v>6</v>
      </c>
      <c r="BU247">
        <v>5</v>
      </c>
      <c r="BV247" t="str">
        <f>"5:30 AM"</f>
        <v>5:30 AM</v>
      </c>
      <c r="BW247" t="str">
        <f>"12:00 PM"</f>
        <v>12:00 PM</v>
      </c>
      <c r="BX247" t="s">
        <v>226</v>
      </c>
      <c r="BY247">
        <v>0</v>
      </c>
      <c r="BZ247">
        <v>3</v>
      </c>
      <c r="CA247" t="s">
        <v>115</v>
      </c>
      <c r="CC247" s="2" t="s">
        <v>6482</v>
      </c>
      <c r="CD247" t="s">
        <v>1213</v>
      </c>
      <c r="CF247" t="s">
        <v>119</v>
      </c>
      <c r="CG247" t="s">
        <v>120</v>
      </c>
      <c r="CH247" s="8">
        <v>96950</v>
      </c>
      <c r="CI247" s="3">
        <v>11.85</v>
      </c>
      <c r="CJ247" s="3">
        <v>11.85</v>
      </c>
      <c r="CK247" s="3">
        <v>17.77</v>
      </c>
      <c r="CL247" s="3">
        <v>17.77</v>
      </c>
      <c r="CM247" t="s">
        <v>136</v>
      </c>
      <c r="CN247" t="s">
        <v>158</v>
      </c>
      <c r="CO247" t="s">
        <v>138</v>
      </c>
      <c r="CQ247" t="s">
        <v>115</v>
      </c>
      <c r="CR247" t="s">
        <v>133</v>
      </c>
      <c r="CS247" t="s">
        <v>139</v>
      </c>
      <c r="CT247" t="s">
        <v>133</v>
      </c>
      <c r="CU247" t="s">
        <v>139</v>
      </c>
      <c r="CV247" t="s">
        <v>133</v>
      </c>
      <c r="CW247" t="s">
        <v>133</v>
      </c>
      <c r="CX247" s="2" t="s">
        <v>6431</v>
      </c>
      <c r="CY247" s="10">
        <v>16702368888</v>
      </c>
      <c r="CZ247" t="s">
        <v>141</v>
      </c>
      <c r="DA247" t="s">
        <v>139</v>
      </c>
      <c r="DB247" t="s">
        <v>133</v>
      </c>
      <c r="DC247" t="s">
        <v>115</v>
      </c>
    </row>
    <row r="248" spans="1:112" ht="14.45" customHeight="1" x14ac:dyDescent="0.25">
      <c r="A248" t="s">
        <v>7050</v>
      </c>
      <c r="B248" t="s">
        <v>143</v>
      </c>
      <c r="C248" s="1">
        <v>45448</v>
      </c>
      <c r="D248" s="1">
        <v>45576</v>
      </c>
      <c r="E248" t="s">
        <v>114</v>
      </c>
      <c r="G248" t="s">
        <v>133</v>
      </c>
      <c r="H248" t="s">
        <v>115</v>
      </c>
      <c r="I248" t="s">
        <v>115</v>
      </c>
      <c r="J248" t="s">
        <v>469</v>
      </c>
      <c r="L248" t="s">
        <v>4654</v>
      </c>
      <c r="M248" t="s">
        <v>471</v>
      </c>
      <c r="N248" t="s">
        <v>119</v>
      </c>
      <c r="O248" t="s">
        <v>120</v>
      </c>
      <c r="P248" s="8">
        <v>96950</v>
      </c>
      <c r="Q248" t="s">
        <v>121</v>
      </c>
      <c r="S248" s="10">
        <v>16702355009</v>
      </c>
      <c r="U248" t="s">
        <v>472</v>
      </c>
      <c r="V248">
        <v>722515</v>
      </c>
      <c r="W248" t="s">
        <v>123</v>
      </c>
      <c r="Y248" t="s">
        <v>475</v>
      </c>
      <c r="Z248" t="s">
        <v>5564</v>
      </c>
      <c r="AA248" t="s">
        <v>5565</v>
      </c>
      <c r="AB248" t="s">
        <v>200</v>
      </c>
      <c r="AC248" t="s">
        <v>7051</v>
      </c>
      <c r="AD248" t="s">
        <v>471</v>
      </c>
      <c r="AE248" t="s">
        <v>119</v>
      </c>
      <c r="AF248" t="s">
        <v>120</v>
      </c>
      <c r="AG248" s="8">
        <v>96950</v>
      </c>
      <c r="AH248" t="s">
        <v>121</v>
      </c>
      <c r="AJ248" s="10">
        <v>16702355009</v>
      </c>
      <c r="AL248" t="s">
        <v>477</v>
      </c>
      <c r="BD248" t="str">
        <f>"35-2021.00"</f>
        <v>35-2021.00</v>
      </c>
      <c r="BE248" t="s">
        <v>1658</v>
      </c>
      <c r="BF248" t="s">
        <v>4658</v>
      </c>
      <c r="BG248" t="s">
        <v>4659</v>
      </c>
      <c r="BH248">
        <v>10</v>
      </c>
      <c r="BI248">
        <v>10</v>
      </c>
      <c r="BJ248" s="1">
        <v>45566</v>
      </c>
      <c r="BK248" s="1">
        <v>46660</v>
      </c>
      <c r="BL248" s="1">
        <v>45576</v>
      </c>
      <c r="BM248" s="1">
        <v>46660</v>
      </c>
      <c r="BN248">
        <v>35</v>
      </c>
      <c r="BO248">
        <v>0</v>
      </c>
      <c r="BP248">
        <v>7</v>
      </c>
      <c r="BQ248">
        <v>7</v>
      </c>
      <c r="BR248">
        <v>7</v>
      </c>
      <c r="BS248">
        <v>7</v>
      </c>
      <c r="BT248">
        <v>7</v>
      </c>
      <c r="BU248">
        <v>0</v>
      </c>
      <c r="BV248" t="str">
        <f>"8:00 AM"</f>
        <v>8:00 AM</v>
      </c>
      <c r="BW248" t="str">
        <f>"4:00 PM"</f>
        <v>4:00 PM</v>
      </c>
      <c r="BX248" t="s">
        <v>158</v>
      </c>
      <c r="BY248">
        <v>0</v>
      </c>
      <c r="BZ248">
        <v>3</v>
      </c>
      <c r="CA248" t="s">
        <v>115</v>
      </c>
      <c r="CC248" t="s">
        <v>4660</v>
      </c>
      <c r="CD248" t="s">
        <v>532</v>
      </c>
      <c r="CF248" t="s">
        <v>119</v>
      </c>
      <c r="CG248" t="s">
        <v>120</v>
      </c>
      <c r="CH248" s="8">
        <v>96950</v>
      </c>
      <c r="CI248" s="3">
        <v>7.95</v>
      </c>
      <c r="CJ248" s="3">
        <v>7.95</v>
      </c>
      <c r="CK248" s="3">
        <v>11.93</v>
      </c>
      <c r="CL248" s="3">
        <v>11.93</v>
      </c>
      <c r="CM248" t="s">
        <v>136</v>
      </c>
      <c r="CN248" t="s">
        <v>5566</v>
      </c>
      <c r="CO248" t="s">
        <v>138</v>
      </c>
      <c r="CQ248" t="s">
        <v>115</v>
      </c>
      <c r="CR248" t="s">
        <v>133</v>
      </c>
      <c r="CS248" t="s">
        <v>139</v>
      </c>
      <c r="CT248" t="s">
        <v>133</v>
      </c>
      <c r="CU248" t="s">
        <v>139</v>
      </c>
      <c r="CV248" t="s">
        <v>133</v>
      </c>
      <c r="CW248" t="s">
        <v>139</v>
      </c>
      <c r="CX248" t="s">
        <v>5567</v>
      </c>
      <c r="CY248" s="10">
        <v>16702355009</v>
      </c>
      <c r="CZ248" t="s">
        <v>477</v>
      </c>
      <c r="DA248" t="s">
        <v>139</v>
      </c>
      <c r="DB248" t="s">
        <v>133</v>
      </c>
      <c r="DC248" t="s">
        <v>115</v>
      </c>
    </row>
    <row r="249" spans="1:112" ht="14.45" customHeight="1" x14ac:dyDescent="0.25">
      <c r="A249" t="s">
        <v>7243</v>
      </c>
      <c r="B249" t="s">
        <v>143</v>
      </c>
      <c r="C249" s="1">
        <v>45476</v>
      </c>
      <c r="D249" s="1">
        <v>45576</v>
      </c>
      <c r="E249" t="s">
        <v>144</v>
      </c>
      <c r="F249" s="1">
        <v>45564</v>
      </c>
      <c r="G249" t="s">
        <v>133</v>
      </c>
      <c r="H249" t="s">
        <v>115</v>
      </c>
      <c r="I249" t="s">
        <v>115</v>
      </c>
      <c r="J249" t="s">
        <v>7244</v>
      </c>
      <c r="K249" t="s">
        <v>7245</v>
      </c>
      <c r="L249" t="s">
        <v>7246</v>
      </c>
      <c r="M249" t="s">
        <v>139</v>
      </c>
      <c r="N249" t="s">
        <v>119</v>
      </c>
      <c r="O249" t="s">
        <v>120</v>
      </c>
      <c r="P249" s="8">
        <v>96950</v>
      </c>
      <c r="Q249" t="s">
        <v>121</v>
      </c>
      <c r="S249" s="10">
        <v>16702880676</v>
      </c>
      <c r="U249" t="s">
        <v>7247</v>
      </c>
      <c r="V249">
        <v>111419</v>
      </c>
      <c r="W249" t="s">
        <v>123</v>
      </c>
      <c r="Y249" t="s">
        <v>7172</v>
      </c>
      <c r="Z249" t="s">
        <v>7248</v>
      </c>
      <c r="AB249" t="s">
        <v>200</v>
      </c>
      <c r="AC249" t="s">
        <v>7246</v>
      </c>
      <c r="AD249" t="s">
        <v>139</v>
      </c>
      <c r="AE249" t="s">
        <v>119</v>
      </c>
      <c r="AF249" t="s">
        <v>120</v>
      </c>
      <c r="AG249" s="8">
        <v>96950</v>
      </c>
      <c r="AH249" t="s">
        <v>121</v>
      </c>
      <c r="AJ249" s="10">
        <v>16702880676</v>
      </c>
      <c r="AL249" t="s">
        <v>7249</v>
      </c>
      <c r="BD249" t="str">
        <f>"45-2092.00"</f>
        <v>45-2092.00</v>
      </c>
      <c r="BE249" t="s">
        <v>1389</v>
      </c>
      <c r="BF249" t="s">
        <v>7250</v>
      </c>
      <c r="BG249" t="s">
        <v>1391</v>
      </c>
      <c r="BH249">
        <v>1</v>
      </c>
      <c r="BI249">
        <v>1</v>
      </c>
      <c r="BJ249" s="1">
        <v>45566</v>
      </c>
      <c r="BK249" s="1">
        <v>46660</v>
      </c>
      <c r="BL249" s="1">
        <v>45576</v>
      </c>
      <c r="BM249" s="1">
        <v>46660</v>
      </c>
      <c r="BN249">
        <v>35</v>
      </c>
      <c r="BO249">
        <v>0</v>
      </c>
      <c r="BP249">
        <v>7</v>
      </c>
      <c r="BQ249">
        <v>7</v>
      </c>
      <c r="BR249">
        <v>7</v>
      </c>
      <c r="BS249">
        <v>7</v>
      </c>
      <c r="BT249">
        <v>7</v>
      </c>
      <c r="BU249">
        <v>0</v>
      </c>
      <c r="BV249" t="str">
        <f>"7:00 AM"</f>
        <v>7:00 AM</v>
      </c>
      <c r="BW249" t="str">
        <f>"5:00 PM"</f>
        <v>5:00 PM</v>
      </c>
      <c r="BX249" t="s">
        <v>158</v>
      </c>
      <c r="BY249">
        <v>0</v>
      </c>
      <c r="BZ249">
        <v>3</v>
      </c>
      <c r="CA249" t="s">
        <v>115</v>
      </c>
      <c r="CC249" s="2" t="s">
        <v>7251</v>
      </c>
      <c r="CD249" t="s">
        <v>7246</v>
      </c>
      <c r="CE249" t="s">
        <v>139</v>
      </c>
      <c r="CF249" t="s">
        <v>119</v>
      </c>
      <c r="CG249" t="s">
        <v>120</v>
      </c>
      <c r="CH249" s="8">
        <v>96950</v>
      </c>
      <c r="CI249" s="3">
        <v>12.16</v>
      </c>
      <c r="CJ249" s="3">
        <v>12.16</v>
      </c>
      <c r="CK249" s="3">
        <v>18.239999999999998</v>
      </c>
      <c r="CL249" s="3">
        <v>18.239999999999998</v>
      </c>
      <c r="CM249" t="s">
        <v>136</v>
      </c>
      <c r="CN249" t="s">
        <v>7252</v>
      </c>
      <c r="CO249" t="s">
        <v>138</v>
      </c>
      <c r="CQ249" t="s">
        <v>115</v>
      </c>
      <c r="CR249" t="s">
        <v>133</v>
      </c>
      <c r="CS249" t="s">
        <v>139</v>
      </c>
      <c r="CT249" t="s">
        <v>133</v>
      </c>
      <c r="CU249" t="s">
        <v>139</v>
      </c>
      <c r="CV249" t="s">
        <v>133</v>
      </c>
      <c r="CW249" t="s">
        <v>139</v>
      </c>
      <c r="CX249" t="s">
        <v>1364</v>
      </c>
      <c r="CY249" s="10">
        <v>16702880676</v>
      </c>
      <c r="CZ249" t="s">
        <v>7253</v>
      </c>
      <c r="DA249" t="s">
        <v>139</v>
      </c>
      <c r="DB249" t="s">
        <v>133</v>
      </c>
      <c r="DC249" t="s">
        <v>115</v>
      </c>
    </row>
    <row r="250" spans="1:112" ht="14.45" customHeight="1" x14ac:dyDescent="0.25">
      <c r="A250" t="s">
        <v>8564</v>
      </c>
      <c r="B250" t="s">
        <v>143</v>
      </c>
      <c r="C250" s="1">
        <v>45484</v>
      </c>
      <c r="D250" s="1">
        <v>45576</v>
      </c>
      <c r="E250" t="s">
        <v>114</v>
      </c>
      <c r="G250" t="s">
        <v>115</v>
      </c>
      <c r="H250" t="s">
        <v>115</v>
      </c>
      <c r="I250" t="s">
        <v>115</v>
      </c>
      <c r="J250" t="s">
        <v>4124</v>
      </c>
      <c r="K250" t="s">
        <v>4125</v>
      </c>
      <c r="L250" t="s">
        <v>4126</v>
      </c>
      <c r="M250" t="s">
        <v>4127</v>
      </c>
      <c r="N250" t="s">
        <v>148</v>
      </c>
      <c r="O250" t="s">
        <v>120</v>
      </c>
      <c r="P250" s="8">
        <v>96950</v>
      </c>
      <c r="Q250" t="s">
        <v>121</v>
      </c>
      <c r="S250" s="10">
        <v>16709894241</v>
      </c>
      <c r="U250" t="s">
        <v>4128</v>
      </c>
      <c r="V250">
        <v>236220</v>
      </c>
      <c r="W250" t="s">
        <v>123</v>
      </c>
      <c r="Y250" t="s">
        <v>4129</v>
      </c>
      <c r="Z250" t="s">
        <v>4130</v>
      </c>
      <c r="AA250" t="s">
        <v>4131</v>
      </c>
      <c r="AB250" t="s">
        <v>1125</v>
      </c>
      <c r="AC250" t="s">
        <v>4126</v>
      </c>
      <c r="AD250" t="s">
        <v>4127</v>
      </c>
      <c r="AE250" t="s">
        <v>148</v>
      </c>
      <c r="AF250" t="s">
        <v>120</v>
      </c>
      <c r="AG250" s="8">
        <v>96950</v>
      </c>
      <c r="AH250" t="s">
        <v>121</v>
      </c>
      <c r="AJ250" s="10">
        <v>16709894241</v>
      </c>
      <c r="AL250" t="s">
        <v>4132</v>
      </c>
      <c r="BD250" t="str">
        <f>"49-3042.00"</f>
        <v>49-3042.00</v>
      </c>
      <c r="BE250" t="s">
        <v>1020</v>
      </c>
      <c r="BF250" t="s">
        <v>8565</v>
      </c>
      <c r="BG250" t="s">
        <v>817</v>
      </c>
      <c r="BH250">
        <v>6</v>
      </c>
      <c r="BI250">
        <v>6</v>
      </c>
      <c r="BJ250" s="1">
        <v>45566</v>
      </c>
      <c r="BK250" s="1">
        <v>45930</v>
      </c>
      <c r="BL250" s="1">
        <v>45576</v>
      </c>
      <c r="BM250" s="1">
        <v>45930</v>
      </c>
      <c r="BN250">
        <v>40</v>
      </c>
      <c r="BO250">
        <v>0</v>
      </c>
      <c r="BP250">
        <v>8</v>
      </c>
      <c r="BQ250">
        <v>8</v>
      </c>
      <c r="BR250">
        <v>8</v>
      </c>
      <c r="BS250">
        <v>8</v>
      </c>
      <c r="BT250">
        <v>8</v>
      </c>
      <c r="BU250">
        <v>0</v>
      </c>
      <c r="BV250" t="str">
        <f>"8:00 AM"</f>
        <v>8:00 AM</v>
      </c>
      <c r="BW250" t="str">
        <f>"5:00 PM"</f>
        <v>5:00 PM</v>
      </c>
      <c r="BX250" t="s">
        <v>226</v>
      </c>
      <c r="BY250">
        <v>0</v>
      </c>
      <c r="BZ250">
        <v>12</v>
      </c>
      <c r="CA250" t="s">
        <v>115</v>
      </c>
      <c r="CC250" t="s">
        <v>8566</v>
      </c>
      <c r="CD250" t="s">
        <v>4126</v>
      </c>
      <c r="CE250" t="s">
        <v>4127</v>
      </c>
      <c r="CF250" t="s">
        <v>148</v>
      </c>
      <c r="CG250" t="s">
        <v>120</v>
      </c>
      <c r="CH250" s="8">
        <v>96950</v>
      </c>
      <c r="CI250" s="3">
        <v>11.25</v>
      </c>
      <c r="CJ250" s="3">
        <v>11.25</v>
      </c>
      <c r="CK250" s="3">
        <v>16.88</v>
      </c>
      <c r="CL250" s="3">
        <v>16.88</v>
      </c>
      <c r="CM250" t="s">
        <v>136</v>
      </c>
      <c r="CN250" t="s">
        <v>139</v>
      </c>
      <c r="CO250" t="s">
        <v>138</v>
      </c>
      <c r="CQ250" t="s">
        <v>115</v>
      </c>
      <c r="CR250" t="s">
        <v>133</v>
      </c>
      <c r="CS250" t="s">
        <v>139</v>
      </c>
      <c r="CT250" t="s">
        <v>133</v>
      </c>
      <c r="CU250" t="s">
        <v>139</v>
      </c>
      <c r="CV250" t="s">
        <v>133</v>
      </c>
      <c r="CW250" t="s">
        <v>139</v>
      </c>
      <c r="CX250" t="s">
        <v>4883</v>
      </c>
      <c r="CY250" s="10">
        <v>16709894241</v>
      </c>
      <c r="CZ250" t="s">
        <v>4132</v>
      </c>
      <c r="DA250" t="s">
        <v>139</v>
      </c>
      <c r="DB250" t="s">
        <v>133</v>
      </c>
      <c r="DC250" t="s">
        <v>115</v>
      </c>
    </row>
    <row r="251" spans="1:112" ht="14.45" customHeight="1" x14ac:dyDescent="0.25">
      <c r="A251" t="s">
        <v>8926</v>
      </c>
      <c r="B251" t="s">
        <v>212</v>
      </c>
      <c r="C251" s="1">
        <v>45489</v>
      </c>
      <c r="D251" s="1">
        <v>45576</v>
      </c>
      <c r="E251" t="s">
        <v>144</v>
      </c>
      <c r="F251" s="1">
        <v>45564</v>
      </c>
      <c r="G251" t="s">
        <v>133</v>
      </c>
      <c r="H251" t="s">
        <v>115</v>
      </c>
      <c r="I251" t="s">
        <v>115</v>
      </c>
      <c r="J251" t="s">
        <v>3917</v>
      </c>
      <c r="K251" t="s">
        <v>5780</v>
      </c>
      <c r="L251" t="s">
        <v>3919</v>
      </c>
      <c r="M251" t="s">
        <v>3920</v>
      </c>
      <c r="N251" t="s">
        <v>119</v>
      </c>
      <c r="O251" t="s">
        <v>120</v>
      </c>
      <c r="P251" s="8">
        <v>96950</v>
      </c>
      <c r="Q251" t="s">
        <v>121</v>
      </c>
      <c r="S251" s="10">
        <v>16702332374</v>
      </c>
      <c r="U251" t="s">
        <v>3921</v>
      </c>
      <c r="V251">
        <v>531110</v>
      </c>
      <c r="W251" t="s">
        <v>123</v>
      </c>
      <c r="Y251" t="s">
        <v>3922</v>
      </c>
      <c r="Z251" t="s">
        <v>3923</v>
      </c>
      <c r="AA251" t="s">
        <v>3924</v>
      </c>
      <c r="AB251" t="s">
        <v>200</v>
      </c>
      <c r="AC251" t="s">
        <v>3919</v>
      </c>
      <c r="AD251" t="s">
        <v>3920</v>
      </c>
      <c r="AE251" t="s">
        <v>119</v>
      </c>
      <c r="AF251" t="s">
        <v>120</v>
      </c>
      <c r="AG251" s="8">
        <v>96950</v>
      </c>
      <c r="AH251" t="s">
        <v>121</v>
      </c>
      <c r="AJ251" s="10">
        <v>16702332374</v>
      </c>
      <c r="AL251" t="s">
        <v>3925</v>
      </c>
      <c r="BD251" t="str">
        <f>"49-9071.00"</f>
        <v>49-9071.00</v>
      </c>
      <c r="BE251" t="s">
        <v>241</v>
      </c>
      <c r="BF251" t="s">
        <v>7053</v>
      </c>
      <c r="BG251" t="s">
        <v>1185</v>
      </c>
      <c r="BH251">
        <v>2</v>
      </c>
      <c r="BJ251" s="1">
        <v>45566</v>
      </c>
      <c r="BK251" s="1">
        <v>46660</v>
      </c>
      <c r="BN251">
        <v>35</v>
      </c>
      <c r="BO251">
        <v>0</v>
      </c>
      <c r="BP251">
        <v>7</v>
      </c>
      <c r="BQ251">
        <v>7</v>
      </c>
      <c r="BR251">
        <v>7</v>
      </c>
      <c r="BS251">
        <v>7</v>
      </c>
      <c r="BT251">
        <v>7</v>
      </c>
      <c r="BU251">
        <v>0</v>
      </c>
      <c r="BV251" t="str">
        <f>"9:00 AM"</f>
        <v>9:00 AM</v>
      </c>
      <c r="BW251" t="str">
        <f>"4:00 PM"</f>
        <v>4:00 PM</v>
      </c>
      <c r="BX251" t="s">
        <v>226</v>
      </c>
      <c r="BY251">
        <v>0</v>
      </c>
      <c r="BZ251">
        <v>12</v>
      </c>
      <c r="CA251" t="s">
        <v>115</v>
      </c>
      <c r="CC251" s="2" t="s">
        <v>7054</v>
      </c>
      <c r="CD251" t="s">
        <v>7055</v>
      </c>
      <c r="CF251" t="s">
        <v>119</v>
      </c>
      <c r="CG251" t="s">
        <v>120</v>
      </c>
      <c r="CH251" s="8">
        <v>96950</v>
      </c>
      <c r="CI251" s="3">
        <v>9.75</v>
      </c>
      <c r="CJ251" s="3">
        <v>9.75</v>
      </c>
      <c r="CK251" s="3">
        <v>14.62</v>
      </c>
      <c r="CL251" s="3">
        <v>14.62</v>
      </c>
      <c r="CM251" t="s">
        <v>136</v>
      </c>
      <c r="CN251" t="s">
        <v>3952</v>
      </c>
      <c r="CO251" t="s">
        <v>138</v>
      </c>
      <c r="CQ251" t="s">
        <v>115</v>
      </c>
      <c r="CR251" t="s">
        <v>133</v>
      </c>
      <c r="CS251" t="s">
        <v>139</v>
      </c>
      <c r="CT251" t="s">
        <v>133</v>
      </c>
      <c r="CU251" t="s">
        <v>139</v>
      </c>
      <c r="CV251" t="s">
        <v>133</v>
      </c>
      <c r="CW251" t="s">
        <v>139</v>
      </c>
      <c r="CX251" t="s">
        <v>8927</v>
      </c>
      <c r="CY251" s="10">
        <v>16702332374</v>
      </c>
      <c r="CZ251" t="s">
        <v>3925</v>
      </c>
      <c r="DA251" t="s">
        <v>139</v>
      </c>
      <c r="DB251" t="s">
        <v>133</v>
      </c>
      <c r="DC251" t="s">
        <v>115</v>
      </c>
    </row>
    <row r="252" spans="1:112" ht="14.45" customHeight="1" x14ac:dyDescent="0.25">
      <c r="A252" t="s">
        <v>8968</v>
      </c>
      <c r="B252" t="s">
        <v>192</v>
      </c>
      <c r="C252" s="1">
        <v>45488</v>
      </c>
      <c r="D252" s="1">
        <v>45576</v>
      </c>
      <c r="E252" t="s">
        <v>144</v>
      </c>
      <c r="F252" s="1">
        <v>45534</v>
      </c>
      <c r="G252" t="s">
        <v>115</v>
      </c>
      <c r="H252" t="s">
        <v>115</v>
      </c>
      <c r="I252" t="s">
        <v>115</v>
      </c>
      <c r="J252" t="s">
        <v>1547</v>
      </c>
      <c r="K252" t="s">
        <v>1548</v>
      </c>
      <c r="L252" t="s">
        <v>1549</v>
      </c>
      <c r="N252" t="s">
        <v>148</v>
      </c>
      <c r="O252" t="s">
        <v>120</v>
      </c>
      <c r="P252" s="8">
        <v>96950</v>
      </c>
      <c r="Q252" t="s">
        <v>121</v>
      </c>
      <c r="S252" s="10">
        <v>16702345900</v>
      </c>
      <c r="T252">
        <v>266</v>
      </c>
      <c r="U252" t="s">
        <v>1550</v>
      </c>
      <c r="V252">
        <v>721110</v>
      </c>
      <c r="W252" t="s">
        <v>123</v>
      </c>
      <c r="Y252" t="s">
        <v>1551</v>
      </c>
      <c r="Z252" t="s">
        <v>1552</v>
      </c>
      <c r="AB252" t="s">
        <v>1553</v>
      </c>
      <c r="AC252" t="s">
        <v>1549</v>
      </c>
      <c r="AE252" t="s">
        <v>148</v>
      </c>
      <c r="AF252" t="s">
        <v>120</v>
      </c>
      <c r="AG252" s="8">
        <v>96950</v>
      </c>
      <c r="AH252" t="s">
        <v>121</v>
      </c>
      <c r="AJ252" s="10">
        <v>16702345900</v>
      </c>
      <c r="AK252">
        <v>266</v>
      </c>
      <c r="AL252" t="s">
        <v>1554</v>
      </c>
      <c r="BD252" t="str">
        <f>"43-3031.00"</f>
        <v>43-3031.00</v>
      </c>
      <c r="BE252" t="s">
        <v>430</v>
      </c>
      <c r="BF252" t="s">
        <v>8969</v>
      </c>
      <c r="BG252" t="s">
        <v>785</v>
      </c>
      <c r="BH252">
        <v>2</v>
      </c>
      <c r="BJ252" s="1">
        <v>45536</v>
      </c>
      <c r="BK252" s="1">
        <v>45900</v>
      </c>
      <c r="BN252">
        <v>40</v>
      </c>
      <c r="BO252">
        <v>0</v>
      </c>
      <c r="BP252">
        <v>8</v>
      </c>
      <c r="BQ252">
        <v>8</v>
      </c>
      <c r="BR252">
        <v>8</v>
      </c>
      <c r="BS252">
        <v>8</v>
      </c>
      <c r="BT252">
        <v>8</v>
      </c>
      <c r="BU252">
        <v>0</v>
      </c>
      <c r="BV252" t="str">
        <f>"8:00 AM"</f>
        <v>8:00 AM</v>
      </c>
      <c r="BW252" t="str">
        <f>"5:00 PM"</f>
        <v>5:00 PM</v>
      </c>
      <c r="BX252" t="s">
        <v>226</v>
      </c>
      <c r="BY252">
        <v>0</v>
      </c>
      <c r="BZ252">
        <v>24</v>
      </c>
      <c r="CA252" t="s">
        <v>115</v>
      </c>
      <c r="CC252" t="s">
        <v>8970</v>
      </c>
      <c r="CD252" t="s">
        <v>1557</v>
      </c>
      <c r="CF252" t="s">
        <v>148</v>
      </c>
      <c r="CG252" t="s">
        <v>120</v>
      </c>
      <c r="CH252" s="8">
        <v>96950</v>
      </c>
      <c r="CI252" s="3">
        <v>11.43</v>
      </c>
      <c r="CJ252" s="3">
        <v>11.43</v>
      </c>
      <c r="CK252" s="3">
        <v>17.14</v>
      </c>
      <c r="CL252" s="3">
        <v>17.14</v>
      </c>
      <c r="CM252" t="s">
        <v>136</v>
      </c>
      <c r="CO252" t="s">
        <v>466</v>
      </c>
      <c r="CQ252" t="s">
        <v>115</v>
      </c>
      <c r="CR252" t="s">
        <v>133</v>
      </c>
      <c r="CS252" t="s">
        <v>139</v>
      </c>
      <c r="CT252" t="s">
        <v>133</v>
      </c>
      <c r="CU252" t="s">
        <v>139</v>
      </c>
      <c r="CV252" t="s">
        <v>133</v>
      </c>
      <c r="CW252" t="s">
        <v>139</v>
      </c>
      <c r="CX252" t="s">
        <v>8971</v>
      </c>
      <c r="CY252" s="10">
        <v>16702345900</v>
      </c>
      <c r="CZ252" t="s">
        <v>1559</v>
      </c>
      <c r="DA252" t="s">
        <v>139</v>
      </c>
      <c r="DB252" t="s">
        <v>133</v>
      </c>
      <c r="DC252" t="s">
        <v>115</v>
      </c>
    </row>
    <row r="253" spans="1:112" ht="14.45" customHeight="1" x14ac:dyDescent="0.25">
      <c r="A253" t="s">
        <v>9088</v>
      </c>
      <c r="B253" t="s">
        <v>143</v>
      </c>
      <c r="C253" s="1">
        <v>45487</v>
      </c>
      <c r="D253" s="1">
        <v>45576</v>
      </c>
      <c r="E253" t="s">
        <v>144</v>
      </c>
      <c r="F253" s="1">
        <v>45564</v>
      </c>
      <c r="G253" t="s">
        <v>115</v>
      </c>
      <c r="H253" t="s">
        <v>115</v>
      </c>
      <c r="I253" t="s">
        <v>115</v>
      </c>
      <c r="J253" t="s">
        <v>9089</v>
      </c>
      <c r="L253" t="s">
        <v>9090</v>
      </c>
      <c r="M253" t="s">
        <v>9091</v>
      </c>
      <c r="N253" t="s">
        <v>119</v>
      </c>
      <c r="O253" t="s">
        <v>120</v>
      </c>
      <c r="P253" s="8">
        <v>96950</v>
      </c>
      <c r="Q253" t="s">
        <v>121</v>
      </c>
      <c r="S253" s="10">
        <v>16702886227</v>
      </c>
      <c r="U253" t="s">
        <v>9092</v>
      </c>
      <c r="V253">
        <v>481112</v>
      </c>
      <c r="W253" t="s">
        <v>123</v>
      </c>
      <c r="Y253" t="s">
        <v>7733</v>
      </c>
      <c r="Z253" t="s">
        <v>2253</v>
      </c>
      <c r="AA253" t="s">
        <v>3262</v>
      </c>
      <c r="AB253" t="s">
        <v>200</v>
      </c>
      <c r="AC253" t="s">
        <v>9090</v>
      </c>
      <c r="AD253" t="s">
        <v>9091</v>
      </c>
      <c r="AE253" t="s">
        <v>119</v>
      </c>
      <c r="AF253" t="s">
        <v>120</v>
      </c>
      <c r="AG253" s="8">
        <v>96950</v>
      </c>
      <c r="AH253" t="s">
        <v>121</v>
      </c>
      <c r="AJ253" s="10">
        <v>16704836355</v>
      </c>
      <c r="AL253" t="s">
        <v>9093</v>
      </c>
      <c r="AM253" t="s">
        <v>174</v>
      </c>
      <c r="AN253" t="s">
        <v>2432</v>
      </c>
      <c r="AO253" t="s">
        <v>2433</v>
      </c>
      <c r="AP253" t="s">
        <v>317</v>
      </c>
      <c r="AQ253" t="s">
        <v>2435</v>
      </c>
      <c r="AR253" t="s">
        <v>3032</v>
      </c>
      <c r="AS253" t="s">
        <v>119</v>
      </c>
      <c r="AT253" t="s">
        <v>120</v>
      </c>
      <c r="AU253" s="8">
        <v>96950</v>
      </c>
      <c r="AV253" t="s">
        <v>121</v>
      </c>
      <c r="AX253" s="10">
        <v>16702330081</v>
      </c>
      <c r="AZ253" t="s">
        <v>1265</v>
      </c>
      <c r="BA253" t="s">
        <v>2442</v>
      </c>
      <c r="BB253" t="s">
        <v>120</v>
      </c>
      <c r="BC253" t="s">
        <v>856</v>
      </c>
      <c r="BD253" t="str">
        <f>"49-3011.00"</f>
        <v>49-3011.00</v>
      </c>
      <c r="BE253" t="s">
        <v>6226</v>
      </c>
      <c r="BF253" t="s">
        <v>9094</v>
      </c>
      <c r="BG253" t="s">
        <v>9095</v>
      </c>
      <c r="BH253">
        <v>2</v>
      </c>
      <c r="BI253">
        <v>2</v>
      </c>
      <c r="BJ253" s="1">
        <v>45566</v>
      </c>
      <c r="BK253" s="1">
        <v>45930</v>
      </c>
      <c r="BL253" s="1">
        <v>45576</v>
      </c>
      <c r="BM253" s="1">
        <v>45930</v>
      </c>
      <c r="BN253">
        <v>40</v>
      </c>
      <c r="BO253">
        <v>0</v>
      </c>
      <c r="BP253">
        <v>8</v>
      </c>
      <c r="BQ253">
        <v>8</v>
      </c>
      <c r="BR253">
        <v>8</v>
      </c>
      <c r="BS253">
        <v>8</v>
      </c>
      <c r="BT253">
        <v>8</v>
      </c>
      <c r="BU253">
        <v>0</v>
      </c>
      <c r="BV253" t="str">
        <f>"8:00 AM"</f>
        <v>8:00 AM</v>
      </c>
      <c r="BW253" t="str">
        <f>"5:00 PM"</f>
        <v>5:00 PM</v>
      </c>
      <c r="BX253" t="s">
        <v>226</v>
      </c>
      <c r="BY253">
        <v>0</v>
      </c>
      <c r="BZ253">
        <v>24</v>
      </c>
      <c r="CA253" t="s">
        <v>133</v>
      </c>
      <c r="CB253">
        <v>2</v>
      </c>
      <c r="CC253" t="s">
        <v>9096</v>
      </c>
      <c r="CD253" t="s">
        <v>9090</v>
      </c>
      <c r="CE253" t="s">
        <v>9097</v>
      </c>
      <c r="CF253" t="s">
        <v>119</v>
      </c>
      <c r="CG253" t="s">
        <v>120</v>
      </c>
      <c r="CH253" s="8">
        <v>96950</v>
      </c>
      <c r="CI253" s="3">
        <v>11.85</v>
      </c>
      <c r="CJ253" s="3">
        <v>30</v>
      </c>
      <c r="CK253" s="3">
        <v>17.78</v>
      </c>
      <c r="CL253" s="3">
        <v>45</v>
      </c>
      <c r="CM253" t="s">
        <v>136</v>
      </c>
      <c r="CN253" t="s">
        <v>9098</v>
      </c>
      <c r="CO253" t="s">
        <v>138</v>
      </c>
      <c r="CQ253" t="s">
        <v>133</v>
      </c>
      <c r="CR253" t="s">
        <v>133</v>
      </c>
      <c r="CS253" t="s">
        <v>139</v>
      </c>
      <c r="CT253" t="s">
        <v>133</v>
      </c>
      <c r="CU253" t="s">
        <v>139</v>
      </c>
      <c r="CV253" t="s">
        <v>133</v>
      </c>
      <c r="CW253" t="s">
        <v>139</v>
      </c>
      <c r="CX253" t="s">
        <v>9099</v>
      </c>
      <c r="CY253" s="10">
        <v>16702886227</v>
      </c>
      <c r="CZ253" t="s">
        <v>9093</v>
      </c>
      <c r="DA253" t="s">
        <v>139</v>
      </c>
      <c r="DB253" t="s">
        <v>133</v>
      </c>
      <c r="DC253" t="s">
        <v>115</v>
      </c>
      <c r="DD253" t="s">
        <v>9100</v>
      </c>
      <c r="DE253" t="s">
        <v>2433</v>
      </c>
      <c r="DF253" t="s">
        <v>317</v>
      </c>
      <c r="DG253" t="s">
        <v>2442</v>
      </c>
      <c r="DH253" t="s">
        <v>1265</v>
      </c>
    </row>
    <row r="254" spans="1:112" ht="14.45" customHeight="1" x14ac:dyDescent="0.25">
      <c r="A254" t="s">
        <v>9427</v>
      </c>
      <c r="B254" t="s">
        <v>143</v>
      </c>
      <c r="C254" s="1">
        <v>45448</v>
      </c>
      <c r="D254" s="1">
        <v>45576</v>
      </c>
      <c r="E254" t="s">
        <v>144</v>
      </c>
      <c r="F254" s="1">
        <v>45564</v>
      </c>
      <c r="G254" t="s">
        <v>115</v>
      </c>
      <c r="H254" t="s">
        <v>115</v>
      </c>
      <c r="I254" t="s">
        <v>115</v>
      </c>
      <c r="J254" t="s">
        <v>469</v>
      </c>
      <c r="L254" t="s">
        <v>4654</v>
      </c>
      <c r="M254" t="s">
        <v>471</v>
      </c>
      <c r="N254" t="s">
        <v>119</v>
      </c>
      <c r="O254" t="s">
        <v>120</v>
      </c>
      <c r="P254" s="8">
        <v>96950</v>
      </c>
      <c r="Q254" t="s">
        <v>121</v>
      </c>
      <c r="S254" s="10">
        <v>16702355009</v>
      </c>
      <c r="U254" t="s">
        <v>472</v>
      </c>
      <c r="V254">
        <v>722515</v>
      </c>
      <c r="W254" t="s">
        <v>234</v>
      </c>
      <c r="X254" t="s">
        <v>133</v>
      </c>
      <c r="Y254" t="s">
        <v>475</v>
      </c>
      <c r="Z254" t="s">
        <v>5564</v>
      </c>
      <c r="AA254" t="s">
        <v>5565</v>
      </c>
      <c r="AB254" t="s">
        <v>200</v>
      </c>
      <c r="AC254" t="s">
        <v>4654</v>
      </c>
      <c r="AD254" t="s">
        <v>471</v>
      </c>
      <c r="AE254" t="s">
        <v>119</v>
      </c>
      <c r="AF254" t="s">
        <v>120</v>
      </c>
      <c r="AG254" s="8">
        <v>96950</v>
      </c>
      <c r="AH254" t="s">
        <v>121</v>
      </c>
      <c r="AJ254" s="10">
        <v>16702355009</v>
      </c>
      <c r="AL254" t="s">
        <v>477</v>
      </c>
      <c r="BD254" t="str">
        <f>"35-2021.00"</f>
        <v>35-2021.00</v>
      </c>
      <c r="BE254" t="s">
        <v>1658</v>
      </c>
      <c r="BF254" t="s">
        <v>4658</v>
      </c>
      <c r="BG254" t="s">
        <v>4659</v>
      </c>
      <c r="BH254">
        <v>15</v>
      </c>
      <c r="BI254">
        <v>15</v>
      </c>
      <c r="BJ254" s="1">
        <v>45566</v>
      </c>
      <c r="BK254" s="1">
        <v>45930</v>
      </c>
      <c r="BL254" s="1">
        <v>45576</v>
      </c>
      <c r="BM254" s="1">
        <v>45930</v>
      </c>
      <c r="BN254">
        <v>35</v>
      </c>
      <c r="BO254">
        <v>0</v>
      </c>
      <c r="BP254">
        <v>7</v>
      </c>
      <c r="BQ254">
        <v>7</v>
      </c>
      <c r="BR254">
        <v>7</v>
      </c>
      <c r="BS254">
        <v>7</v>
      </c>
      <c r="BT254">
        <v>7</v>
      </c>
      <c r="BU254">
        <v>0</v>
      </c>
      <c r="BV254" t="str">
        <f>"8:00 AM"</f>
        <v>8:00 AM</v>
      </c>
      <c r="BW254" t="str">
        <f>"4:00 PM"</f>
        <v>4:00 PM</v>
      </c>
      <c r="BX254" t="s">
        <v>158</v>
      </c>
      <c r="BY254">
        <v>0</v>
      </c>
      <c r="BZ254">
        <v>3</v>
      </c>
      <c r="CA254" t="s">
        <v>115</v>
      </c>
      <c r="CC254" t="s">
        <v>4660</v>
      </c>
      <c r="CD254" t="s">
        <v>7633</v>
      </c>
      <c r="CE254" t="s">
        <v>9428</v>
      </c>
      <c r="CF254" t="s">
        <v>119</v>
      </c>
      <c r="CG254" t="s">
        <v>120</v>
      </c>
      <c r="CH254" s="8">
        <v>96950</v>
      </c>
      <c r="CI254" s="3">
        <v>7.95</v>
      </c>
      <c r="CJ254" s="3">
        <v>7.95</v>
      </c>
      <c r="CK254" s="3">
        <v>11.93</v>
      </c>
      <c r="CL254" s="3">
        <v>11.93</v>
      </c>
      <c r="CM254" t="s">
        <v>136</v>
      </c>
      <c r="CN254" t="s">
        <v>5566</v>
      </c>
      <c r="CO254" t="s">
        <v>138</v>
      </c>
      <c r="CQ254" t="s">
        <v>115</v>
      </c>
      <c r="CR254" t="s">
        <v>133</v>
      </c>
      <c r="CS254" t="s">
        <v>139</v>
      </c>
      <c r="CT254" t="s">
        <v>133</v>
      </c>
      <c r="CU254" t="s">
        <v>139</v>
      </c>
      <c r="CV254" t="s">
        <v>133</v>
      </c>
      <c r="CW254" t="s">
        <v>139</v>
      </c>
      <c r="CX254" t="s">
        <v>5567</v>
      </c>
      <c r="CY254" s="10">
        <v>16702355009</v>
      </c>
      <c r="CZ254" t="s">
        <v>477</v>
      </c>
      <c r="DA254" t="s">
        <v>139</v>
      </c>
      <c r="DB254" t="s">
        <v>133</v>
      </c>
      <c r="DC254" t="s">
        <v>133</v>
      </c>
    </row>
    <row r="255" spans="1:112" ht="14.45" customHeight="1" x14ac:dyDescent="0.25">
      <c r="A255" t="s">
        <v>1744</v>
      </c>
      <c r="B255" t="s">
        <v>901</v>
      </c>
      <c r="C255" s="1">
        <v>45468</v>
      </c>
      <c r="D255" s="1">
        <v>45580</v>
      </c>
      <c r="E255" t="s">
        <v>144</v>
      </c>
      <c r="F255" s="1">
        <v>45626</v>
      </c>
      <c r="G255" t="s">
        <v>115</v>
      </c>
      <c r="H255" t="s">
        <v>115</v>
      </c>
      <c r="I255" t="s">
        <v>115</v>
      </c>
      <c r="J255" t="s">
        <v>1745</v>
      </c>
      <c r="K255" t="s">
        <v>1746</v>
      </c>
      <c r="L255" t="s">
        <v>1747</v>
      </c>
      <c r="M255" t="s">
        <v>1748</v>
      </c>
      <c r="N255" t="s">
        <v>119</v>
      </c>
      <c r="O255" t="s">
        <v>120</v>
      </c>
      <c r="P255" s="8">
        <v>96950</v>
      </c>
      <c r="Q255" t="s">
        <v>121</v>
      </c>
      <c r="S255" s="10">
        <v>16703227251</v>
      </c>
      <c r="U255" t="s">
        <v>1749</v>
      </c>
      <c r="V255">
        <v>336612</v>
      </c>
      <c r="W255" t="s">
        <v>123</v>
      </c>
      <c r="Y255" t="s">
        <v>1750</v>
      </c>
      <c r="Z255" t="s">
        <v>1751</v>
      </c>
      <c r="AA255" t="s">
        <v>1336</v>
      </c>
      <c r="AB255" t="s">
        <v>1752</v>
      </c>
      <c r="AC255" t="s">
        <v>1747</v>
      </c>
      <c r="AD255" t="s">
        <v>1748</v>
      </c>
      <c r="AE255" t="s">
        <v>119</v>
      </c>
      <c r="AF255" t="s">
        <v>120</v>
      </c>
      <c r="AG255" s="8">
        <v>96950</v>
      </c>
      <c r="AH255" t="s">
        <v>121</v>
      </c>
      <c r="AJ255" s="10">
        <v>16703227251</v>
      </c>
      <c r="AL255" t="s">
        <v>1753</v>
      </c>
      <c r="BD255" t="str">
        <f>"49-9071.00"</f>
        <v>49-9071.00</v>
      </c>
      <c r="BE255" t="s">
        <v>241</v>
      </c>
      <c r="BF255" t="s">
        <v>1754</v>
      </c>
      <c r="BG255" t="s">
        <v>1755</v>
      </c>
      <c r="BH255">
        <v>2</v>
      </c>
      <c r="BI255">
        <v>1</v>
      </c>
      <c r="BJ255" s="1">
        <v>45628</v>
      </c>
      <c r="BK255" s="1">
        <v>45992</v>
      </c>
      <c r="BL255" s="1">
        <v>45628</v>
      </c>
      <c r="BM255" s="1">
        <v>45992</v>
      </c>
      <c r="BN255">
        <v>40</v>
      </c>
      <c r="BO255">
        <v>0</v>
      </c>
      <c r="BP255">
        <v>8</v>
      </c>
      <c r="BQ255">
        <v>8</v>
      </c>
      <c r="BR255">
        <v>8</v>
      </c>
      <c r="BS255">
        <v>8</v>
      </c>
      <c r="BT255">
        <v>8</v>
      </c>
      <c r="BU255">
        <v>0</v>
      </c>
      <c r="BV255" t="str">
        <f>"7:30 AM"</f>
        <v>7:30 AM</v>
      </c>
      <c r="BW255" t="str">
        <f>"4:30 PM"</f>
        <v>4:30 PM</v>
      </c>
      <c r="BX255" t="s">
        <v>226</v>
      </c>
      <c r="BY255">
        <v>0</v>
      </c>
      <c r="BZ255">
        <v>12</v>
      </c>
      <c r="CA255" t="s">
        <v>115</v>
      </c>
      <c r="CC255" t="s">
        <v>1756</v>
      </c>
      <c r="CD255" t="s">
        <v>1757</v>
      </c>
      <c r="CF255" t="s">
        <v>119</v>
      </c>
      <c r="CG255" t="s">
        <v>120</v>
      </c>
      <c r="CH255" s="8">
        <v>96950</v>
      </c>
      <c r="CI255" s="3">
        <v>9.5399999999999991</v>
      </c>
      <c r="CJ255" s="3">
        <v>9.5399999999999991</v>
      </c>
      <c r="CK255" s="3">
        <v>0</v>
      </c>
      <c r="CL255" s="3">
        <v>0</v>
      </c>
      <c r="CM255" t="s">
        <v>136</v>
      </c>
      <c r="CO255" t="s">
        <v>138</v>
      </c>
      <c r="CQ255" t="s">
        <v>115</v>
      </c>
      <c r="CR255" t="s">
        <v>133</v>
      </c>
      <c r="CS255" t="s">
        <v>139</v>
      </c>
      <c r="CT255" t="s">
        <v>139</v>
      </c>
      <c r="CU255" t="s">
        <v>139</v>
      </c>
      <c r="CV255" t="s">
        <v>133</v>
      </c>
      <c r="CW255" t="s">
        <v>139</v>
      </c>
      <c r="CX255" t="s">
        <v>1758</v>
      </c>
      <c r="CY255" s="10">
        <v>16703227251</v>
      </c>
      <c r="CZ255" t="s">
        <v>1753</v>
      </c>
      <c r="DA255" t="s">
        <v>139</v>
      </c>
      <c r="DB255" t="s">
        <v>133</v>
      </c>
      <c r="DC255" t="s">
        <v>115</v>
      </c>
    </row>
    <row r="256" spans="1:112" ht="14.45" customHeight="1" x14ac:dyDescent="0.25">
      <c r="A256" t="s">
        <v>1825</v>
      </c>
      <c r="B256" t="s">
        <v>143</v>
      </c>
      <c r="C256" s="1">
        <v>45483</v>
      </c>
      <c r="D256" s="1">
        <v>45580</v>
      </c>
      <c r="E256" t="s">
        <v>114</v>
      </c>
      <c r="G256" t="s">
        <v>133</v>
      </c>
      <c r="H256" t="s">
        <v>115</v>
      </c>
      <c r="I256" t="s">
        <v>115</v>
      </c>
      <c r="J256" t="s">
        <v>1826</v>
      </c>
      <c r="K256" t="s">
        <v>1827</v>
      </c>
      <c r="L256" t="s">
        <v>1828</v>
      </c>
      <c r="N256" t="s">
        <v>148</v>
      </c>
      <c r="O256" t="s">
        <v>120</v>
      </c>
      <c r="P256" s="8">
        <v>96950</v>
      </c>
      <c r="Q256" t="s">
        <v>121</v>
      </c>
      <c r="S256" s="10">
        <v>16702357717</v>
      </c>
      <c r="U256" t="s">
        <v>1829</v>
      </c>
      <c r="V256">
        <v>72251</v>
      </c>
      <c r="W256" t="s">
        <v>123</v>
      </c>
      <c r="Y256" t="s">
        <v>1830</v>
      </c>
      <c r="Z256" t="s">
        <v>1831</v>
      </c>
      <c r="AB256" t="s">
        <v>565</v>
      </c>
      <c r="AC256" t="s">
        <v>1828</v>
      </c>
      <c r="AE256" t="s">
        <v>148</v>
      </c>
      <c r="AF256" t="s">
        <v>120</v>
      </c>
      <c r="AG256" s="8">
        <v>96950</v>
      </c>
      <c r="AH256" t="s">
        <v>121</v>
      </c>
      <c r="AJ256" s="10">
        <v>16702357717</v>
      </c>
      <c r="AL256" t="s">
        <v>1198</v>
      </c>
      <c r="AM256" t="s">
        <v>567</v>
      </c>
      <c r="AN256" t="s">
        <v>1199</v>
      </c>
      <c r="AO256" t="s">
        <v>1200</v>
      </c>
      <c r="AQ256" t="s">
        <v>1201</v>
      </c>
      <c r="AS256" t="s">
        <v>148</v>
      </c>
      <c r="AT256" t="s">
        <v>120</v>
      </c>
      <c r="AU256" s="8">
        <v>96950</v>
      </c>
      <c r="AV256" t="s">
        <v>121</v>
      </c>
      <c r="AX256" s="10">
        <v>16702353403</v>
      </c>
      <c r="AZ256" t="s">
        <v>1202</v>
      </c>
      <c r="BA256" t="s">
        <v>1203</v>
      </c>
      <c r="BD256" t="str">
        <f>"35-2021.00"</f>
        <v>35-2021.00</v>
      </c>
      <c r="BE256" t="s">
        <v>1658</v>
      </c>
      <c r="BF256" t="s">
        <v>1832</v>
      </c>
      <c r="BG256" t="s">
        <v>1833</v>
      </c>
      <c r="BH256">
        <v>2</v>
      </c>
      <c r="BI256">
        <v>2</v>
      </c>
      <c r="BJ256" s="1">
        <v>45566</v>
      </c>
      <c r="BK256" s="1">
        <v>46660</v>
      </c>
      <c r="BL256" s="1">
        <v>45580</v>
      </c>
      <c r="BM256" s="1">
        <v>46660</v>
      </c>
      <c r="BN256">
        <v>35</v>
      </c>
      <c r="BO256">
        <v>0</v>
      </c>
      <c r="BP256">
        <v>7</v>
      </c>
      <c r="BQ256">
        <v>7</v>
      </c>
      <c r="BR256">
        <v>7</v>
      </c>
      <c r="BS256">
        <v>7</v>
      </c>
      <c r="BT256">
        <v>7</v>
      </c>
      <c r="BU256">
        <v>0</v>
      </c>
      <c r="BV256" t="str">
        <f>"9:00 AM"</f>
        <v>9:00 AM</v>
      </c>
      <c r="BW256" t="str">
        <f>"5:00 PM"</f>
        <v>5:00 PM</v>
      </c>
      <c r="BX256" t="s">
        <v>158</v>
      </c>
      <c r="BY256">
        <v>0</v>
      </c>
      <c r="BZ256">
        <v>3</v>
      </c>
      <c r="CA256" t="s">
        <v>115</v>
      </c>
      <c r="CC256" t="s">
        <v>1834</v>
      </c>
      <c r="CD256" t="s">
        <v>1835</v>
      </c>
      <c r="CF256" t="s">
        <v>148</v>
      </c>
      <c r="CG256" t="s">
        <v>120</v>
      </c>
      <c r="CH256" s="8">
        <v>96950</v>
      </c>
      <c r="CI256" s="3">
        <v>7.84</v>
      </c>
      <c r="CJ256" s="3">
        <v>7.84</v>
      </c>
      <c r="CK256" s="3">
        <v>0</v>
      </c>
      <c r="CL256" s="3">
        <v>0</v>
      </c>
      <c r="CM256" t="s">
        <v>136</v>
      </c>
      <c r="CN256" t="s">
        <v>368</v>
      </c>
      <c r="CO256" t="s">
        <v>138</v>
      </c>
      <c r="CQ256" t="s">
        <v>115</v>
      </c>
      <c r="CR256" t="s">
        <v>133</v>
      </c>
      <c r="CS256" t="s">
        <v>139</v>
      </c>
      <c r="CT256" t="s">
        <v>139</v>
      </c>
      <c r="CU256" t="s">
        <v>139</v>
      </c>
      <c r="CV256" t="s">
        <v>133</v>
      </c>
      <c r="CW256" t="s">
        <v>139</v>
      </c>
      <c r="CX256" t="s">
        <v>1208</v>
      </c>
      <c r="CY256" s="10">
        <v>16702357717</v>
      </c>
      <c r="CZ256" t="s">
        <v>1198</v>
      </c>
      <c r="DA256" t="s">
        <v>139</v>
      </c>
      <c r="DB256" t="s">
        <v>133</v>
      </c>
      <c r="DC256" t="s">
        <v>115</v>
      </c>
    </row>
    <row r="257" spans="1:112" ht="14.45" customHeight="1" x14ac:dyDescent="0.25">
      <c r="A257" t="s">
        <v>2379</v>
      </c>
      <c r="B257" t="s">
        <v>212</v>
      </c>
      <c r="C257" s="1">
        <v>45519</v>
      </c>
      <c r="D257" s="1">
        <v>45580</v>
      </c>
      <c r="E257" t="s">
        <v>144</v>
      </c>
      <c r="F257" s="1">
        <v>45564</v>
      </c>
      <c r="G257" t="s">
        <v>133</v>
      </c>
      <c r="H257" t="s">
        <v>115</v>
      </c>
      <c r="I257" t="s">
        <v>115</v>
      </c>
      <c r="J257" t="s">
        <v>2380</v>
      </c>
      <c r="K257" t="s">
        <v>117</v>
      </c>
      <c r="L257" t="s">
        <v>2381</v>
      </c>
      <c r="N257" t="s">
        <v>119</v>
      </c>
      <c r="O257" t="s">
        <v>120</v>
      </c>
      <c r="P257" s="8">
        <v>96950</v>
      </c>
      <c r="Q257" t="s">
        <v>121</v>
      </c>
      <c r="S257" s="10">
        <v>16702368888</v>
      </c>
      <c r="U257" t="s">
        <v>122</v>
      </c>
      <c r="V257">
        <v>71391</v>
      </c>
      <c r="W257" t="s">
        <v>123</v>
      </c>
      <c r="Y257" t="s">
        <v>124</v>
      </c>
      <c r="Z257" t="s">
        <v>125</v>
      </c>
      <c r="AA257" t="s">
        <v>126</v>
      </c>
      <c r="AB257" t="s">
        <v>127</v>
      </c>
      <c r="AC257" t="s">
        <v>118</v>
      </c>
      <c r="AE257" t="s">
        <v>119</v>
      </c>
      <c r="AF257" t="s">
        <v>120</v>
      </c>
      <c r="AG257" s="8">
        <v>96950</v>
      </c>
      <c r="AH257" t="s">
        <v>121</v>
      </c>
      <c r="AJ257" s="10">
        <v>16702368888</v>
      </c>
      <c r="AL257" t="s">
        <v>128</v>
      </c>
      <c r="BD257" t="str">
        <f>"37-3012.00"</f>
        <v>37-3012.00</v>
      </c>
      <c r="BE257" t="s">
        <v>2382</v>
      </c>
      <c r="BF257" t="s">
        <v>2383</v>
      </c>
      <c r="BG257" t="s">
        <v>2384</v>
      </c>
      <c r="BH257">
        <v>6</v>
      </c>
      <c r="BJ257" s="1">
        <v>45566</v>
      </c>
      <c r="BK257" s="1">
        <v>46660</v>
      </c>
      <c r="BN257">
        <v>35</v>
      </c>
      <c r="BO257">
        <v>0</v>
      </c>
      <c r="BP257">
        <v>6</v>
      </c>
      <c r="BQ257">
        <v>6</v>
      </c>
      <c r="BR257">
        <v>6</v>
      </c>
      <c r="BS257">
        <v>6</v>
      </c>
      <c r="BT257">
        <v>6</v>
      </c>
      <c r="BU257">
        <v>5</v>
      </c>
      <c r="BV257" t="str">
        <f>"5:30 AM"</f>
        <v>5:30 AM</v>
      </c>
      <c r="BW257" t="str">
        <f>"12:30 PM"</f>
        <v>12:30 PM</v>
      </c>
      <c r="BX257" t="s">
        <v>226</v>
      </c>
      <c r="BY257">
        <v>0</v>
      </c>
      <c r="BZ257">
        <v>12</v>
      </c>
      <c r="CA257" t="s">
        <v>115</v>
      </c>
      <c r="CC257" s="2" t="s">
        <v>2385</v>
      </c>
      <c r="CD257" t="s">
        <v>1213</v>
      </c>
      <c r="CF257" t="s">
        <v>119</v>
      </c>
      <c r="CG257" t="s">
        <v>120</v>
      </c>
      <c r="CH257" s="8">
        <v>96950</v>
      </c>
      <c r="CI257" s="3">
        <v>9.56</v>
      </c>
      <c r="CJ257" s="3">
        <v>9.56</v>
      </c>
      <c r="CK257" s="3">
        <v>14.34</v>
      </c>
      <c r="CL257" s="3">
        <v>14.34</v>
      </c>
      <c r="CM257" t="s">
        <v>136</v>
      </c>
      <c r="CN257" t="s">
        <v>137</v>
      </c>
      <c r="CO257" t="s">
        <v>138</v>
      </c>
      <c r="CQ257" t="s">
        <v>115</v>
      </c>
      <c r="CR257" t="s">
        <v>133</v>
      </c>
      <c r="CS257" t="s">
        <v>139</v>
      </c>
      <c r="CT257" t="s">
        <v>133</v>
      </c>
      <c r="CU257" t="s">
        <v>139</v>
      </c>
      <c r="CV257" t="s">
        <v>133</v>
      </c>
      <c r="CW257" t="s">
        <v>133</v>
      </c>
      <c r="CX257" s="2" t="s">
        <v>2386</v>
      </c>
      <c r="CY257" s="10">
        <v>16702368888</v>
      </c>
      <c r="CZ257" t="s">
        <v>141</v>
      </c>
      <c r="DA257" t="s">
        <v>139</v>
      </c>
      <c r="DB257" t="s">
        <v>133</v>
      </c>
      <c r="DC257" t="s">
        <v>115</v>
      </c>
    </row>
    <row r="258" spans="1:112" ht="14.45" customHeight="1" x14ac:dyDescent="0.25">
      <c r="A258" t="s">
        <v>3813</v>
      </c>
      <c r="B258" t="s">
        <v>143</v>
      </c>
      <c r="C258" s="1">
        <v>45476</v>
      </c>
      <c r="D258" s="1">
        <v>45580</v>
      </c>
      <c r="E258" t="s">
        <v>144</v>
      </c>
      <c r="F258" s="1">
        <v>45564</v>
      </c>
      <c r="G258" t="s">
        <v>115</v>
      </c>
      <c r="H258" t="s">
        <v>115</v>
      </c>
      <c r="I258" t="s">
        <v>115</v>
      </c>
      <c r="J258" t="s">
        <v>3814</v>
      </c>
      <c r="K258" t="s">
        <v>3815</v>
      </c>
      <c r="L258" t="s">
        <v>3816</v>
      </c>
      <c r="M258" t="s">
        <v>139</v>
      </c>
      <c r="N258" t="s">
        <v>119</v>
      </c>
      <c r="O258" t="s">
        <v>120</v>
      </c>
      <c r="P258" s="8">
        <v>96950</v>
      </c>
      <c r="Q258" t="s">
        <v>121</v>
      </c>
      <c r="S258" s="10">
        <v>16702359168</v>
      </c>
      <c r="U258" t="s">
        <v>3817</v>
      </c>
      <c r="V258">
        <v>445110</v>
      </c>
      <c r="W258" t="s">
        <v>123</v>
      </c>
      <c r="Y258" t="s">
        <v>3818</v>
      </c>
      <c r="Z258" t="s">
        <v>3819</v>
      </c>
      <c r="AB258" t="s">
        <v>200</v>
      </c>
      <c r="AC258" t="s">
        <v>3816</v>
      </c>
      <c r="AD258" t="s">
        <v>139</v>
      </c>
      <c r="AE258" t="s">
        <v>119</v>
      </c>
      <c r="AF258" t="s">
        <v>120</v>
      </c>
      <c r="AG258" s="8">
        <v>96950</v>
      </c>
      <c r="AH258" t="s">
        <v>121</v>
      </c>
      <c r="AJ258" s="10">
        <v>16702359168</v>
      </c>
      <c r="AL258" t="s">
        <v>3820</v>
      </c>
      <c r="BD258" t="str">
        <f>"41-1011.00"</f>
        <v>41-1011.00</v>
      </c>
      <c r="BE258" t="s">
        <v>1059</v>
      </c>
      <c r="BF258" t="s">
        <v>3821</v>
      </c>
      <c r="BG258" t="s">
        <v>3822</v>
      </c>
      <c r="BH258">
        <v>4</v>
      </c>
      <c r="BI258">
        <v>4</v>
      </c>
      <c r="BJ258" s="1">
        <v>45566</v>
      </c>
      <c r="BK258" s="1">
        <v>45930</v>
      </c>
      <c r="BL258" s="1">
        <v>45580</v>
      </c>
      <c r="BM258" s="1">
        <v>45930</v>
      </c>
      <c r="BN258">
        <v>35</v>
      </c>
      <c r="BO258">
        <v>0</v>
      </c>
      <c r="BP258">
        <v>7</v>
      </c>
      <c r="BQ258">
        <v>7</v>
      </c>
      <c r="BR258">
        <v>7</v>
      </c>
      <c r="BS258">
        <v>7</v>
      </c>
      <c r="BT258">
        <v>7</v>
      </c>
      <c r="BU258">
        <v>0</v>
      </c>
      <c r="BV258" t="str">
        <f>"8:00 AM"</f>
        <v>8:00 AM</v>
      </c>
      <c r="BW258" t="str">
        <f>"5:00 PM"</f>
        <v>5:00 PM</v>
      </c>
      <c r="BX258" t="s">
        <v>226</v>
      </c>
      <c r="BY258">
        <v>0</v>
      </c>
      <c r="BZ258">
        <v>12</v>
      </c>
      <c r="CA258" t="s">
        <v>133</v>
      </c>
      <c r="CB258">
        <v>16</v>
      </c>
      <c r="CC258" s="2" t="s">
        <v>3823</v>
      </c>
      <c r="CD258" t="s">
        <v>3816</v>
      </c>
      <c r="CE258" t="s">
        <v>139</v>
      </c>
      <c r="CF258" t="s">
        <v>119</v>
      </c>
      <c r="CG258" t="s">
        <v>120</v>
      </c>
      <c r="CH258" s="8">
        <v>96950</v>
      </c>
      <c r="CI258" s="3">
        <v>10.17</v>
      </c>
      <c r="CJ258" s="3">
        <v>10.17</v>
      </c>
      <c r="CK258" s="3">
        <v>15.25</v>
      </c>
      <c r="CL258" s="3">
        <v>15.25</v>
      </c>
      <c r="CM258" t="s">
        <v>136</v>
      </c>
      <c r="CN258" t="s">
        <v>3824</v>
      </c>
      <c r="CO258" t="s">
        <v>138</v>
      </c>
      <c r="CQ258" t="s">
        <v>115</v>
      </c>
      <c r="CR258" t="s">
        <v>133</v>
      </c>
      <c r="CS258" t="s">
        <v>139</v>
      </c>
      <c r="CT258" t="s">
        <v>133</v>
      </c>
      <c r="CU258" t="s">
        <v>139</v>
      </c>
      <c r="CV258" t="s">
        <v>133</v>
      </c>
      <c r="CW258" t="s">
        <v>139</v>
      </c>
      <c r="CX258" t="s">
        <v>1364</v>
      </c>
      <c r="CY258" s="10">
        <v>16702359168</v>
      </c>
      <c r="CZ258" t="s">
        <v>3825</v>
      </c>
      <c r="DA258" t="s">
        <v>139</v>
      </c>
      <c r="DB258" t="s">
        <v>133</v>
      </c>
      <c r="DC258" t="s">
        <v>115</v>
      </c>
    </row>
    <row r="259" spans="1:112" ht="14.45" customHeight="1" x14ac:dyDescent="0.25">
      <c r="A259" t="s">
        <v>3865</v>
      </c>
      <c r="B259" t="s">
        <v>212</v>
      </c>
      <c r="C259" s="1">
        <v>45519</v>
      </c>
      <c r="D259" s="1">
        <v>45580</v>
      </c>
      <c r="E259" t="s">
        <v>144</v>
      </c>
      <c r="F259" s="1">
        <v>45564</v>
      </c>
      <c r="G259" t="s">
        <v>133</v>
      </c>
      <c r="H259" t="s">
        <v>115</v>
      </c>
      <c r="I259" t="s">
        <v>115</v>
      </c>
      <c r="J259" t="s">
        <v>2380</v>
      </c>
      <c r="K259" t="s">
        <v>117</v>
      </c>
      <c r="L259" t="s">
        <v>118</v>
      </c>
      <c r="N259" t="s">
        <v>119</v>
      </c>
      <c r="O259" t="s">
        <v>120</v>
      </c>
      <c r="P259" s="8">
        <v>96950</v>
      </c>
      <c r="Q259" t="s">
        <v>121</v>
      </c>
      <c r="S259" s="10">
        <v>16702368888</v>
      </c>
      <c r="U259" t="s">
        <v>122</v>
      </c>
      <c r="V259">
        <v>71391</v>
      </c>
      <c r="W259" t="s">
        <v>123</v>
      </c>
      <c r="Y259" t="s">
        <v>124</v>
      </c>
      <c r="Z259" t="s">
        <v>125</v>
      </c>
      <c r="AA259" t="s">
        <v>126</v>
      </c>
      <c r="AB259" t="s">
        <v>127</v>
      </c>
      <c r="AC259" t="s">
        <v>118</v>
      </c>
      <c r="AE259" t="s">
        <v>119</v>
      </c>
      <c r="AF259" t="s">
        <v>120</v>
      </c>
      <c r="AG259" s="8">
        <v>96950</v>
      </c>
      <c r="AH259" t="s">
        <v>121</v>
      </c>
      <c r="AJ259" s="10">
        <v>16702368888</v>
      </c>
      <c r="AL259" t="s">
        <v>128</v>
      </c>
      <c r="BD259" t="str">
        <f>"35-1012.00"</f>
        <v>35-1012.00</v>
      </c>
      <c r="BE259" t="s">
        <v>3600</v>
      </c>
      <c r="BF259" t="s">
        <v>3866</v>
      </c>
      <c r="BG259" t="s">
        <v>3867</v>
      </c>
      <c r="BH259">
        <v>1</v>
      </c>
      <c r="BJ259" s="1">
        <v>45566</v>
      </c>
      <c r="BK259" s="1">
        <v>46660</v>
      </c>
      <c r="BN259">
        <v>35</v>
      </c>
      <c r="BO259">
        <v>0</v>
      </c>
      <c r="BP259">
        <v>6</v>
      </c>
      <c r="BQ259">
        <v>6</v>
      </c>
      <c r="BR259">
        <v>6</v>
      </c>
      <c r="BS259">
        <v>6</v>
      </c>
      <c r="BT259">
        <v>6</v>
      </c>
      <c r="BU259">
        <v>5</v>
      </c>
      <c r="BV259" t="str">
        <f>"5:30 AM"</f>
        <v>5:30 AM</v>
      </c>
      <c r="BW259" t="str">
        <f>"12:30 PM"</f>
        <v>12:30 PM</v>
      </c>
      <c r="BX259" t="s">
        <v>226</v>
      </c>
      <c r="BY259">
        <v>0</v>
      </c>
      <c r="BZ259">
        <v>12</v>
      </c>
      <c r="CA259" t="s">
        <v>133</v>
      </c>
      <c r="CB259">
        <v>8</v>
      </c>
      <c r="CC259" s="2" t="s">
        <v>3868</v>
      </c>
      <c r="CD259" t="s">
        <v>1213</v>
      </c>
      <c r="CF259" t="s">
        <v>119</v>
      </c>
      <c r="CG259" t="s">
        <v>120</v>
      </c>
      <c r="CH259" s="8">
        <v>96950</v>
      </c>
      <c r="CI259" s="3">
        <v>10.6</v>
      </c>
      <c r="CJ259" s="3">
        <v>10.6</v>
      </c>
      <c r="CK259" s="3">
        <v>15.9</v>
      </c>
      <c r="CL259" s="3">
        <v>15.9</v>
      </c>
      <c r="CM259" t="s">
        <v>136</v>
      </c>
      <c r="CN259" t="s">
        <v>137</v>
      </c>
      <c r="CO259" t="s">
        <v>138</v>
      </c>
      <c r="CQ259" t="s">
        <v>115</v>
      </c>
      <c r="CR259" t="s">
        <v>133</v>
      </c>
      <c r="CS259" t="s">
        <v>139</v>
      </c>
      <c r="CT259" t="s">
        <v>133</v>
      </c>
      <c r="CU259" t="s">
        <v>139</v>
      </c>
      <c r="CV259" t="s">
        <v>133</v>
      </c>
      <c r="CW259" t="s">
        <v>133</v>
      </c>
      <c r="CX259" s="2" t="s">
        <v>2386</v>
      </c>
      <c r="CY259" s="10">
        <v>16702368888</v>
      </c>
      <c r="CZ259" t="s">
        <v>141</v>
      </c>
      <c r="DA259" t="s">
        <v>139</v>
      </c>
      <c r="DB259" t="s">
        <v>133</v>
      </c>
      <c r="DC259" t="s">
        <v>115</v>
      </c>
    </row>
    <row r="260" spans="1:112" ht="14.45" customHeight="1" x14ac:dyDescent="0.25">
      <c r="A260" t="s">
        <v>4646</v>
      </c>
      <c r="B260" t="s">
        <v>143</v>
      </c>
      <c r="C260" s="1">
        <v>45469</v>
      </c>
      <c r="D260" s="1">
        <v>45580</v>
      </c>
      <c r="E260" t="s">
        <v>114</v>
      </c>
      <c r="G260" t="s">
        <v>115</v>
      </c>
      <c r="H260" t="s">
        <v>115</v>
      </c>
      <c r="I260" t="s">
        <v>115</v>
      </c>
      <c r="J260" t="s">
        <v>4647</v>
      </c>
      <c r="L260" t="s">
        <v>810</v>
      </c>
      <c r="N260" t="s">
        <v>119</v>
      </c>
      <c r="O260" t="s">
        <v>120</v>
      </c>
      <c r="P260" s="8">
        <v>96950</v>
      </c>
      <c r="Q260" t="s">
        <v>121</v>
      </c>
      <c r="S260" s="10">
        <v>16702358748</v>
      </c>
      <c r="U260" t="s">
        <v>811</v>
      </c>
      <c r="V260">
        <v>2362</v>
      </c>
      <c r="W260" t="s">
        <v>123</v>
      </c>
      <c r="Y260" t="s">
        <v>4648</v>
      </c>
      <c r="Z260" t="s">
        <v>2861</v>
      </c>
      <c r="AA260" t="s">
        <v>4649</v>
      </c>
      <c r="AB260" t="s">
        <v>200</v>
      </c>
      <c r="AC260" t="s">
        <v>810</v>
      </c>
      <c r="AE260" t="s">
        <v>119</v>
      </c>
      <c r="AF260" t="s">
        <v>120</v>
      </c>
      <c r="AG260" s="8">
        <v>96950</v>
      </c>
      <c r="AH260" t="s">
        <v>121</v>
      </c>
      <c r="AJ260" s="10">
        <v>16702358748</v>
      </c>
      <c r="AL260" t="s">
        <v>816</v>
      </c>
      <c r="BD260" t="str">
        <f>"49-3023.00"</f>
        <v>49-3023.00</v>
      </c>
      <c r="BE260" t="s">
        <v>817</v>
      </c>
      <c r="BF260" t="s">
        <v>4650</v>
      </c>
      <c r="BG260" t="s">
        <v>447</v>
      </c>
      <c r="BH260">
        <v>10</v>
      </c>
      <c r="BI260">
        <v>10</v>
      </c>
      <c r="BJ260" s="1">
        <v>45566</v>
      </c>
      <c r="BK260" s="1">
        <v>45930</v>
      </c>
      <c r="BL260" s="1">
        <v>45580</v>
      </c>
      <c r="BM260" s="1">
        <v>45930</v>
      </c>
      <c r="BN260">
        <v>35</v>
      </c>
      <c r="BO260">
        <v>0</v>
      </c>
      <c r="BP260">
        <v>7</v>
      </c>
      <c r="BQ260">
        <v>7</v>
      </c>
      <c r="BR260">
        <v>7</v>
      </c>
      <c r="BS260">
        <v>7</v>
      </c>
      <c r="BT260">
        <v>7</v>
      </c>
      <c r="BU260">
        <v>0</v>
      </c>
      <c r="BV260" t="str">
        <f>"8:00 AM"</f>
        <v>8:00 AM</v>
      </c>
      <c r="BW260" t="str">
        <f>"4:00 PM"</f>
        <v>4:00 PM</v>
      </c>
      <c r="BX260" t="s">
        <v>226</v>
      </c>
      <c r="BY260">
        <v>0</v>
      </c>
      <c r="BZ260">
        <v>24</v>
      </c>
      <c r="CA260" t="s">
        <v>115</v>
      </c>
      <c r="CC260" t="s">
        <v>4651</v>
      </c>
      <c r="CD260" t="s">
        <v>810</v>
      </c>
      <c r="CF260" t="s">
        <v>119</v>
      </c>
      <c r="CG260" t="s">
        <v>120</v>
      </c>
      <c r="CH260" s="8">
        <v>96950</v>
      </c>
      <c r="CI260" s="3">
        <v>10.07</v>
      </c>
      <c r="CJ260" s="3">
        <v>10.07</v>
      </c>
      <c r="CK260" s="3">
        <v>15.1</v>
      </c>
      <c r="CL260" s="3">
        <v>15.1</v>
      </c>
      <c r="CM260" t="s">
        <v>136</v>
      </c>
      <c r="CN260" t="s">
        <v>209</v>
      </c>
      <c r="CO260" t="s">
        <v>466</v>
      </c>
      <c r="CQ260" t="s">
        <v>115</v>
      </c>
      <c r="CR260" t="s">
        <v>133</v>
      </c>
      <c r="CS260" t="s">
        <v>139</v>
      </c>
      <c r="CT260" t="s">
        <v>133</v>
      </c>
      <c r="CU260" t="s">
        <v>139</v>
      </c>
      <c r="CV260" t="s">
        <v>133</v>
      </c>
      <c r="CW260" t="s">
        <v>139</v>
      </c>
      <c r="CX260" t="s">
        <v>4652</v>
      </c>
      <c r="CY260" s="10">
        <v>16702358748</v>
      </c>
      <c r="CZ260" t="s">
        <v>816</v>
      </c>
      <c r="DA260" t="s">
        <v>209</v>
      </c>
      <c r="DB260" t="s">
        <v>133</v>
      </c>
      <c r="DC260" t="s">
        <v>115</v>
      </c>
    </row>
    <row r="261" spans="1:112" ht="14.45" customHeight="1" x14ac:dyDescent="0.25">
      <c r="A261" t="s">
        <v>5360</v>
      </c>
      <c r="B261" t="s">
        <v>143</v>
      </c>
      <c r="C261" s="1">
        <v>45506</v>
      </c>
      <c r="D261" s="1">
        <v>45580</v>
      </c>
      <c r="E261" t="s">
        <v>144</v>
      </c>
      <c r="F261" s="1">
        <v>45564</v>
      </c>
      <c r="G261" t="s">
        <v>133</v>
      </c>
      <c r="H261" t="s">
        <v>115</v>
      </c>
      <c r="I261" t="s">
        <v>115</v>
      </c>
      <c r="J261" t="s">
        <v>3659</v>
      </c>
      <c r="L261" t="s">
        <v>5361</v>
      </c>
      <c r="N261" t="s">
        <v>119</v>
      </c>
      <c r="O261" t="s">
        <v>120</v>
      </c>
      <c r="P261" s="8">
        <v>96950</v>
      </c>
      <c r="Q261" t="s">
        <v>121</v>
      </c>
      <c r="S261" s="10">
        <v>16702351133</v>
      </c>
      <c r="U261" t="s">
        <v>3661</v>
      </c>
      <c r="V261">
        <v>8121</v>
      </c>
      <c r="W261" t="s">
        <v>123</v>
      </c>
      <c r="Y261" t="s">
        <v>3662</v>
      </c>
      <c r="Z261" t="s">
        <v>3663</v>
      </c>
      <c r="AA261" t="s">
        <v>3664</v>
      </c>
      <c r="AB261" t="s">
        <v>3665</v>
      </c>
      <c r="AC261" t="s">
        <v>5362</v>
      </c>
      <c r="AE261" t="s">
        <v>119</v>
      </c>
      <c r="AF261" t="s">
        <v>120</v>
      </c>
      <c r="AG261" s="8">
        <v>96950</v>
      </c>
      <c r="AH261" t="s">
        <v>121</v>
      </c>
      <c r="AJ261" s="10">
        <v>16702351133</v>
      </c>
      <c r="AL261" t="s">
        <v>3666</v>
      </c>
      <c r="BD261" t="str">
        <f>"39-5012.00"</f>
        <v>39-5012.00</v>
      </c>
      <c r="BE261" t="s">
        <v>947</v>
      </c>
      <c r="BF261" t="s">
        <v>4086</v>
      </c>
      <c r="BG261" t="s">
        <v>1501</v>
      </c>
      <c r="BH261">
        <v>3</v>
      </c>
      <c r="BI261">
        <v>3</v>
      </c>
      <c r="BJ261" s="1">
        <v>45566</v>
      </c>
      <c r="BK261" s="1">
        <v>45930</v>
      </c>
      <c r="BL261" s="1">
        <v>45580</v>
      </c>
      <c r="BM261" s="1">
        <v>45930</v>
      </c>
      <c r="BN261">
        <v>35</v>
      </c>
      <c r="BO261">
        <v>7</v>
      </c>
      <c r="BP261">
        <v>7</v>
      </c>
      <c r="BQ261">
        <v>7</v>
      </c>
      <c r="BR261">
        <v>0</v>
      </c>
      <c r="BS261">
        <v>0</v>
      </c>
      <c r="BT261">
        <v>7</v>
      </c>
      <c r="BU261">
        <v>7</v>
      </c>
      <c r="BV261" t="str">
        <f>"10:00 AM"</f>
        <v>10:00 AM</v>
      </c>
      <c r="BW261" t="str">
        <f>"6:00 PM"</f>
        <v>6:00 PM</v>
      </c>
      <c r="BX261" t="s">
        <v>158</v>
      </c>
      <c r="BY261">
        <v>0</v>
      </c>
      <c r="BZ261">
        <v>24</v>
      </c>
      <c r="CA261" t="s">
        <v>115</v>
      </c>
      <c r="CC261" t="s">
        <v>137</v>
      </c>
      <c r="CD261" t="s">
        <v>5363</v>
      </c>
      <c r="CE261" t="s">
        <v>5361</v>
      </c>
      <c r="CF261" t="s">
        <v>119</v>
      </c>
      <c r="CG261" t="s">
        <v>120</v>
      </c>
      <c r="CH261" s="8">
        <v>96950</v>
      </c>
      <c r="CI261" s="3">
        <v>7.98</v>
      </c>
      <c r="CJ261" s="3">
        <v>7.98</v>
      </c>
      <c r="CK261" s="3">
        <v>11.97</v>
      </c>
      <c r="CL261" s="3">
        <v>11.97</v>
      </c>
      <c r="CM261" t="s">
        <v>136</v>
      </c>
      <c r="CN261" t="s">
        <v>139</v>
      </c>
      <c r="CO261" t="s">
        <v>138</v>
      </c>
      <c r="CQ261" t="s">
        <v>115</v>
      </c>
      <c r="CR261" t="s">
        <v>133</v>
      </c>
      <c r="CS261" t="s">
        <v>139</v>
      </c>
      <c r="CT261" t="s">
        <v>133</v>
      </c>
      <c r="CU261" t="s">
        <v>139</v>
      </c>
      <c r="CV261" t="s">
        <v>133</v>
      </c>
      <c r="CW261" t="s">
        <v>139</v>
      </c>
      <c r="CX261" t="s">
        <v>2364</v>
      </c>
      <c r="CY261" s="10">
        <v>16702351133</v>
      </c>
      <c r="CZ261" t="s">
        <v>3666</v>
      </c>
      <c r="DA261" t="s">
        <v>139</v>
      </c>
      <c r="DB261" t="s">
        <v>133</v>
      </c>
      <c r="DC261" t="s">
        <v>115</v>
      </c>
    </row>
    <row r="262" spans="1:112" ht="14.45" customHeight="1" x14ac:dyDescent="0.25">
      <c r="A262" t="s">
        <v>5369</v>
      </c>
      <c r="B262" t="s">
        <v>901</v>
      </c>
      <c r="C262" s="1">
        <v>45513</v>
      </c>
      <c r="D262" s="1">
        <v>45580</v>
      </c>
      <c r="E262" t="s">
        <v>144</v>
      </c>
      <c r="F262" s="1">
        <v>45656</v>
      </c>
      <c r="G262" t="s">
        <v>115</v>
      </c>
      <c r="H262" t="s">
        <v>115</v>
      </c>
      <c r="I262" t="s">
        <v>115</v>
      </c>
      <c r="J262" t="s">
        <v>5370</v>
      </c>
      <c r="K262" t="s">
        <v>5371</v>
      </c>
      <c r="L262" t="s">
        <v>5372</v>
      </c>
      <c r="M262" t="s">
        <v>5373</v>
      </c>
      <c r="N262" t="s">
        <v>119</v>
      </c>
      <c r="O262" t="s">
        <v>120</v>
      </c>
      <c r="P262" s="8">
        <v>96950</v>
      </c>
      <c r="Q262" t="s">
        <v>121</v>
      </c>
      <c r="S262" s="10">
        <v>16702355379</v>
      </c>
      <c r="U262" t="s">
        <v>5374</v>
      </c>
      <c r="V262">
        <v>722511</v>
      </c>
      <c r="W262" t="s">
        <v>123</v>
      </c>
      <c r="Y262" t="s">
        <v>4004</v>
      </c>
      <c r="Z262" t="s">
        <v>4005</v>
      </c>
      <c r="AA262" t="s">
        <v>4006</v>
      </c>
      <c r="AB262" t="s">
        <v>5375</v>
      </c>
      <c r="AC262" t="s">
        <v>5372</v>
      </c>
      <c r="AD262" t="s">
        <v>5373</v>
      </c>
      <c r="AE262" t="s">
        <v>119</v>
      </c>
      <c r="AF262" t="s">
        <v>120</v>
      </c>
      <c r="AG262" s="8">
        <v>96950</v>
      </c>
      <c r="AH262" t="s">
        <v>121</v>
      </c>
      <c r="AJ262" s="10">
        <v>16702355379</v>
      </c>
      <c r="AL262" t="s">
        <v>5376</v>
      </c>
      <c r="BD262" t="str">
        <f>"35-2014.00"</f>
        <v>35-2014.00</v>
      </c>
      <c r="BE262" t="s">
        <v>273</v>
      </c>
      <c r="BF262" t="s">
        <v>5377</v>
      </c>
      <c r="BG262" t="s">
        <v>275</v>
      </c>
      <c r="BH262">
        <v>10</v>
      </c>
      <c r="BI262">
        <v>9</v>
      </c>
      <c r="BJ262" s="1">
        <v>45658</v>
      </c>
      <c r="BK262" s="1">
        <v>46022</v>
      </c>
      <c r="BL262" s="1">
        <v>45658</v>
      </c>
      <c r="BM262" s="1">
        <v>46022</v>
      </c>
      <c r="BN262">
        <v>35</v>
      </c>
      <c r="BO262">
        <v>7</v>
      </c>
      <c r="BP262">
        <v>0</v>
      </c>
      <c r="BQ262">
        <v>0</v>
      </c>
      <c r="BR262">
        <v>7</v>
      </c>
      <c r="BS262">
        <v>7</v>
      </c>
      <c r="BT262">
        <v>7</v>
      </c>
      <c r="BU262">
        <v>7</v>
      </c>
      <c r="BV262" t="str">
        <f>"7:00 AM"</f>
        <v>7:00 AM</v>
      </c>
      <c r="BW262" t="str">
        <f>"2:00 PM"</f>
        <v>2:00 PM</v>
      </c>
      <c r="BX262" t="s">
        <v>158</v>
      </c>
      <c r="BY262">
        <v>0</v>
      </c>
      <c r="BZ262">
        <v>12</v>
      </c>
      <c r="CA262" t="s">
        <v>115</v>
      </c>
      <c r="CC262" t="s">
        <v>5378</v>
      </c>
      <c r="CD262" t="s">
        <v>5372</v>
      </c>
      <c r="CE262" t="s">
        <v>5373</v>
      </c>
      <c r="CF262" t="s">
        <v>119</v>
      </c>
      <c r="CG262" t="s">
        <v>120</v>
      </c>
      <c r="CH262" s="8">
        <v>96950</v>
      </c>
      <c r="CI262" s="3">
        <v>8.83</v>
      </c>
      <c r="CJ262" s="3">
        <v>8.83</v>
      </c>
      <c r="CK262" s="3">
        <v>13.25</v>
      </c>
      <c r="CL262" s="3">
        <v>13.25</v>
      </c>
      <c r="CM262" t="s">
        <v>136</v>
      </c>
      <c r="CN262" t="s">
        <v>1129</v>
      </c>
      <c r="CO262" t="s">
        <v>138</v>
      </c>
      <c r="CQ262" t="s">
        <v>115</v>
      </c>
      <c r="CR262" t="s">
        <v>133</v>
      </c>
      <c r="CS262" t="s">
        <v>139</v>
      </c>
      <c r="CT262" t="s">
        <v>133</v>
      </c>
      <c r="CU262" t="s">
        <v>133</v>
      </c>
      <c r="CV262" t="s">
        <v>133</v>
      </c>
      <c r="CW262" t="s">
        <v>139</v>
      </c>
      <c r="CX262" t="s">
        <v>1245</v>
      </c>
      <c r="CY262" s="10">
        <v>16702355379</v>
      </c>
      <c r="CZ262" t="s">
        <v>5376</v>
      </c>
      <c r="DA262" t="s">
        <v>5379</v>
      </c>
      <c r="DB262" t="s">
        <v>133</v>
      </c>
      <c r="DC262" t="s">
        <v>115</v>
      </c>
    </row>
    <row r="263" spans="1:112" ht="14.45" customHeight="1" x14ac:dyDescent="0.25">
      <c r="A263" t="s">
        <v>5563</v>
      </c>
      <c r="B263" t="s">
        <v>901</v>
      </c>
      <c r="C263" s="1">
        <v>45448</v>
      </c>
      <c r="D263" s="1">
        <v>45580</v>
      </c>
      <c r="E263" t="s">
        <v>144</v>
      </c>
      <c r="F263" s="1">
        <v>45564</v>
      </c>
      <c r="G263" t="s">
        <v>115</v>
      </c>
      <c r="H263" t="s">
        <v>115</v>
      </c>
      <c r="I263" t="s">
        <v>115</v>
      </c>
      <c r="J263" t="s">
        <v>469</v>
      </c>
      <c r="L263" t="s">
        <v>4654</v>
      </c>
      <c r="M263" t="s">
        <v>471</v>
      </c>
      <c r="N263" t="s">
        <v>119</v>
      </c>
      <c r="O263" t="s">
        <v>120</v>
      </c>
      <c r="P263" s="8">
        <v>96950</v>
      </c>
      <c r="Q263" t="s">
        <v>121</v>
      </c>
      <c r="S263" s="10">
        <v>16702355009</v>
      </c>
      <c r="U263" t="s">
        <v>472</v>
      </c>
      <c r="V263">
        <v>722515</v>
      </c>
      <c r="W263" t="s">
        <v>234</v>
      </c>
      <c r="X263" t="s">
        <v>133</v>
      </c>
      <c r="Y263" t="s">
        <v>475</v>
      </c>
      <c r="Z263" t="s">
        <v>5564</v>
      </c>
      <c r="AA263" t="s">
        <v>5565</v>
      </c>
      <c r="AB263" t="s">
        <v>200</v>
      </c>
      <c r="AC263" t="s">
        <v>4654</v>
      </c>
      <c r="AD263" t="s">
        <v>471</v>
      </c>
      <c r="AE263" t="s">
        <v>119</v>
      </c>
      <c r="AF263" t="s">
        <v>120</v>
      </c>
      <c r="AG263" s="8">
        <v>96950</v>
      </c>
      <c r="AH263" t="s">
        <v>121</v>
      </c>
      <c r="AJ263" s="10">
        <v>16702355009</v>
      </c>
      <c r="AL263" t="s">
        <v>477</v>
      </c>
      <c r="BD263" t="str">
        <f>"35-2021.00"</f>
        <v>35-2021.00</v>
      </c>
      <c r="BE263" t="s">
        <v>1658</v>
      </c>
      <c r="BF263" t="s">
        <v>4658</v>
      </c>
      <c r="BG263" t="s">
        <v>4659</v>
      </c>
      <c r="BH263">
        <v>10</v>
      </c>
      <c r="BI263">
        <v>7</v>
      </c>
      <c r="BJ263" s="1">
        <v>45566</v>
      </c>
      <c r="BK263" s="1">
        <v>45930</v>
      </c>
      <c r="BL263" s="1">
        <v>45580</v>
      </c>
      <c r="BM263" s="1">
        <v>45930</v>
      </c>
      <c r="BN263">
        <v>35</v>
      </c>
      <c r="BO263">
        <v>0</v>
      </c>
      <c r="BP263">
        <v>7</v>
      </c>
      <c r="BQ263">
        <v>7</v>
      </c>
      <c r="BR263">
        <v>7</v>
      </c>
      <c r="BS263">
        <v>7</v>
      </c>
      <c r="BT263">
        <v>7</v>
      </c>
      <c r="BU263">
        <v>0</v>
      </c>
      <c r="BV263" t="str">
        <f>"7:00 AM"</f>
        <v>7:00 AM</v>
      </c>
      <c r="BW263" t="str">
        <f>"3:00 PM"</f>
        <v>3:00 PM</v>
      </c>
      <c r="BX263" t="s">
        <v>158</v>
      </c>
      <c r="BY263">
        <v>0</v>
      </c>
      <c r="BZ263">
        <v>3</v>
      </c>
      <c r="CA263" t="s">
        <v>115</v>
      </c>
      <c r="CC263" t="s">
        <v>4660</v>
      </c>
      <c r="CD263" t="s">
        <v>929</v>
      </c>
      <c r="CF263" t="s">
        <v>119</v>
      </c>
      <c r="CG263" t="s">
        <v>120</v>
      </c>
      <c r="CH263" s="8">
        <v>96950</v>
      </c>
      <c r="CI263" s="3">
        <v>7.95</v>
      </c>
      <c r="CJ263" s="3">
        <v>7.95</v>
      </c>
      <c r="CK263" s="3">
        <v>11.93</v>
      </c>
      <c r="CL263" s="3">
        <v>11.93</v>
      </c>
      <c r="CM263" t="s">
        <v>136</v>
      </c>
      <c r="CN263" t="s">
        <v>5566</v>
      </c>
      <c r="CO263" t="s">
        <v>138</v>
      </c>
      <c r="CQ263" t="s">
        <v>115</v>
      </c>
      <c r="CR263" t="s">
        <v>133</v>
      </c>
      <c r="CS263" t="s">
        <v>139</v>
      </c>
      <c r="CT263" t="s">
        <v>133</v>
      </c>
      <c r="CU263" t="s">
        <v>139</v>
      </c>
      <c r="CV263" t="s">
        <v>133</v>
      </c>
      <c r="CW263" t="s">
        <v>139</v>
      </c>
      <c r="CX263" t="s">
        <v>5567</v>
      </c>
      <c r="CY263" s="10">
        <v>16702355009</v>
      </c>
      <c r="CZ263" t="s">
        <v>477</v>
      </c>
      <c r="DA263" t="s">
        <v>139</v>
      </c>
      <c r="DB263" t="s">
        <v>133</v>
      </c>
      <c r="DC263" t="s">
        <v>133</v>
      </c>
    </row>
    <row r="264" spans="1:112" ht="14.45" customHeight="1" x14ac:dyDescent="0.25">
      <c r="A264" t="s">
        <v>6134</v>
      </c>
      <c r="B264" t="s">
        <v>143</v>
      </c>
      <c r="C264" s="1">
        <v>45494</v>
      </c>
      <c r="D264" s="1">
        <v>45580</v>
      </c>
      <c r="E264" t="s">
        <v>114</v>
      </c>
      <c r="G264" t="s">
        <v>115</v>
      </c>
      <c r="H264" t="s">
        <v>115</v>
      </c>
      <c r="I264" t="s">
        <v>115</v>
      </c>
      <c r="J264" t="s">
        <v>298</v>
      </c>
      <c r="K264" t="s">
        <v>6135</v>
      </c>
      <c r="L264" t="s">
        <v>3421</v>
      </c>
      <c r="N264" t="s">
        <v>119</v>
      </c>
      <c r="O264" t="s">
        <v>120</v>
      </c>
      <c r="P264" s="8">
        <v>96950</v>
      </c>
      <c r="Q264" t="s">
        <v>121</v>
      </c>
      <c r="R264" t="s">
        <v>284</v>
      </c>
      <c r="S264" s="10">
        <v>16707890510</v>
      </c>
      <c r="U264" t="s">
        <v>301</v>
      </c>
      <c r="V264">
        <v>722513</v>
      </c>
      <c r="W264" t="s">
        <v>123</v>
      </c>
      <c r="Y264" t="s">
        <v>302</v>
      </c>
      <c r="Z264" t="s">
        <v>303</v>
      </c>
      <c r="AB264" t="s">
        <v>304</v>
      </c>
      <c r="AC264" t="s">
        <v>300</v>
      </c>
      <c r="AE264" t="s">
        <v>119</v>
      </c>
      <c r="AF264" t="s">
        <v>120</v>
      </c>
      <c r="AG264" s="8">
        <v>96950</v>
      </c>
      <c r="AH264" t="s">
        <v>121</v>
      </c>
      <c r="AI264" t="s">
        <v>284</v>
      </c>
      <c r="AJ264" s="10">
        <v>16707890510</v>
      </c>
      <c r="AL264" t="s">
        <v>305</v>
      </c>
      <c r="BD264" t="str">
        <f>"35-2021.00"</f>
        <v>35-2021.00</v>
      </c>
      <c r="BE264" t="s">
        <v>1658</v>
      </c>
      <c r="BF264" t="s">
        <v>6136</v>
      </c>
      <c r="BG264" t="s">
        <v>3429</v>
      </c>
      <c r="BH264">
        <v>5</v>
      </c>
      <c r="BI264">
        <v>5</v>
      </c>
      <c r="BJ264" s="1">
        <v>45614</v>
      </c>
      <c r="BK264" s="1">
        <v>45978</v>
      </c>
      <c r="BL264" s="1">
        <v>45614</v>
      </c>
      <c r="BM264" s="1">
        <v>45978</v>
      </c>
      <c r="BN264">
        <v>35</v>
      </c>
      <c r="BO264">
        <v>0</v>
      </c>
      <c r="BP264">
        <v>7</v>
      </c>
      <c r="BQ264">
        <v>7</v>
      </c>
      <c r="BR264">
        <v>7</v>
      </c>
      <c r="BS264">
        <v>7</v>
      </c>
      <c r="BT264">
        <v>7</v>
      </c>
      <c r="BU264">
        <v>0</v>
      </c>
      <c r="BV264" t="str">
        <f>"6:00 AM"</f>
        <v>6:00 AM</v>
      </c>
      <c r="BW264" t="str">
        <f>"2:00 PM"</f>
        <v>2:00 PM</v>
      </c>
      <c r="BX264" t="s">
        <v>158</v>
      </c>
      <c r="BY264">
        <v>0</v>
      </c>
      <c r="BZ264">
        <v>3</v>
      </c>
      <c r="CA264" t="s">
        <v>115</v>
      </c>
      <c r="CC264" t="s">
        <v>246</v>
      </c>
      <c r="CD264" t="s">
        <v>3421</v>
      </c>
      <c r="CF264" t="s">
        <v>119</v>
      </c>
      <c r="CG264" t="s">
        <v>120</v>
      </c>
      <c r="CH264" s="8">
        <v>96950</v>
      </c>
      <c r="CI264" s="3">
        <v>7.84</v>
      </c>
      <c r="CJ264" s="3">
        <v>7.84</v>
      </c>
      <c r="CK264" s="3">
        <v>11.76</v>
      </c>
      <c r="CL264" s="3">
        <v>11.76</v>
      </c>
      <c r="CM264" t="s">
        <v>136</v>
      </c>
      <c r="CN264" t="s">
        <v>246</v>
      </c>
      <c r="CO264" t="s">
        <v>138</v>
      </c>
      <c r="CQ264" t="s">
        <v>115</v>
      </c>
      <c r="CR264" t="s">
        <v>133</v>
      </c>
      <c r="CS264" t="s">
        <v>139</v>
      </c>
      <c r="CT264" t="s">
        <v>133</v>
      </c>
      <c r="CU264" t="s">
        <v>139</v>
      </c>
      <c r="CV264" t="s">
        <v>133</v>
      </c>
      <c r="CW264" t="s">
        <v>139</v>
      </c>
      <c r="CX264" t="s">
        <v>295</v>
      </c>
      <c r="CY264" s="10">
        <v>16707890510</v>
      </c>
      <c r="CZ264" t="s">
        <v>305</v>
      </c>
      <c r="DA264" t="s">
        <v>296</v>
      </c>
      <c r="DB264" t="s">
        <v>133</v>
      </c>
      <c r="DC264" t="s">
        <v>115</v>
      </c>
    </row>
    <row r="265" spans="1:112" ht="14.45" customHeight="1" x14ac:dyDescent="0.25">
      <c r="A265" t="s">
        <v>6556</v>
      </c>
      <c r="B265" t="s">
        <v>143</v>
      </c>
      <c r="C265" s="1">
        <v>45482</v>
      </c>
      <c r="D265" s="1">
        <v>45580</v>
      </c>
      <c r="E265" t="s">
        <v>144</v>
      </c>
      <c r="F265" s="1">
        <v>45656</v>
      </c>
      <c r="G265" t="s">
        <v>115</v>
      </c>
      <c r="H265" t="s">
        <v>115</v>
      </c>
      <c r="I265" t="s">
        <v>115</v>
      </c>
      <c r="J265" t="s">
        <v>6557</v>
      </c>
      <c r="K265" t="s">
        <v>6558</v>
      </c>
      <c r="L265" t="s">
        <v>6559</v>
      </c>
      <c r="N265" t="s">
        <v>823</v>
      </c>
      <c r="O265" t="s">
        <v>120</v>
      </c>
      <c r="P265" s="8">
        <v>96951</v>
      </c>
      <c r="Q265" t="s">
        <v>121</v>
      </c>
      <c r="R265" t="s">
        <v>209</v>
      </c>
      <c r="S265" s="10">
        <v>16702872325</v>
      </c>
      <c r="U265" t="s">
        <v>6560</v>
      </c>
      <c r="V265">
        <v>722410</v>
      </c>
      <c r="W265" t="s">
        <v>123</v>
      </c>
      <c r="Y265" t="s">
        <v>6561</v>
      </c>
      <c r="Z265" t="s">
        <v>6562</v>
      </c>
      <c r="AB265" t="s">
        <v>6563</v>
      </c>
      <c r="AC265" t="s">
        <v>6564</v>
      </c>
      <c r="AE265" t="s">
        <v>834</v>
      </c>
      <c r="AF265" t="s">
        <v>120</v>
      </c>
      <c r="AG265" s="8">
        <v>96951</v>
      </c>
      <c r="AH265" t="s">
        <v>121</v>
      </c>
      <c r="AJ265" s="10">
        <v>16702872325</v>
      </c>
      <c r="AL265" t="s">
        <v>6565</v>
      </c>
      <c r="BD265" t="str">
        <f>"35-3031.00"</f>
        <v>35-3031.00</v>
      </c>
      <c r="BE265" t="s">
        <v>1072</v>
      </c>
      <c r="BF265" t="s">
        <v>6566</v>
      </c>
      <c r="BG265" t="s">
        <v>6567</v>
      </c>
      <c r="BH265">
        <v>2</v>
      </c>
      <c r="BI265">
        <v>2</v>
      </c>
      <c r="BJ265" s="1">
        <v>45658</v>
      </c>
      <c r="BK265" s="1">
        <v>46022</v>
      </c>
      <c r="BL265" s="1">
        <v>45658</v>
      </c>
      <c r="BM265" s="1">
        <v>46022</v>
      </c>
      <c r="BN265">
        <v>35</v>
      </c>
      <c r="BO265">
        <v>5</v>
      </c>
      <c r="BP265">
        <v>5</v>
      </c>
      <c r="BQ265">
        <v>5</v>
      </c>
      <c r="BR265">
        <v>5</v>
      </c>
      <c r="BS265">
        <v>5</v>
      </c>
      <c r="BT265">
        <v>5</v>
      </c>
      <c r="BU265">
        <v>5</v>
      </c>
      <c r="BV265" t="str">
        <f>"8:00 AM"</f>
        <v>8:00 AM</v>
      </c>
      <c r="BW265" t="str">
        <f>"5:00 PM"</f>
        <v>5:00 PM</v>
      </c>
      <c r="BX265" t="s">
        <v>158</v>
      </c>
      <c r="BY265">
        <v>0</v>
      </c>
      <c r="BZ265">
        <v>12</v>
      </c>
      <c r="CA265" t="s">
        <v>115</v>
      </c>
      <c r="CC265" t="s">
        <v>6568</v>
      </c>
      <c r="CD265" t="s">
        <v>2912</v>
      </c>
      <c r="CF265" t="s">
        <v>823</v>
      </c>
      <c r="CG265" t="s">
        <v>120</v>
      </c>
      <c r="CH265" s="8">
        <v>96951</v>
      </c>
      <c r="CI265" s="3">
        <v>7.89</v>
      </c>
      <c r="CJ265" s="3">
        <v>7.89</v>
      </c>
      <c r="CK265" s="3">
        <v>11.83</v>
      </c>
      <c r="CL265" s="3">
        <v>11.83</v>
      </c>
      <c r="CM265" t="s">
        <v>136</v>
      </c>
      <c r="CN265" t="s">
        <v>368</v>
      </c>
      <c r="CO265" t="s">
        <v>138</v>
      </c>
      <c r="CQ265" t="s">
        <v>115</v>
      </c>
      <c r="CR265" t="s">
        <v>133</v>
      </c>
      <c r="CS265" t="s">
        <v>139</v>
      </c>
      <c r="CT265" t="s">
        <v>133</v>
      </c>
      <c r="CU265" t="s">
        <v>139</v>
      </c>
      <c r="CV265" t="s">
        <v>133</v>
      </c>
      <c r="CW265" t="s">
        <v>139</v>
      </c>
      <c r="CX265" t="s">
        <v>2193</v>
      </c>
      <c r="CY265" s="10">
        <v>16702872325</v>
      </c>
      <c r="CZ265" t="s">
        <v>6565</v>
      </c>
      <c r="DA265" t="s">
        <v>139</v>
      </c>
      <c r="DB265" t="s">
        <v>133</v>
      </c>
      <c r="DC265" t="s">
        <v>115</v>
      </c>
      <c r="DD265" t="s">
        <v>6569</v>
      </c>
      <c r="DE265" t="s">
        <v>6562</v>
      </c>
      <c r="DG265" t="s">
        <v>6570</v>
      </c>
      <c r="DH265" t="s">
        <v>6565</v>
      </c>
    </row>
    <row r="266" spans="1:112" ht="14.45" customHeight="1" x14ac:dyDescent="0.25">
      <c r="A266" t="s">
        <v>6636</v>
      </c>
      <c r="B266" t="s">
        <v>192</v>
      </c>
      <c r="C266" s="1">
        <v>45472</v>
      </c>
      <c r="D266" s="1">
        <v>45580</v>
      </c>
      <c r="E266" t="s">
        <v>144</v>
      </c>
      <c r="F266" s="1">
        <v>45564</v>
      </c>
      <c r="G266" t="s">
        <v>115</v>
      </c>
      <c r="H266" t="s">
        <v>115</v>
      </c>
      <c r="I266" t="s">
        <v>115</v>
      </c>
      <c r="J266" t="s">
        <v>1231</v>
      </c>
      <c r="K266" t="s">
        <v>1231</v>
      </c>
      <c r="L266" t="s">
        <v>1837</v>
      </c>
      <c r="M266" t="s">
        <v>1838</v>
      </c>
      <c r="N266" t="s">
        <v>119</v>
      </c>
      <c r="O266" t="s">
        <v>120</v>
      </c>
      <c r="P266" s="8">
        <v>96950</v>
      </c>
      <c r="Q266" t="s">
        <v>121</v>
      </c>
      <c r="S266" s="10">
        <v>16702356238</v>
      </c>
      <c r="U266" t="s">
        <v>1235</v>
      </c>
      <c r="V266">
        <v>56132</v>
      </c>
      <c r="W266" t="s">
        <v>123</v>
      </c>
      <c r="Y266" t="s">
        <v>1236</v>
      </c>
      <c r="Z266" t="s">
        <v>1237</v>
      </c>
      <c r="AA266" t="s">
        <v>1238</v>
      </c>
      <c r="AB266" t="s">
        <v>1752</v>
      </c>
      <c r="AC266" t="s">
        <v>1839</v>
      </c>
      <c r="AD266" t="s">
        <v>1840</v>
      </c>
      <c r="AE266" t="s">
        <v>119</v>
      </c>
      <c r="AF266" t="s">
        <v>120</v>
      </c>
      <c r="AG266" s="8">
        <v>96950</v>
      </c>
      <c r="AH266" t="s">
        <v>121</v>
      </c>
      <c r="AJ266" s="10">
        <v>16702356238</v>
      </c>
      <c r="AL266" t="s">
        <v>1841</v>
      </c>
      <c r="BD266" t="str">
        <f>"37-2011.00"</f>
        <v>37-2011.00</v>
      </c>
      <c r="BE266" t="s">
        <v>203</v>
      </c>
      <c r="BF266" t="s">
        <v>1842</v>
      </c>
      <c r="BG266" t="s">
        <v>1242</v>
      </c>
      <c r="BH266">
        <v>12</v>
      </c>
      <c r="BJ266" s="1">
        <v>45566</v>
      </c>
      <c r="BK266" s="1">
        <v>45930</v>
      </c>
      <c r="BN266">
        <v>35</v>
      </c>
      <c r="BO266">
        <v>0</v>
      </c>
      <c r="BP266">
        <v>7</v>
      </c>
      <c r="BQ266">
        <v>7</v>
      </c>
      <c r="BR266">
        <v>7</v>
      </c>
      <c r="BS266">
        <v>7</v>
      </c>
      <c r="BT266">
        <v>7</v>
      </c>
      <c r="BU266">
        <v>0</v>
      </c>
      <c r="BV266" t="str">
        <f>"8:00 AM"</f>
        <v>8:00 AM</v>
      </c>
      <c r="BW266" t="str">
        <f>"4:00 PM"</f>
        <v>4:00 PM</v>
      </c>
      <c r="BX266" t="s">
        <v>158</v>
      </c>
      <c r="BY266">
        <v>0</v>
      </c>
      <c r="BZ266">
        <v>3</v>
      </c>
      <c r="CA266" t="s">
        <v>115</v>
      </c>
      <c r="CC266" t="s">
        <v>1843</v>
      </c>
      <c r="CD266" t="s">
        <v>1844</v>
      </c>
      <c r="CE266" t="s">
        <v>1845</v>
      </c>
      <c r="CF266" t="s">
        <v>119</v>
      </c>
      <c r="CG266" t="s">
        <v>120</v>
      </c>
      <c r="CH266" s="8">
        <v>96950</v>
      </c>
      <c r="CI266" s="3">
        <v>8.15</v>
      </c>
      <c r="CJ266" s="3">
        <v>8.15</v>
      </c>
      <c r="CK266" s="3">
        <v>12.23</v>
      </c>
      <c r="CL266" s="3">
        <v>12.23</v>
      </c>
      <c r="CM266" t="s">
        <v>136</v>
      </c>
      <c r="CN266" t="s">
        <v>137</v>
      </c>
      <c r="CO266" t="s">
        <v>138</v>
      </c>
      <c r="CQ266" t="s">
        <v>115</v>
      </c>
      <c r="CR266" t="s">
        <v>133</v>
      </c>
      <c r="CS266" t="s">
        <v>139</v>
      </c>
      <c r="CT266" t="s">
        <v>133</v>
      </c>
      <c r="CU266" t="s">
        <v>139</v>
      </c>
      <c r="CV266" t="s">
        <v>133</v>
      </c>
      <c r="CW266" t="s">
        <v>139</v>
      </c>
      <c r="CX266" t="s">
        <v>1846</v>
      </c>
      <c r="CY266" s="10">
        <v>16702356238</v>
      </c>
      <c r="CZ266" t="s">
        <v>1841</v>
      </c>
      <c r="DA266" t="s">
        <v>139</v>
      </c>
      <c r="DB266" t="s">
        <v>133</v>
      </c>
      <c r="DC266" t="s">
        <v>115</v>
      </c>
    </row>
    <row r="267" spans="1:112" ht="14.45" customHeight="1" x14ac:dyDescent="0.25">
      <c r="A267" t="s">
        <v>6821</v>
      </c>
      <c r="B267" t="s">
        <v>143</v>
      </c>
      <c r="C267" s="1">
        <v>45509</v>
      </c>
      <c r="D267" s="1">
        <v>45580</v>
      </c>
      <c r="E267" t="s">
        <v>114</v>
      </c>
      <c r="G267" t="s">
        <v>115</v>
      </c>
      <c r="H267" t="s">
        <v>115</v>
      </c>
      <c r="I267" t="s">
        <v>115</v>
      </c>
      <c r="J267" t="s">
        <v>3740</v>
      </c>
      <c r="L267" t="s">
        <v>6822</v>
      </c>
      <c r="M267" t="s">
        <v>6822</v>
      </c>
      <c r="N267" t="s">
        <v>148</v>
      </c>
      <c r="O267" t="s">
        <v>120</v>
      </c>
      <c r="P267" s="8">
        <v>96950</v>
      </c>
      <c r="Q267" t="s">
        <v>121</v>
      </c>
      <c r="S267" s="10">
        <v>16702346445</v>
      </c>
      <c r="T267">
        <v>2263</v>
      </c>
      <c r="U267" t="s">
        <v>1630</v>
      </c>
      <c r="V267">
        <v>532111</v>
      </c>
      <c r="W267" t="s">
        <v>123</v>
      </c>
      <c r="Y267" t="s">
        <v>1631</v>
      </c>
      <c r="Z267" t="s">
        <v>1632</v>
      </c>
      <c r="AB267" t="s">
        <v>1633</v>
      </c>
      <c r="AC267" t="s">
        <v>2791</v>
      </c>
      <c r="AD267" t="s">
        <v>2791</v>
      </c>
      <c r="AE267" t="s">
        <v>148</v>
      </c>
      <c r="AF267" t="s">
        <v>120</v>
      </c>
      <c r="AG267" s="8">
        <v>96950</v>
      </c>
      <c r="AH267" t="s">
        <v>121</v>
      </c>
      <c r="AJ267" s="10">
        <v>16702346445</v>
      </c>
      <c r="AK267">
        <v>2263</v>
      </c>
      <c r="AL267" t="s">
        <v>1635</v>
      </c>
      <c r="BD267" t="str">
        <f>"41-2021.00"</f>
        <v>41-2021.00</v>
      </c>
      <c r="BE267" t="s">
        <v>1636</v>
      </c>
      <c r="BF267" t="s">
        <v>6823</v>
      </c>
      <c r="BG267" t="s">
        <v>1636</v>
      </c>
      <c r="BH267">
        <v>1</v>
      </c>
      <c r="BI267">
        <v>1</v>
      </c>
      <c r="BJ267" s="1">
        <v>45627</v>
      </c>
      <c r="BK267" s="1">
        <v>45991</v>
      </c>
      <c r="BL267" s="1">
        <v>45627</v>
      </c>
      <c r="BM267" s="1">
        <v>45991</v>
      </c>
      <c r="BN267">
        <v>40</v>
      </c>
      <c r="BO267">
        <v>0</v>
      </c>
      <c r="BP267">
        <v>8</v>
      </c>
      <c r="BQ267">
        <v>8</v>
      </c>
      <c r="BR267">
        <v>8</v>
      </c>
      <c r="BS267">
        <v>8</v>
      </c>
      <c r="BT267">
        <v>8</v>
      </c>
      <c r="BU267">
        <v>0</v>
      </c>
      <c r="BV267" t="str">
        <f>"8:00 AM"</f>
        <v>8:00 AM</v>
      </c>
      <c r="BW267" t="str">
        <f>"5:00 PM"</f>
        <v>5:00 PM</v>
      </c>
      <c r="BX267" t="s">
        <v>158</v>
      </c>
      <c r="BY267">
        <v>0</v>
      </c>
      <c r="BZ267">
        <v>6</v>
      </c>
      <c r="CA267" t="s">
        <v>115</v>
      </c>
      <c r="CC267" s="2" t="s">
        <v>6824</v>
      </c>
      <c r="CD267" t="s">
        <v>6822</v>
      </c>
      <c r="CE267" t="s">
        <v>6822</v>
      </c>
      <c r="CF267" t="s">
        <v>148</v>
      </c>
      <c r="CG267" t="s">
        <v>120</v>
      </c>
      <c r="CH267" s="8">
        <v>96950</v>
      </c>
      <c r="CI267" s="3">
        <v>9.5</v>
      </c>
      <c r="CJ267" s="3">
        <v>10</v>
      </c>
      <c r="CK267" s="3">
        <v>14.25</v>
      </c>
      <c r="CL267" s="3">
        <v>15</v>
      </c>
      <c r="CM267" t="s">
        <v>136</v>
      </c>
      <c r="CN267" t="s">
        <v>6825</v>
      </c>
      <c r="CO267" t="s">
        <v>138</v>
      </c>
      <c r="CQ267" t="s">
        <v>115</v>
      </c>
      <c r="CR267" t="s">
        <v>133</v>
      </c>
      <c r="CS267" t="s">
        <v>139</v>
      </c>
      <c r="CT267" t="s">
        <v>133</v>
      </c>
      <c r="CU267" t="s">
        <v>139</v>
      </c>
      <c r="CV267" t="s">
        <v>133</v>
      </c>
      <c r="CW267" t="s">
        <v>139</v>
      </c>
      <c r="CX267" t="s">
        <v>9643</v>
      </c>
      <c r="CY267" s="10">
        <v>16702346445</v>
      </c>
      <c r="CZ267" t="s">
        <v>1635</v>
      </c>
      <c r="DA267" t="s">
        <v>139</v>
      </c>
      <c r="DB267" t="s">
        <v>133</v>
      </c>
      <c r="DC267" t="s">
        <v>115</v>
      </c>
      <c r="DD267" t="s">
        <v>1631</v>
      </c>
      <c r="DE267" t="s">
        <v>1632</v>
      </c>
      <c r="DG267" t="s">
        <v>3740</v>
      </c>
      <c r="DH267" t="s">
        <v>1635</v>
      </c>
    </row>
    <row r="268" spans="1:112" ht="14.45" customHeight="1" x14ac:dyDescent="0.25">
      <c r="A268" t="s">
        <v>6861</v>
      </c>
      <c r="B268" t="s">
        <v>143</v>
      </c>
      <c r="C268" s="1">
        <v>45496</v>
      </c>
      <c r="D268" s="1">
        <v>45580</v>
      </c>
      <c r="E268" t="s">
        <v>144</v>
      </c>
      <c r="F268" s="1">
        <v>45564</v>
      </c>
      <c r="G268" t="s">
        <v>115</v>
      </c>
      <c r="H268" t="s">
        <v>115</v>
      </c>
      <c r="I268" t="s">
        <v>115</v>
      </c>
      <c r="J268" t="s">
        <v>6862</v>
      </c>
      <c r="K268" t="s">
        <v>6863</v>
      </c>
      <c r="L268" t="s">
        <v>6864</v>
      </c>
      <c r="M268" t="s">
        <v>6865</v>
      </c>
      <c r="N268" t="s">
        <v>119</v>
      </c>
      <c r="O268" t="s">
        <v>120</v>
      </c>
      <c r="P268" s="8">
        <v>96950</v>
      </c>
      <c r="Q268" t="s">
        <v>121</v>
      </c>
      <c r="S268" s="10">
        <v>16702858958</v>
      </c>
      <c r="U268" t="s">
        <v>6866</v>
      </c>
      <c r="V268">
        <v>722513</v>
      </c>
      <c r="W268" t="s">
        <v>123</v>
      </c>
      <c r="Y268" t="s">
        <v>6867</v>
      </c>
      <c r="Z268" t="s">
        <v>6868</v>
      </c>
      <c r="AA268" t="s">
        <v>6869</v>
      </c>
      <c r="AB268" t="s">
        <v>6870</v>
      </c>
      <c r="AC268" t="s">
        <v>6864</v>
      </c>
      <c r="AD268" t="s">
        <v>6865</v>
      </c>
      <c r="AE268" t="s">
        <v>119</v>
      </c>
      <c r="AF268" t="s">
        <v>120</v>
      </c>
      <c r="AG268" s="8">
        <v>96950</v>
      </c>
      <c r="AH268" t="s">
        <v>121</v>
      </c>
      <c r="AJ268" s="10">
        <v>16702858958</v>
      </c>
      <c r="AL268" t="s">
        <v>6871</v>
      </c>
      <c r="BD268" t="str">
        <f>"35-2021.00"</f>
        <v>35-2021.00</v>
      </c>
      <c r="BE268" t="s">
        <v>1658</v>
      </c>
      <c r="BF268" t="s">
        <v>6872</v>
      </c>
      <c r="BG268" t="s">
        <v>6873</v>
      </c>
      <c r="BH268">
        <v>10</v>
      </c>
      <c r="BI268">
        <v>10</v>
      </c>
      <c r="BJ268" s="1">
        <v>45566</v>
      </c>
      <c r="BK268" s="1">
        <v>45930</v>
      </c>
      <c r="BL268" s="1">
        <v>45580</v>
      </c>
      <c r="BM268" s="1">
        <v>45930</v>
      </c>
      <c r="BN268">
        <v>35</v>
      </c>
      <c r="BO268">
        <v>7</v>
      </c>
      <c r="BP268">
        <v>0</v>
      </c>
      <c r="BQ268">
        <v>7</v>
      </c>
      <c r="BR268">
        <v>7</v>
      </c>
      <c r="BS268">
        <v>0</v>
      </c>
      <c r="BT268">
        <v>7</v>
      </c>
      <c r="BU268">
        <v>7</v>
      </c>
      <c r="BV268" t="str">
        <f>"9:00 AM"</f>
        <v>9:00 AM</v>
      </c>
      <c r="BW268" t="str">
        <f>"5:00 PM"</f>
        <v>5:00 PM</v>
      </c>
      <c r="BX268" t="s">
        <v>158</v>
      </c>
      <c r="BY268">
        <v>0</v>
      </c>
      <c r="BZ268">
        <v>3</v>
      </c>
      <c r="CA268" t="s">
        <v>115</v>
      </c>
      <c r="CC268" s="2" t="s">
        <v>6874</v>
      </c>
      <c r="CD268" t="s">
        <v>6864</v>
      </c>
      <c r="CE268" t="s">
        <v>6865</v>
      </c>
      <c r="CF268" t="s">
        <v>119</v>
      </c>
      <c r="CG268" t="s">
        <v>120</v>
      </c>
      <c r="CH268" s="8">
        <v>96950</v>
      </c>
      <c r="CI268" s="3">
        <v>7.84</v>
      </c>
      <c r="CJ268" s="3">
        <v>7.84</v>
      </c>
      <c r="CK268" s="3">
        <v>11.76</v>
      </c>
      <c r="CL268" s="3">
        <v>11.76</v>
      </c>
      <c r="CM268" t="s">
        <v>136</v>
      </c>
      <c r="CN268" t="s">
        <v>209</v>
      </c>
      <c r="CO268" t="s">
        <v>138</v>
      </c>
      <c r="CQ268" t="s">
        <v>115</v>
      </c>
      <c r="CR268" t="s">
        <v>133</v>
      </c>
      <c r="CS268" t="s">
        <v>133</v>
      </c>
      <c r="CT268" t="s">
        <v>133</v>
      </c>
      <c r="CU268" t="s">
        <v>139</v>
      </c>
      <c r="CV268" t="s">
        <v>133</v>
      </c>
      <c r="CW268" t="s">
        <v>133</v>
      </c>
      <c r="CX268" s="2" t="s">
        <v>6875</v>
      </c>
      <c r="CY268" s="10">
        <v>16702857365</v>
      </c>
      <c r="CZ268" t="s">
        <v>6871</v>
      </c>
      <c r="DA268" t="s">
        <v>209</v>
      </c>
      <c r="DB268" t="s">
        <v>133</v>
      </c>
      <c r="DC268" t="s">
        <v>115</v>
      </c>
    </row>
    <row r="269" spans="1:112" ht="14.45" customHeight="1" x14ac:dyDescent="0.25">
      <c r="A269" t="s">
        <v>7366</v>
      </c>
      <c r="B269" t="s">
        <v>212</v>
      </c>
      <c r="C269" s="1">
        <v>45496</v>
      </c>
      <c r="D269" s="1">
        <v>45580</v>
      </c>
      <c r="E269" t="s">
        <v>144</v>
      </c>
      <c r="F269" s="1">
        <v>45565</v>
      </c>
      <c r="G269" t="s">
        <v>115</v>
      </c>
      <c r="H269" t="s">
        <v>115</v>
      </c>
      <c r="I269" t="s">
        <v>115</v>
      </c>
      <c r="J269" t="s">
        <v>6718</v>
      </c>
      <c r="K269" t="s">
        <v>6719</v>
      </c>
      <c r="L269" t="s">
        <v>6720</v>
      </c>
      <c r="M269" t="s">
        <v>6721</v>
      </c>
      <c r="N269" t="s">
        <v>119</v>
      </c>
      <c r="O269" t="s">
        <v>120</v>
      </c>
      <c r="P269" s="8">
        <v>96950</v>
      </c>
      <c r="Q269" t="s">
        <v>121</v>
      </c>
      <c r="R269" t="s">
        <v>139</v>
      </c>
      <c r="S269" s="10">
        <v>16702352020</v>
      </c>
      <c r="U269" t="s">
        <v>6533</v>
      </c>
      <c r="V269">
        <v>312112</v>
      </c>
      <c r="W269" t="s">
        <v>123</v>
      </c>
      <c r="Y269" t="s">
        <v>6722</v>
      </c>
      <c r="Z269" t="s">
        <v>6723</v>
      </c>
      <c r="AB269" t="s">
        <v>200</v>
      </c>
      <c r="AC269" t="s">
        <v>6724</v>
      </c>
      <c r="AD269" t="s">
        <v>6721</v>
      </c>
      <c r="AE269" t="s">
        <v>119</v>
      </c>
      <c r="AF269" t="s">
        <v>120</v>
      </c>
      <c r="AG269" s="8">
        <v>96950</v>
      </c>
      <c r="AH269" t="s">
        <v>121</v>
      </c>
      <c r="AI269" t="s">
        <v>493</v>
      </c>
      <c r="AJ269" s="10">
        <v>16702352020</v>
      </c>
      <c r="AL269" t="s">
        <v>6537</v>
      </c>
      <c r="BD269" t="str">
        <f>"41-4012.00"</f>
        <v>41-4012.00</v>
      </c>
      <c r="BE269" t="s">
        <v>1674</v>
      </c>
      <c r="BF269" t="s">
        <v>6725</v>
      </c>
      <c r="BG269" t="s">
        <v>7367</v>
      </c>
      <c r="BH269">
        <v>1</v>
      </c>
      <c r="BJ269" s="1">
        <v>45567</v>
      </c>
      <c r="BK269" s="1">
        <v>45931</v>
      </c>
      <c r="BN269">
        <v>35</v>
      </c>
      <c r="BO269">
        <v>0</v>
      </c>
      <c r="BP269">
        <v>7</v>
      </c>
      <c r="BQ269">
        <v>7</v>
      </c>
      <c r="BR269">
        <v>7</v>
      </c>
      <c r="BS269">
        <v>7</v>
      </c>
      <c r="BT269">
        <v>7</v>
      </c>
      <c r="BU269">
        <v>0</v>
      </c>
      <c r="BV269" t="str">
        <f>"8:00 AM"</f>
        <v>8:00 AM</v>
      </c>
      <c r="BW269" t="str">
        <f>"4:00 PM"</f>
        <v>4:00 PM</v>
      </c>
      <c r="BX269" t="s">
        <v>226</v>
      </c>
      <c r="BY269">
        <v>0</v>
      </c>
      <c r="BZ269">
        <v>12</v>
      </c>
      <c r="CA269" t="s">
        <v>115</v>
      </c>
      <c r="CC269" t="s">
        <v>7368</v>
      </c>
      <c r="CD269" t="s">
        <v>6720</v>
      </c>
      <c r="CE269" t="s">
        <v>6721</v>
      </c>
      <c r="CF269" t="s">
        <v>119</v>
      </c>
      <c r="CG269" t="s">
        <v>120</v>
      </c>
      <c r="CH269" s="8">
        <v>96950</v>
      </c>
      <c r="CI269" s="3">
        <v>8.94</v>
      </c>
      <c r="CJ269" s="3">
        <v>8.94</v>
      </c>
      <c r="CM269" t="s">
        <v>136</v>
      </c>
      <c r="CN269" t="s">
        <v>493</v>
      </c>
      <c r="CO269" t="s">
        <v>138</v>
      </c>
      <c r="CQ269" t="s">
        <v>115</v>
      </c>
      <c r="CR269" t="s">
        <v>133</v>
      </c>
      <c r="CS269" t="s">
        <v>139</v>
      </c>
      <c r="CT269" t="s">
        <v>139</v>
      </c>
      <c r="CU269" t="s">
        <v>139</v>
      </c>
      <c r="CV269" t="s">
        <v>133</v>
      </c>
      <c r="CW269" t="s">
        <v>139</v>
      </c>
      <c r="CX269" t="s">
        <v>7369</v>
      </c>
      <c r="CY269" s="10">
        <v>16702352020</v>
      </c>
      <c r="CZ269" t="s">
        <v>6537</v>
      </c>
      <c r="DA269" t="s">
        <v>139</v>
      </c>
      <c r="DB269" t="s">
        <v>133</v>
      </c>
      <c r="DC269" t="s">
        <v>115</v>
      </c>
    </row>
    <row r="270" spans="1:112" ht="14.45" customHeight="1" x14ac:dyDescent="0.25">
      <c r="A270" t="s">
        <v>7693</v>
      </c>
      <c r="B270" t="s">
        <v>192</v>
      </c>
      <c r="C270" s="1">
        <v>45501</v>
      </c>
      <c r="D270" s="1">
        <v>45580</v>
      </c>
      <c r="E270" t="s">
        <v>114</v>
      </c>
      <c r="G270" t="s">
        <v>115</v>
      </c>
      <c r="H270" t="s">
        <v>115</v>
      </c>
      <c r="I270" t="s">
        <v>115</v>
      </c>
      <c r="J270" t="s">
        <v>5873</v>
      </c>
      <c r="K270" t="s">
        <v>5873</v>
      </c>
      <c r="L270" t="s">
        <v>7694</v>
      </c>
      <c r="M270" t="s">
        <v>642</v>
      </c>
      <c r="N270" t="s">
        <v>643</v>
      </c>
      <c r="O270" t="s">
        <v>120</v>
      </c>
      <c r="P270" s="8">
        <v>96951</v>
      </c>
      <c r="Q270" t="s">
        <v>121</v>
      </c>
      <c r="S270" s="10">
        <v>16707850100</v>
      </c>
      <c r="U270" t="s">
        <v>5875</v>
      </c>
      <c r="V270">
        <v>55111</v>
      </c>
      <c r="W270" t="s">
        <v>123</v>
      </c>
      <c r="Y270" t="s">
        <v>5876</v>
      </c>
      <c r="Z270" t="s">
        <v>2168</v>
      </c>
      <c r="AB270" t="s">
        <v>396</v>
      </c>
      <c r="AC270" t="s">
        <v>5874</v>
      </c>
      <c r="AD270" t="s">
        <v>642</v>
      </c>
      <c r="AE270" t="s">
        <v>643</v>
      </c>
      <c r="AF270" t="s">
        <v>120</v>
      </c>
      <c r="AG270" s="8">
        <v>96951</v>
      </c>
      <c r="AH270" t="s">
        <v>121</v>
      </c>
      <c r="AJ270" s="10">
        <v>16707850100</v>
      </c>
      <c r="AL270" t="s">
        <v>5881</v>
      </c>
      <c r="BD270" t="str">
        <f>"39-5092.00"</f>
        <v>39-5092.00</v>
      </c>
      <c r="BE270" t="s">
        <v>3076</v>
      </c>
      <c r="BF270" t="s">
        <v>7695</v>
      </c>
      <c r="BG270" t="s">
        <v>7324</v>
      </c>
      <c r="BH270">
        <v>3</v>
      </c>
      <c r="BJ270" s="1">
        <v>45453</v>
      </c>
      <c r="BK270" s="1">
        <v>45817</v>
      </c>
      <c r="BN270">
        <v>35</v>
      </c>
      <c r="BO270">
        <v>0</v>
      </c>
      <c r="BP270">
        <v>7</v>
      </c>
      <c r="BQ270">
        <v>7</v>
      </c>
      <c r="BR270">
        <v>7</v>
      </c>
      <c r="BS270">
        <v>7</v>
      </c>
      <c r="BT270">
        <v>7</v>
      </c>
      <c r="BU270">
        <v>0</v>
      </c>
      <c r="BV270" t="str">
        <f>"12:00 PM"</f>
        <v>12:00 PM</v>
      </c>
      <c r="BW270" t="str">
        <f>"8:00 PM"</f>
        <v>8:00 PM</v>
      </c>
      <c r="BX270" t="s">
        <v>226</v>
      </c>
      <c r="BY270">
        <v>0</v>
      </c>
      <c r="BZ270">
        <v>3</v>
      </c>
      <c r="CA270" t="s">
        <v>115</v>
      </c>
      <c r="CC270" t="s">
        <v>7696</v>
      </c>
      <c r="CD270" t="s">
        <v>5874</v>
      </c>
      <c r="CE270" t="s">
        <v>642</v>
      </c>
      <c r="CF270" t="s">
        <v>643</v>
      </c>
      <c r="CG270" t="s">
        <v>120</v>
      </c>
      <c r="CH270" s="8">
        <v>96951</v>
      </c>
      <c r="CI270" s="3">
        <v>8.14</v>
      </c>
      <c r="CJ270" s="3">
        <v>8.14</v>
      </c>
      <c r="CK270" s="3">
        <v>12.21</v>
      </c>
      <c r="CL270" s="3">
        <v>12.21</v>
      </c>
      <c r="CM270" t="s">
        <v>136</v>
      </c>
      <c r="CN270" t="s">
        <v>139</v>
      </c>
      <c r="CO270" t="s">
        <v>138</v>
      </c>
      <c r="CQ270" t="s">
        <v>115</v>
      </c>
      <c r="CR270" t="s">
        <v>133</v>
      </c>
      <c r="CS270" t="s">
        <v>139</v>
      </c>
      <c r="CT270" t="s">
        <v>133</v>
      </c>
      <c r="CU270" t="s">
        <v>139</v>
      </c>
      <c r="CV270" t="s">
        <v>133</v>
      </c>
      <c r="CW270" t="s">
        <v>139</v>
      </c>
      <c r="CX270" t="s">
        <v>139</v>
      </c>
      <c r="CY270" s="10">
        <v>16707850100</v>
      </c>
      <c r="CZ270" t="s">
        <v>5881</v>
      </c>
      <c r="DA270" t="s">
        <v>139</v>
      </c>
      <c r="DB270" t="s">
        <v>133</v>
      </c>
      <c r="DC270" t="s">
        <v>115</v>
      </c>
    </row>
    <row r="271" spans="1:112" ht="14.45" customHeight="1" x14ac:dyDescent="0.25">
      <c r="A271" t="s">
        <v>7697</v>
      </c>
      <c r="B271" t="s">
        <v>143</v>
      </c>
      <c r="C271" s="1">
        <v>45476</v>
      </c>
      <c r="D271" s="1">
        <v>45580</v>
      </c>
      <c r="E271" t="s">
        <v>144</v>
      </c>
      <c r="F271" s="1">
        <v>45564</v>
      </c>
      <c r="G271" t="s">
        <v>115</v>
      </c>
      <c r="H271" t="s">
        <v>115</v>
      </c>
      <c r="I271" t="s">
        <v>115</v>
      </c>
      <c r="J271" t="s">
        <v>7244</v>
      </c>
      <c r="K271" t="s">
        <v>7245</v>
      </c>
      <c r="L271" t="s">
        <v>7246</v>
      </c>
      <c r="M271" t="s">
        <v>139</v>
      </c>
      <c r="N271" t="s">
        <v>119</v>
      </c>
      <c r="O271" t="s">
        <v>120</v>
      </c>
      <c r="P271" s="8">
        <v>96950</v>
      </c>
      <c r="Q271" t="s">
        <v>121</v>
      </c>
      <c r="S271" s="10">
        <v>16702880676</v>
      </c>
      <c r="U271" t="s">
        <v>7247</v>
      </c>
      <c r="V271">
        <v>111419</v>
      </c>
      <c r="W271" t="s">
        <v>123</v>
      </c>
      <c r="Y271" t="s">
        <v>7172</v>
      </c>
      <c r="Z271" t="s">
        <v>7248</v>
      </c>
      <c r="AB271" t="s">
        <v>200</v>
      </c>
      <c r="AC271" t="s">
        <v>7246</v>
      </c>
      <c r="AD271" t="s">
        <v>139</v>
      </c>
      <c r="AE271" t="s">
        <v>119</v>
      </c>
      <c r="AF271" t="s">
        <v>120</v>
      </c>
      <c r="AG271" s="8">
        <v>96950</v>
      </c>
      <c r="AH271" t="s">
        <v>121</v>
      </c>
      <c r="AJ271" s="10">
        <v>16702880676</v>
      </c>
      <c r="AL271" t="s">
        <v>7249</v>
      </c>
      <c r="BD271" t="str">
        <f>"45-2092.00"</f>
        <v>45-2092.00</v>
      </c>
      <c r="BE271" t="s">
        <v>1389</v>
      </c>
      <c r="BF271" t="s">
        <v>7250</v>
      </c>
      <c r="BG271" t="s">
        <v>1391</v>
      </c>
      <c r="BH271">
        <v>2</v>
      </c>
      <c r="BI271">
        <v>2</v>
      </c>
      <c r="BJ271" s="1">
        <v>45566</v>
      </c>
      <c r="BK271" s="1">
        <v>45930</v>
      </c>
      <c r="BL271" s="1">
        <v>45580</v>
      </c>
      <c r="BM271" s="1">
        <v>45930</v>
      </c>
      <c r="BN271">
        <v>35</v>
      </c>
      <c r="BO271">
        <v>0</v>
      </c>
      <c r="BP271">
        <v>7</v>
      </c>
      <c r="BQ271">
        <v>7</v>
      </c>
      <c r="BR271">
        <v>7</v>
      </c>
      <c r="BS271">
        <v>7</v>
      </c>
      <c r="BT271">
        <v>7</v>
      </c>
      <c r="BU271">
        <v>0</v>
      </c>
      <c r="BV271" t="str">
        <f>"7:00 AM"</f>
        <v>7:00 AM</v>
      </c>
      <c r="BW271" t="str">
        <f>"5:00 PM"</f>
        <v>5:00 PM</v>
      </c>
      <c r="BX271" t="s">
        <v>158</v>
      </c>
      <c r="BY271">
        <v>0</v>
      </c>
      <c r="BZ271">
        <v>3</v>
      </c>
      <c r="CA271" t="s">
        <v>115</v>
      </c>
      <c r="CC271" s="2" t="s">
        <v>7251</v>
      </c>
      <c r="CD271" t="s">
        <v>7246</v>
      </c>
      <c r="CE271" t="s">
        <v>139</v>
      </c>
      <c r="CF271" t="s">
        <v>119</v>
      </c>
      <c r="CG271" t="s">
        <v>120</v>
      </c>
      <c r="CH271" s="8">
        <v>96950</v>
      </c>
      <c r="CI271" s="3">
        <v>12.16</v>
      </c>
      <c r="CJ271" s="3">
        <v>12.16</v>
      </c>
      <c r="CK271" s="3">
        <v>18.239999999999998</v>
      </c>
      <c r="CL271" s="3">
        <v>18.239999999999998</v>
      </c>
      <c r="CM271" t="s">
        <v>136</v>
      </c>
      <c r="CN271" t="s">
        <v>7698</v>
      </c>
      <c r="CO271" t="s">
        <v>138</v>
      </c>
      <c r="CQ271" t="s">
        <v>115</v>
      </c>
      <c r="CR271" t="s">
        <v>133</v>
      </c>
      <c r="CS271" t="s">
        <v>139</v>
      </c>
      <c r="CT271" t="s">
        <v>133</v>
      </c>
      <c r="CU271" t="s">
        <v>139</v>
      </c>
      <c r="CV271" t="s">
        <v>133</v>
      </c>
      <c r="CW271" t="s">
        <v>139</v>
      </c>
      <c r="CX271" t="s">
        <v>1364</v>
      </c>
      <c r="CY271" s="10">
        <v>16702880676</v>
      </c>
      <c r="CZ271" t="s">
        <v>7253</v>
      </c>
      <c r="DA271" t="s">
        <v>139</v>
      </c>
      <c r="DB271" t="s">
        <v>133</v>
      </c>
      <c r="DC271" t="s">
        <v>115</v>
      </c>
    </row>
    <row r="272" spans="1:112" ht="14.45" customHeight="1" x14ac:dyDescent="0.25">
      <c r="A272" t="s">
        <v>8127</v>
      </c>
      <c r="B272" t="s">
        <v>192</v>
      </c>
      <c r="C272" s="1">
        <v>45470</v>
      </c>
      <c r="D272" s="1">
        <v>45580</v>
      </c>
      <c r="E272" t="s">
        <v>114</v>
      </c>
      <c r="G272" t="s">
        <v>133</v>
      </c>
      <c r="H272" t="s">
        <v>115</v>
      </c>
      <c r="I272" t="s">
        <v>115</v>
      </c>
      <c r="J272" t="s">
        <v>4950</v>
      </c>
      <c r="K272" t="s">
        <v>4960</v>
      </c>
      <c r="L272" t="s">
        <v>5768</v>
      </c>
      <c r="N272" t="s">
        <v>119</v>
      </c>
      <c r="O272" t="s">
        <v>120</v>
      </c>
      <c r="P272" s="8">
        <v>96950</v>
      </c>
      <c r="Q272" t="s">
        <v>121</v>
      </c>
      <c r="S272" s="10">
        <v>16702358540</v>
      </c>
      <c r="U272" t="s">
        <v>4952</v>
      </c>
      <c r="V272">
        <v>611110</v>
      </c>
      <c r="W272" t="s">
        <v>123</v>
      </c>
      <c r="Y272" t="s">
        <v>408</v>
      </c>
      <c r="Z272" t="s">
        <v>8128</v>
      </c>
      <c r="AA272" t="s">
        <v>1057</v>
      </c>
      <c r="AB272" t="s">
        <v>945</v>
      </c>
      <c r="AC272" t="s">
        <v>5768</v>
      </c>
      <c r="AE272" t="s">
        <v>119</v>
      </c>
      <c r="AF272" t="s">
        <v>120</v>
      </c>
      <c r="AG272" s="8">
        <v>96950</v>
      </c>
      <c r="AH272" t="s">
        <v>121</v>
      </c>
      <c r="AJ272" s="10">
        <v>16702358540</v>
      </c>
      <c r="AL272" t="s">
        <v>4956</v>
      </c>
      <c r="BD272" t="str">
        <f>"11-9032.00"</f>
        <v>11-9032.00</v>
      </c>
      <c r="BE272" t="s">
        <v>8129</v>
      </c>
      <c r="BF272" t="s">
        <v>8130</v>
      </c>
      <c r="BG272" t="s">
        <v>8131</v>
      </c>
      <c r="BH272">
        <v>1</v>
      </c>
      <c r="BJ272" s="1">
        <v>45565</v>
      </c>
      <c r="BK272" s="1">
        <v>46659</v>
      </c>
      <c r="BN272">
        <v>40</v>
      </c>
      <c r="BO272">
        <v>0</v>
      </c>
      <c r="BP272">
        <v>8</v>
      </c>
      <c r="BQ272">
        <v>8</v>
      </c>
      <c r="BR272">
        <v>8</v>
      </c>
      <c r="BS272">
        <v>8</v>
      </c>
      <c r="BT272">
        <v>8</v>
      </c>
      <c r="BU272">
        <v>0</v>
      </c>
      <c r="BV272" t="str">
        <f>"7:00 AM"</f>
        <v>7:00 AM</v>
      </c>
      <c r="BW272" t="str">
        <f>"4:00 PM"</f>
        <v>4:00 PM</v>
      </c>
      <c r="BX272" t="s">
        <v>132</v>
      </c>
      <c r="BY272">
        <v>0</v>
      </c>
      <c r="BZ272">
        <v>60</v>
      </c>
      <c r="CA272" t="s">
        <v>133</v>
      </c>
      <c r="CB272">
        <v>8</v>
      </c>
      <c r="CC272" s="2" t="s">
        <v>8132</v>
      </c>
      <c r="CD272" t="s">
        <v>8133</v>
      </c>
      <c r="CF272" t="s">
        <v>119</v>
      </c>
      <c r="CG272" t="s">
        <v>120</v>
      </c>
      <c r="CH272" s="8">
        <v>96950</v>
      </c>
      <c r="CI272" s="3">
        <v>31.03</v>
      </c>
      <c r="CJ272" s="3">
        <v>31.03</v>
      </c>
      <c r="CK272" s="3">
        <v>46.55</v>
      </c>
      <c r="CL272" s="3">
        <v>46.55</v>
      </c>
      <c r="CM272" t="s">
        <v>136</v>
      </c>
      <c r="CN272" t="s">
        <v>137</v>
      </c>
      <c r="CO272" t="s">
        <v>138</v>
      </c>
      <c r="CQ272" t="s">
        <v>115</v>
      </c>
      <c r="CR272" t="s">
        <v>133</v>
      </c>
      <c r="CS272" t="s">
        <v>139</v>
      </c>
      <c r="CT272" t="s">
        <v>133</v>
      </c>
      <c r="CU272" t="s">
        <v>139</v>
      </c>
      <c r="CV272" t="s">
        <v>133</v>
      </c>
      <c r="CW272" t="s">
        <v>139</v>
      </c>
      <c r="CX272" t="s">
        <v>1922</v>
      </c>
      <c r="CY272" s="10">
        <v>16702358540</v>
      </c>
      <c r="CZ272" t="s">
        <v>4956</v>
      </c>
      <c r="DA272" t="s">
        <v>139</v>
      </c>
      <c r="DB272" t="s">
        <v>133</v>
      </c>
      <c r="DC272" t="s">
        <v>115</v>
      </c>
      <c r="DD272" t="s">
        <v>4953</v>
      </c>
      <c r="DE272" t="s">
        <v>4954</v>
      </c>
      <c r="DF272" t="s">
        <v>5774</v>
      </c>
      <c r="DG272" t="s">
        <v>4950</v>
      </c>
      <c r="DH272" t="s">
        <v>4956</v>
      </c>
    </row>
    <row r="273" spans="1:112" ht="14.45" customHeight="1" x14ac:dyDescent="0.25">
      <c r="A273" t="s">
        <v>8139</v>
      </c>
      <c r="B273" t="s">
        <v>113</v>
      </c>
      <c r="C273" s="1">
        <v>45565</v>
      </c>
      <c r="D273" s="1">
        <v>45580</v>
      </c>
      <c r="E273" t="s">
        <v>114</v>
      </c>
      <c r="G273" t="s">
        <v>115</v>
      </c>
      <c r="H273" t="s">
        <v>115</v>
      </c>
      <c r="I273" t="s">
        <v>115</v>
      </c>
      <c r="J273" t="s">
        <v>5414</v>
      </c>
      <c r="L273" t="s">
        <v>6521</v>
      </c>
      <c r="N273" t="s">
        <v>148</v>
      </c>
      <c r="O273" t="s">
        <v>120</v>
      </c>
      <c r="P273" s="8">
        <v>96950</v>
      </c>
      <c r="Q273" t="s">
        <v>121</v>
      </c>
      <c r="S273" s="10">
        <v>16702335504</v>
      </c>
      <c r="T273">
        <v>0</v>
      </c>
      <c r="U273" t="s">
        <v>5416</v>
      </c>
      <c r="V273">
        <v>561320</v>
      </c>
      <c r="W273" t="s">
        <v>123</v>
      </c>
      <c r="Y273" t="s">
        <v>700</v>
      </c>
      <c r="Z273" t="s">
        <v>6522</v>
      </c>
      <c r="AA273" t="s">
        <v>1578</v>
      </c>
      <c r="AB273" t="s">
        <v>565</v>
      </c>
      <c r="AC273" t="s">
        <v>6521</v>
      </c>
      <c r="AE273" t="s">
        <v>148</v>
      </c>
      <c r="AF273" t="s">
        <v>120</v>
      </c>
      <c r="AG273" s="8">
        <v>96950</v>
      </c>
      <c r="AH273" t="s">
        <v>121</v>
      </c>
      <c r="AJ273" s="10">
        <v>16702335504</v>
      </c>
      <c r="AK273">
        <v>0</v>
      </c>
      <c r="AL273" t="s">
        <v>5418</v>
      </c>
      <c r="BD273" t="str">
        <f>"45-2092.00"</f>
        <v>45-2092.00</v>
      </c>
      <c r="BE273" t="s">
        <v>1389</v>
      </c>
      <c r="BF273" t="s">
        <v>8140</v>
      </c>
      <c r="BG273" t="s">
        <v>2041</v>
      </c>
      <c r="BH273">
        <v>2</v>
      </c>
      <c r="BJ273" s="1">
        <v>45689</v>
      </c>
      <c r="BK273" s="1">
        <v>46053</v>
      </c>
      <c r="BN273">
        <v>35</v>
      </c>
      <c r="BO273">
        <v>0</v>
      </c>
      <c r="BP273">
        <v>7</v>
      </c>
      <c r="BQ273">
        <v>7</v>
      </c>
      <c r="BR273">
        <v>7</v>
      </c>
      <c r="BS273">
        <v>7</v>
      </c>
      <c r="BT273">
        <v>7</v>
      </c>
      <c r="BU273">
        <v>0</v>
      </c>
      <c r="BV273" t="str">
        <f>"8:00 AM"</f>
        <v>8:00 AM</v>
      </c>
      <c r="BW273" t="str">
        <f>"4:00 PM"</f>
        <v>4:00 PM</v>
      </c>
      <c r="BX273" t="s">
        <v>226</v>
      </c>
      <c r="BY273">
        <v>0</v>
      </c>
      <c r="BZ273">
        <v>6</v>
      </c>
      <c r="CA273" t="s">
        <v>115</v>
      </c>
      <c r="CC273" t="s">
        <v>8141</v>
      </c>
      <c r="CD273" t="s">
        <v>8142</v>
      </c>
      <c r="CE273" t="s">
        <v>1927</v>
      </c>
      <c r="CF273" t="s">
        <v>148</v>
      </c>
      <c r="CG273" t="s">
        <v>120</v>
      </c>
      <c r="CH273" s="8">
        <v>96950</v>
      </c>
      <c r="CI273" s="3">
        <v>11.91</v>
      </c>
      <c r="CJ273" s="3">
        <v>11.91</v>
      </c>
      <c r="CK273" s="3">
        <v>23.82</v>
      </c>
      <c r="CL273" s="3">
        <v>23.82</v>
      </c>
      <c r="CM273" t="s">
        <v>136</v>
      </c>
      <c r="CN273" t="s">
        <v>158</v>
      </c>
      <c r="CO273" t="s">
        <v>138</v>
      </c>
      <c r="CQ273" t="s">
        <v>115</v>
      </c>
      <c r="CR273" t="s">
        <v>133</v>
      </c>
      <c r="CS273" t="s">
        <v>139</v>
      </c>
      <c r="CT273" t="s">
        <v>133</v>
      </c>
      <c r="CU273" t="s">
        <v>139</v>
      </c>
      <c r="CV273" t="s">
        <v>133</v>
      </c>
      <c r="CW273" t="s">
        <v>139</v>
      </c>
      <c r="CX273" t="s">
        <v>8143</v>
      </c>
      <c r="CY273" s="10">
        <v>16702335504</v>
      </c>
      <c r="CZ273" t="s">
        <v>5418</v>
      </c>
      <c r="DA273" t="s">
        <v>1088</v>
      </c>
      <c r="DB273" t="s">
        <v>133</v>
      </c>
      <c r="DC273" t="s">
        <v>115</v>
      </c>
    </row>
    <row r="274" spans="1:112" ht="14.45" customHeight="1" x14ac:dyDescent="0.25">
      <c r="A274" t="s">
        <v>8235</v>
      </c>
      <c r="B274" t="s">
        <v>192</v>
      </c>
      <c r="C274" s="1">
        <v>45470</v>
      </c>
      <c r="D274" s="1">
        <v>45580</v>
      </c>
      <c r="E274" t="s">
        <v>144</v>
      </c>
      <c r="F274" s="1">
        <v>45564</v>
      </c>
      <c r="G274" t="s">
        <v>115</v>
      </c>
      <c r="H274" t="s">
        <v>115</v>
      </c>
      <c r="I274" t="s">
        <v>115</v>
      </c>
      <c r="J274" t="s">
        <v>1651</v>
      </c>
      <c r="L274" t="s">
        <v>2293</v>
      </c>
      <c r="N274" t="s">
        <v>119</v>
      </c>
      <c r="O274" t="s">
        <v>120</v>
      </c>
      <c r="P274" s="8">
        <v>96950</v>
      </c>
      <c r="Q274" t="s">
        <v>121</v>
      </c>
      <c r="S274" s="10">
        <v>16702881463</v>
      </c>
      <c r="U274" t="s">
        <v>1654</v>
      </c>
      <c r="V274">
        <v>561320</v>
      </c>
      <c r="W274" t="s">
        <v>123</v>
      </c>
      <c r="Y274" t="s">
        <v>2295</v>
      </c>
      <c r="Z274" t="s">
        <v>2296</v>
      </c>
      <c r="AA274" t="s">
        <v>2297</v>
      </c>
      <c r="AB274" t="s">
        <v>200</v>
      </c>
      <c r="AC274" t="s">
        <v>8236</v>
      </c>
      <c r="AE274" t="s">
        <v>119</v>
      </c>
      <c r="AF274" t="s">
        <v>120</v>
      </c>
      <c r="AG274" s="8">
        <v>96950</v>
      </c>
      <c r="AH274" t="s">
        <v>121</v>
      </c>
      <c r="AJ274" s="10">
        <v>16702881463</v>
      </c>
      <c r="AL274" t="s">
        <v>1657</v>
      </c>
      <c r="BD274" t="str">
        <f>"37-2011.00"</f>
        <v>37-2011.00</v>
      </c>
      <c r="BE274" t="s">
        <v>203</v>
      </c>
      <c r="BF274" t="s">
        <v>8237</v>
      </c>
      <c r="BG274" t="s">
        <v>8238</v>
      </c>
      <c r="BH274">
        <v>10</v>
      </c>
      <c r="BJ274" s="1">
        <v>45566</v>
      </c>
      <c r="BK274" s="1">
        <v>45930</v>
      </c>
      <c r="BN274">
        <v>35</v>
      </c>
      <c r="BO274">
        <v>0</v>
      </c>
      <c r="BP274">
        <v>7</v>
      </c>
      <c r="BQ274">
        <v>7</v>
      </c>
      <c r="BR274">
        <v>7</v>
      </c>
      <c r="BS274">
        <v>7</v>
      </c>
      <c r="BT274">
        <v>7</v>
      </c>
      <c r="BU274">
        <v>0</v>
      </c>
      <c r="BV274" t="str">
        <f>"8:00 AM"</f>
        <v>8:00 AM</v>
      </c>
      <c r="BW274" t="str">
        <f>"4:00 PM"</f>
        <v>4:00 PM</v>
      </c>
      <c r="BX274" t="s">
        <v>158</v>
      </c>
      <c r="BY274">
        <v>0</v>
      </c>
      <c r="BZ274">
        <v>3</v>
      </c>
      <c r="CA274" t="s">
        <v>115</v>
      </c>
      <c r="CC274" t="s">
        <v>8239</v>
      </c>
      <c r="CD274" t="s">
        <v>8240</v>
      </c>
      <c r="CF274" t="s">
        <v>119</v>
      </c>
      <c r="CG274" t="s">
        <v>120</v>
      </c>
      <c r="CH274" s="8">
        <v>96950</v>
      </c>
      <c r="CI274" s="3">
        <v>8.15</v>
      </c>
      <c r="CK274" s="3">
        <v>12.23</v>
      </c>
      <c r="CM274" t="s">
        <v>136</v>
      </c>
      <c r="CN274" t="s">
        <v>137</v>
      </c>
      <c r="CO274" t="s">
        <v>138</v>
      </c>
      <c r="CQ274" t="s">
        <v>115</v>
      </c>
      <c r="CR274" t="s">
        <v>133</v>
      </c>
      <c r="CS274" t="s">
        <v>139</v>
      </c>
      <c r="CT274" t="s">
        <v>133</v>
      </c>
      <c r="CU274" t="s">
        <v>139</v>
      </c>
      <c r="CV274" t="s">
        <v>133</v>
      </c>
      <c r="CW274" t="s">
        <v>139</v>
      </c>
      <c r="CX274" s="2" t="s">
        <v>8241</v>
      </c>
      <c r="CY274" s="10">
        <v>16702881463</v>
      </c>
      <c r="CZ274" t="s">
        <v>1662</v>
      </c>
      <c r="DA274" t="s">
        <v>356</v>
      </c>
      <c r="DB274" t="s">
        <v>133</v>
      </c>
      <c r="DC274" t="s">
        <v>115</v>
      </c>
    </row>
    <row r="275" spans="1:112" ht="14.45" customHeight="1" x14ac:dyDescent="0.25">
      <c r="A275" t="s">
        <v>8357</v>
      </c>
      <c r="B275" t="s">
        <v>901</v>
      </c>
      <c r="C275" s="1">
        <v>45476</v>
      </c>
      <c r="D275" s="1">
        <v>45580</v>
      </c>
      <c r="E275" t="s">
        <v>144</v>
      </c>
      <c r="F275" s="1">
        <v>45564</v>
      </c>
      <c r="G275" t="s">
        <v>133</v>
      </c>
      <c r="H275" t="s">
        <v>115</v>
      </c>
      <c r="I275" t="s">
        <v>115</v>
      </c>
      <c r="J275" t="s">
        <v>8358</v>
      </c>
      <c r="K275" t="s">
        <v>8359</v>
      </c>
      <c r="L275" t="s">
        <v>8360</v>
      </c>
      <c r="M275" t="s">
        <v>139</v>
      </c>
      <c r="N275" t="s">
        <v>119</v>
      </c>
      <c r="O275" t="s">
        <v>120</v>
      </c>
      <c r="P275" s="8">
        <v>96950</v>
      </c>
      <c r="Q275" t="s">
        <v>121</v>
      </c>
      <c r="S275" s="10">
        <v>16702878689</v>
      </c>
      <c r="U275" t="s">
        <v>8361</v>
      </c>
      <c r="V275">
        <v>72251</v>
      </c>
      <c r="W275" t="s">
        <v>123</v>
      </c>
      <c r="Y275" t="s">
        <v>8362</v>
      </c>
      <c r="Z275" t="s">
        <v>8363</v>
      </c>
      <c r="AA275" t="s">
        <v>8364</v>
      </c>
      <c r="AB275" t="s">
        <v>945</v>
      </c>
      <c r="AC275" t="s">
        <v>8360</v>
      </c>
      <c r="AD275" t="s">
        <v>139</v>
      </c>
      <c r="AE275" t="s">
        <v>119</v>
      </c>
      <c r="AF275" t="s">
        <v>120</v>
      </c>
      <c r="AG275" s="8">
        <v>96950</v>
      </c>
      <c r="AH275" t="s">
        <v>121</v>
      </c>
      <c r="AJ275" s="10">
        <v>16702878689</v>
      </c>
      <c r="AL275" t="s">
        <v>8365</v>
      </c>
      <c r="BD275" t="str">
        <f>"35-2014.00"</f>
        <v>35-2014.00</v>
      </c>
      <c r="BE275" t="s">
        <v>273</v>
      </c>
      <c r="BF275" t="s">
        <v>8366</v>
      </c>
      <c r="BG275" t="s">
        <v>275</v>
      </c>
      <c r="BH275">
        <v>2</v>
      </c>
      <c r="BI275">
        <v>2</v>
      </c>
      <c r="BJ275" s="1">
        <v>45566</v>
      </c>
      <c r="BK275" s="1">
        <v>46660</v>
      </c>
      <c r="BL275" s="1">
        <v>45580</v>
      </c>
      <c r="BM275" s="1">
        <v>46660</v>
      </c>
      <c r="BN275">
        <v>35</v>
      </c>
      <c r="BO275">
        <v>0</v>
      </c>
      <c r="BP275">
        <v>7</v>
      </c>
      <c r="BQ275">
        <v>7</v>
      </c>
      <c r="BR275">
        <v>7</v>
      </c>
      <c r="BS275">
        <v>7</v>
      </c>
      <c r="BT275">
        <v>7</v>
      </c>
      <c r="BU275">
        <v>0</v>
      </c>
      <c r="BV275" t="str">
        <f>"11:00 AM"</f>
        <v>11:00 AM</v>
      </c>
      <c r="BW275" t="str">
        <f>"9:00 PM"</f>
        <v>9:00 PM</v>
      </c>
      <c r="BX275" t="s">
        <v>158</v>
      </c>
      <c r="BY275">
        <v>0</v>
      </c>
      <c r="BZ275">
        <v>12</v>
      </c>
      <c r="CA275" t="s">
        <v>115</v>
      </c>
      <c r="CC275" s="2" t="s">
        <v>8367</v>
      </c>
      <c r="CD275" t="s">
        <v>8360</v>
      </c>
      <c r="CE275" t="s">
        <v>139</v>
      </c>
      <c r="CF275" t="s">
        <v>119</v>
      </c>
      <c r="CG275" t="s">
        <v>120</v>
      </c>
      <c r="CH275" s="8">
        <v>96950</v>
      </c>
      <c r="CI275" s="3">
        <v>8.69</v>
      </c>
      <c r="CJ275" s="3">
        <v>8.69</v>
      </c>
      <c r="CK275" s="3">
        <v>13.03</v>
      </c>
      <c r="CL275" s="3">
        <v>13.03</v>
      </c>
      <c r="CM275" t="s">
        <v>136</v>
      </c>
      <c r="CN275" t="s">
        <v>8368</v>
      </c>
      <c r="CO275" t="s">
        <v>138</v>
      </c>
      <c r="CQ275" t="s">
        <v>115</v>
      </c>
      <c r="CR275" t="s">
        <v>133</v>
      </c>
      <c r="CS275" t="s">
        <v>139</v>
      </c>
      <c r="CT275" t="s">
        <v>133</v>
      </c>
      <c r="CU275" t="s">
        <v>139</v>
      </c>
      <c r="CV275" t="s">
        <v>133</v>
      </c>
      <c r="CW275" t="s">
        <v>139</v>
      </c>
      <c r="CX275" t="s">
        <v>1364</v>
      </c>
      <c r="CY275" s="10">
        <v>16702878689</v>
      </c>
      <c r="CZ275" t="s">
        <v>8369</v>
      </c>
      <c r="DA275" t="s">
        <v>139</v>
      </c>
      <c r="DB275" t="s">
        <v>133</v>
      </c>
      <c r="DC275" t="s">
        <v>115</v>
      </c>
    </row>
    <row r="276" spans="1:112" ht="14.45" customHeight="1" x14ac:dyDescent="0.25">
      <c r="A276" t="s">
        <v>8459</v>
      </c>
      <c r="B276" t="s">
        <v>143</v>
      </c>
      <c r="C276" s="1">
        <v>45505</v>
      </c>
      <c r="D276" s="1">
        <v>45580</v>
      </c>
      <c r="E276" t="s">
        <v>144</v>
      </c>
      <c r="F276" s="1">
        <v>45656</v>
      </c>
      <c r="G276" t="s">
        <v>115</v>
      </c>
      <c r="H276" t="s">
        <v>115</v>
      </c>
      <c r="I276" t="s">
        <v>115</v>
      </c>
      <c r="J276" t="s">
        <v>8460</v>
      </c>
      <c r="K276" t="s">
        <v>8461</v>
      </c>
      <c r="L276" t="s">
        <v>8462</v>
      </c>
      <c r="M276" t="s">
        <v>8463</v>
      </c>
      <c r="N276" t="s">
        <v>119</v>
      </c>
      <c r="O276" t="s">
        <v>120</v>
      </c>
      <c r="P276" s="8">
        <v>96950</v>
      </c>
      <c r="Q276" t="s">
        <v>121</v>
      </c>
      <c r="S276" s="10">
        <v>16707830162</v>
      </c>
      <c r="U276" t="s">
        <v>8464</v>
      </c>
      <c r="V276">
        <v>812199</v>
      </c>
      <c r="W276" t="s">
        <v>123</v>
      </c>
      <c r="Y276" t="s">
        <v>8465</v>
      </c>
      <c r="Z276" t="s">
        <v>8466</v>
      </c>
      <c r="AA276" t="s">
        <v>2748</v>
      </c>
      <c r="AB276" t="s">
        <v>200</v>
      </c>
      <c r="AC276" t="s">
        <v>8462</v>
      </c>
      <c r="AD276" t="s">
        <v>8463</v>
      </c>
      <c r="AE276" t="s">
        <v>119</v>
      </c>
      <c r="AF276" t="s">
        <v>120</v>
      </c>
      <c r="AG276" s="8">
        <v>96950</v>
      </c>
      <c r="AH276" t="s">
        <v>121</v>
      </c>
      <c r="AJ276" s="10">
        <v>16707830162</v>
      </c>
      <c r="AL276" t="s">
        <v>8467</v>
      </c>
      <c r="BD276" t="str">
        <f>"31-9011.00"</f>
        <v>31-9011.00</v>
      </c>
      <c r="BE276" t="s">
        <v>1170</v>
      </c>
      <c r="BF276" t="s">
        <v>8468</v>
      </c>
      <c r="BG276" t="s">
        <v>8073</v>
      </c>
      <c r="BH276">
        <v>2</v>
      </c>
      <c r="BI276">
        <v>2</v>
      </c>
      <c r="BJ276" s="1">
        <v>45658</v>
      </c>
      <c r="BK276" s="1">
        <v>46022</v>
      </c>
      <c r="BL276" s="1">
        <v>45658</v>
      </c>
      <c r="BM276" s="1">
        <v>46022</v>
      </c>
      <c r="BN276">
        <v>35</v>
      </c>
      <c r="BO276">
        <v>7</v>
      </c>
      <c r="BP276">
        <v>0</v>
      </c>
      <c r="BQ276">
        <v>0</v>
      </c>
      <c r="BR276">
        <v>7</v>
      </c>
      <c r="BS276">
        <v>7</v>
      </c>
      <c r="BT276">
        <v>7</v>
      </c>
      <c r="BU276">
        <v>7</v>
      </c>
      <c r="BV276" t="str">
        <f>"12:00 PM"</f>
        <v>12:00 PM</v>
      </c>
      <c r="BW276" t="str">
        <f>"8:00 PM"</f>
        <v>8:00 PM</v>
      </c>
      <c r="BX276" t="s">
        <v>158</v>
      </c>
      <c r="BY276">
        <v>0</v>
      </c>
      <c r="BZ276">
        <v>12</v>
      </c>
      <c r="CA276" t="s">
        <v>115</v>
      </c>
      <c r="CC276" t="s">
        <v>8469</v>
      </c>
      <c r="CD276" t="s">
        <v>8470</v>
      </c>
      <c r="CF276" t="s">
        <v>119</v>
      </c>
      <c r="CG276" t="s">
        <v>120</v>
      </c>
      <c r="CH276" s="8">
        <v>96950</v>
      </c>
      <c r="CI276" s="3">
        <v>12.37</v>
      </c>
      <c r="CJ276" s="3">
        <v>12.37</v>
      </c>
      <c r="CK276" s="3">
        <v>0</v>
      </c>
      <c r="CL276" s="3">
        <v>0</v>
      </c>
      <c r="CM276" t="s">
        <v>136</v>
      </c>
      <c r="CN276" t="s">
        <v>139</v>
      </c>
      <c r="CO276" t="s">
        <v>138</v>
      </c>
      <c r="CQ276" t="s">
        <v>115</v>
      </c>
      <c r="CR276" t="s">
        <v>133</v>
      </c>
      <c r="CS276" t="s">
        <v>139</v>
      </c>
      <c r="CT276" t="s">
        <v>139</v>
      </c>
      <c r="CU276" t="s">
        <v>139</v>
      </c>
      <c r="CV276" t="s">
        <v>133</v>
      </c>
      <c r="CW276" t="s">
        <v>139</v>
      </c>
      <c r="CX276" t="s">
        <v>137</v>
      </c>
      <c r="CY276" s="10">
        <v>16707830162</v>
      </c>
      <c r="CZ276" t="s">
        <v>8467</v>
      </c>
      <c r="DA276" t="s">
        <v>139</v>
      </c>
      <c r="DB276" t="s">
        <v>133</v>
      </c>
      <c r="DC276" t="s">
        <v>115</v>
      </c>
    </row>
    <row r="277" spans="1:112" ht="14.45" customHeight="1" x14ac:dyDescent="0.25">
      <c r="A277" t="s">
        <v>8807</v>
      </c>
      <c r="B277" t="s">
        <v>192</v>
      </c>
      <c r="C277" s="1">
        <v>45471</v>
      </c>
      <c r="D277" s="1">
        <v>45580</v>
      </c>
      <c r="E277" t="s">
        <v>144</v>
      </c>
      <c r="F277" s="1">
        <v>45564</v>
      </c>
      <c r="G277" t="s">
        <v>115</v>
      </c>
      <c r="H277" t="s">
        <v>115</v>
      </c>
      <c r="I277" t="s">
        <v>115</v>
      </c>
      <c r="J277" t="s">
        <v>997</v>
      </c>
      <c r="L277" t="s">
        <v>998</v>
      </c>
      <c r="M277" t="s">
        <v>999</v>
      </c>
      <c r="N277" t="s">
        <v>119</v>
      </c>
      <c r="O277" t="s">
        <v>120</v>
      </c>
      <c r="P277" s="8">
        <v>96950</v>
      </c>
      <c r="Q277" t="s">
        <v>121</v>
      </c>
      <c r="S277" s="10">
        <v>16702858730</v>
      </c>
      <c r="U277" t="s">
        <v>1000</v>
      </c>
      <c r="V277">
        <v>561320</v>
      </c>
      <c r="W277" t="s">
        <v>123</v>
      </c>
      <c r="Y277" t="s">
        <v>1001</v>
      </c>
      <c r="Z277" t="s">
        <v>1002</v>
      </c>
      <c r="AA277" t="s">
        <v>1003</v>
      </c>
      <c r="AB277" t="s">
        <v>288</v>
      </c>
      <c r="AC277" t="s">
        <v>998</v>
      </c>
      <c r="AD277" t="s">
        <v>999</v>
      </c>
      <c r="AE277" t="s">
        <v>119</v>
      </c>
      <c r="AF277" t="s">
        <v>120</v>
      </c>
      <c r="AG277" s="8">
        <v>96950</v>
      </c>
      <c r="AH277" t="s">
        <v>121</v>
      </c>
      <c r="AJ277" s="10">
        <v>16702858730</v>
      </c>
      <c r="AL277" t="s">
        <v>1004</v>
      </c>
      <c r="BD277" t="str">
        <f>"35-2014.00"</f>
        <v>35-2014.00</v>
      </c>
      <c r="BE277" t="s">
        <v>273</v>
      </c>
      <c r="BF277" t="s">
        <v>8808</v>
      </c>
      <c r="BG277" t="s">
        <v>275</v>
      </c>
      <c r="BH277">
        <v>11</v>
      </c>
      <c r="BJ277" s="1">
        <v>45566</v>
      </c>
      <c r="BK277" s="1">
        <v>45930</v>
      </c>
      <c r="BN277">
        <v>35</v>
      </c>
      <c r="BO277">
        <v>0</v>
      </c>
      <c r="BP277">
        <v>7</v>
      </c>
      <c r="BQ277">
        <v>7</v>
      </c>
      <c r="BR277">
        <v>7</v>
      </c>
      <c r="BS277">
        <v>7</v>
      </c>
      <c r="BT277">
        <v>7</v>
      </c>
      <c r="BU277">
        <v>0</v>
      </c>
      <c r="BV277" t="str">
        <f>"7:00 AM"</f>
        <v>7:00 AM</v>
      </c>
      <c r="BW277" t="str">
        <f>"3:00 PM"</f>
        <v>3:00 PM</v>
      </c>
      <c r="BX277" t="s">
        <v>158</v>
      </c>
      <c r="BY277">
        <v>0</v>
      </c>
      <c r="BZ277">
        <v>12</v>
      </c>
      <c r="CA277" t="s">
        <v>115</v>
      </c>
      <c r="CC277" t="s">
        <v>8809</v>
      </c>
      <c r="CD277" t="s">
        <v>1008</v>
      </c>
      <c r="CE277" t="s">
        <v>1009</v>
      </c>
      <c r="CF277" t="s">
        <v>119</v>
      </c>
      <c r="CG277" t="s">
        <v>120</v>
      </c>
      <c r="CH277" s="8">
        <v>96950</v>
      </c>
      <c r="CI277" s="3">
        <v>8.69</v>
      </c>
      <c r="CJ277" s="3">
        <v>8.69</v>
      </c>
      <c r="CK277" s="3">
        <v>13.04</v>
      </c>
      <c r="CL277" s="3">
        <v>13.04</v>
      </c>
      <c r="CM277" t="s">
        <v>136</v>
      </c>
      <c r="CN277" t="s">
        <v>137</v>
      </c>
      <c r="CO277" t="s">
        <v>138</v>
      </c>
      <c r="CQ277" t="s">
        <v>115</v>
      </c>
      <c r="CR277" t="s">
        <v>133</v>
      </c>
      <c r="CS277" t="s">
        <v>139</v>
      </c>
      <c r="CT277" t="s">
        <v>133</v>
      </c>
      <c r="CU277" t="s">
        <v>139</v>
      </c>
      <c r="CV277" t="s">
        <v>133</v>
      </c>
      <c r="CW277" t="s">
        <v>139</v>
      </c>
      <c r="CX277" s="2" t="s">
        <v>3256</v>
      </c>
      <c r="CY277" s="10">
        <v>16702858730</v>
      </c>
      <c r="CZ277" t="s">
        <v>1004</v>
      </c>
      <c r="DA277" t="s">
        <v>209</v>
      </c>
      <c r="DB277" t="s">
        <v>133</v>
      </c>
      <c r="DC277" t="s">
        <v>115</v>
      </c>
    </row>
    <row r="278" spans="1:112" ht="14.45" customHeight="1" x14ac:dyDescent="0.25">
      <c r="A278" t="s">
        <v>9202</v>
      </c>
      <c r="B278" t="s">
        <v>192</v>
      </c>
      <c r="C278" s="1">
        <v>45501</v>
      </c>
      <c r="D278" s="1">
        <v>45580</v>
      </c>
      <c r="E278" t="s">
        <v>114</v>
      </c>
      <c r="G278" t="s">
        <v>115</v>
      </c>
      <c r="H278" t="s">
        <v>115</v>
      </c>
      <c r="I278" t="s">
        <v>115</v>
      </c>
      <c r="J278" t="s">
        <v>5873</v>
      </c>
      <c r="K278" t="s">
        <v>5873</v>
      </c>
      <c r="L278" t="s">
        <v>5874</v>
      </c>
      <c r="M278" t="s">
        <v>642</v>
      </c>
      <c r="N278" t="s">
        <v>643</v>
      </c>
      <c r="O278" t="s">
        <v>120</v>
      </c>
      <c r="P278" s="8">
        <v>96951</v>
      </c>
      <c r="Q278" t="s">
        <v>121</v>
      </c>
      <c r="S278" s="10">
        <v>16707850100</v>
      </c>
      <c r="U278" t="s">
        <v>5875</v>
      </c>
      <c r="V278">
        <v>55111</v>
      </c>
      <c r="W278" t="s">
        <v>123</v>
      </c>
      <c r="Y278" t="s">
        <v>5876</v>
      </c>
      <c r="Z278" t="s">
        <v>2168</v>
      </c>
      <c r="AB278" t="s">
        <v>396</v>
      </c>
      <c r="AC278" t="s">
        <v>5874</v>
      </c>
      <c r="AD278" t="s">
        <v>642</v>
      </c>
      <c r="AE278" t="s">
        <v>643</v>
      </c>
      <c r="AF278" t="s">
        <v>120</v>
      </c>
      <c r="AG278" s="8">
        <v>96951</v>
      </c>
      <c r="AH278" t="s">
        <v>121</v>
      </c>
      <c r="AJ278" s="10">
        <v>16707850100</v>
      </c>
      <c r="AL278" t="s">
        <v>5881</v>
      </c>
      <c r="BD278" t="str">
        <f>"35-2014.00"</f>
        <v>35-2014.00</v>
      </c>
      <c r="BE278" t="s">
        <v>273</v>
      </c>
      <c r="BF278" t="s">
        <v>9203</v>
      </c>
      <c r="BG278" t="s">
        <v>275</v>
      </c>
      <c r="BH278">
        <v>3</v>
      </c>
      <c r="BJ278" s="1">
        <v>45453</v>
      </c>
      <c r="BK278" s="1">
        <v>45817</v>
      </c>
      <c r="BN278">
        <v>35</v>
      </c>
      <c r="BO278">
        <v>0</v>
      </c>
      <c r="BP278">
        <v>7</v>
      </c>
      <c r="BQ278">
        <v>7</v>
      </c>
      <c r="BR278">
        <v>7</v>
      </c>
      <c r="BS278">
        <v>7</v>
      </c>
      <c r="BT278">
        <v>7</v>
      </c>
      <c r="BU278">
        <v>0</v>
      </c>
      <c r="BV278" t="str">
        <f>"8:00 AM"</f>
        <v>8:00 AM</v>
      </c>
      <c r="BW278" t="str">
        <f>"4:00 PM"</f>
        <v>4:00 PM</v>
      </c>
      <c r="BX278" t="s">
        <v>158</v>
      </c>
      <c r="BY278">
        <v>0</v>
      </c>
      <c r="BZ278">
        <v>12</v>
      </c>
      <c r="CA278" t="s">
        <v>115</v>
      </c>
      <c r="CC278" t="s">
        <v>9204</v>
      </c>
      <c r="CD278" t="s">
        <v>5874</v>
      </c>
      <c r="CE278" t="s">
        <v>642</v>
      </c>
      <c r="CF278" t="s">
        <v>643</v>
      </c>
      <c r="CG278" t="s">
        <v>120</v>
      </c>
      <c r="CH278" s="8">
        <v>96951</v>
      </c>
      <c r="CI278" s="3">
        <v>8.83</v>
      </c>
      <c r="CJ278" s="3">
        <v>8.83</v>
      </c>
      <c r="CK278" s="3">
        <v>13.24</v>
      </c>
      <c r="CL278" s="3">
        <v>13.24</v>
      </c>
      <c r="CM278" t="s">
        <v>136</v>
      </c>
      <c r="CN278" t="s">
        <v>139</v>
      </c>
      <c r="CO278" t="s">
        <v>138</v>
      </c>
      <c r="CQ278" t="s">
        <v>115</v>
      </c>
      <c r="CR278" t="s">
        <v>133</v>
      </c>
      <c r="CS278" t="s">
        <v>139</v>
      </c>
      <c r="CT278" t="s">
        <v>133</v>
      </c>
      <c r="CU278" t="s">
        <v>139</v>
      </c>
      <c r="CV278" t="s">
        <v>133</v>
      </c>
      <c r="CW278" t="s">
        <v>139</v>
      </c>
      <c r="CX278" t="s">
        <v>139</v>
      </c>
      <c r="CY278" s="10">
        <v>16707850100</v>
      </c>
      <c r="CZ278" t="s">
        <v>5881</v>
      </c>
      <c r="DA278" t="s">
        <v>139</v>
      </c>
      <c r="DB278" t="s">
        <v>133</v>
      </c>
      <c r="DC278" t="s">
        <v>115</v>
      </c>
    </row>
    <row r="279" spans="1:112" ht="14.45" customHeight="1" x14ac:dyDescent="0.25">
      <c r="A279" t="s">
        <v>9358</v>
      </c>
      <c r="B279" t="s">
        <v>143</v>
      </c>
      <c r="C279" s="1">
        <v>45492</v>
      </c>
      <c r="D279" s="1">
        <v>45580</v>
      </c>
      <c r="E279" t="s">
        <v>144</v>
      </c>
      <c r="F279" s="1">
        <v>45565</v>
      </c>
      <c r="G279" t="s">
        <v>133</v>
      </c>
      <c r="H279" t="s">
        <v>115</v>
      </c>
      <c r="I279" t="s">
        <v>115</v>
      </c>
      <c r="J279" t="s">
        <v>9359</v>
      </c>
      <c r="L279" t="s">
        <v>8256</v>
      </c>
      <c r="M279" t="s">
        <v>9360</v>
      </c>
      <c r="N279" t="s">
        <v>119</v>
      </c>
      <c r="O279" t="s">
        <v>120</v>
      </c>
      <c r="P279" s="8">
        <v>96950</v>
      </c>
      <c r="Q279" t="s">
        <v>121</v>
      </c>
      <c r="S279" s="10">
        <v>16702353838</v>
      </c>
      <c r="U279" t="s">
        <v>9361</v>
      </c>
      <c r="V279">
        <v>42499</v>
      </c>
      <c r="W279" t="s">
        <v>123</v>
      </c>
      <c r="Y279" t="s">
        <v>9362</v>
      </c>
      <c r="Z279" t="s">
        <v>9363</v>
      </c>
      <c r="AB279" t="s">
        <v>2612</v>
      </c>
      <c r="AC279" t="s">
        <v>8256</v>
      </c>
      <c r="AD279" t="s">
        <v>9360</v>
      </c>
      <c r="AE279" t="s">
        <v>119</v>
      </c>
      <c r="AF279" t="s">
        <v>120</v>
      </c>
      <c r="AG279" s="8">
        <v>96950</v>
      </c>
      <c r="AH279" t="s">
        <v>121</v>
      </c>
      <c r="AJ279" s="10">
        <v>16702353838</v>
      </c>
      <c r="AL279" t="s">
        <v>9364</v>
      </c>
      <c r="BD279" t="str">
        <f>"49-9071.00"</f>
        <v>49-9071.00</v>
      </c>
      <c r="BE279" t="s">
        <v>241</v>
      </c>
      <c r="BF279" t="s">
        <v>9365</v>
      </c>
      <c r="BG279" t="s">
        <v>9002</v>
      </c>
      <c r="BH279">
        <v>1</v>
      </c>
      <c r="BI279">
        <v>1</v>
      </c>
      <c r="BJ279" s="1">
        <v>45567</v>
      </c>
      <c r="BK279" s="1">
        <v>46661</v>
      </c>
      <c r="BL279" s="1">
        <v>45580</v>
      </c>
      <c r="BM279" s="1">
        <v>46661</v>
      </c>
      <c r="BN279">
        <v>35</v>
      </c>
      <c r="BO279">
        <v>0</v>
      </c>
      <c r="BP279">
        <v>7</v>
      </c>
      <c r="BQ279">
        <v>7</v>
      </c>
      <c r="BR279">
        <v>7</v>
      </c>
      <c r="BS279">
        <v>7</v>
      </c>
      <c r="BT279">
        <v>7</v>
      </c>
      <c r="BU279">
        <v>0</v>
      </c>
      <c r="BV279" t="str">
        <f>"8:00 AM"</f>
        <v>8:00 AM</v>
      </c>
      <c r="BW279" t="str">
        <f>"5:00 PM"</f>
        <v>5:00 PM</v>
      </c>
      <c r="BX279" t="s">
        <v>158</v>
      </c>
      <c r="BY279">
        <v>0</v>
      </c>
      <c r="BZ279">
        <v>24</v>
      </c>
      <c r="CA279" t="s">
        <v>115</v>
      </c>
      <c r="CC279" t="s">
        <v>9366</v>
      </c>
      <c r="CD279" t="s">
        <v>2111</v>
      </c>
      <c r="CE279" t="s">
        <v>532</v>
      </c>
      <c r="CF279" t="s">
        <v>119</v>
      </c>
      <c r="CG279" t="s">
        <v>120</v>
      </c>
      <c r="CH279" s="8">
        <v>96950</v>
      </c>
      <c r="CI279" s="3">
        <v>9.75</v>
      </c>
      <c r="CJ279" s="3">
        <v>9.75</v>
      </c>
      <c r="CK279" s="3">
        <v>14.63</v>
      </c>
      <c r="CL279" s="3">
        <v>14.63</v>
      </c>
      <c r="CM279" t="s">
        <v>136</v>
      </c>
      <c r="CN279" t="s">
        <v>209</v>
      </c>
      <c r="CO279" t="s">
        <v>138</v>
      </c>
      <c r="CQ279" t="s">
        <v>115</v>
      </c>
      <c r="CR279" t="s">
        <v>133</v>
      </c>
      <c r="CS279" t="s">
        <v>139</v>
      </c>
      <c r="CT279" t="s">
        <v>139</v>
      </c>
      <c r="CU279" t="s">
        <v>139</v>
      </c>
      <c r="CV279" t="s">
        <v>133</v>
      </c>
      <c r="CW279" t="s">
        <v>139</v>
      </c>
      <c r="CX279" t="s">
        <v>139</v>
      </c>
      <c r="CY279" s="10">
        <v>16702353838</v>
      </c>
      <c r="CZ279" t="s">
        <v>9367</v>
      </c>
      <c r="DA279" t="s">
        <v>139</v>
      </c>
      <c r="DB279" t="s">
        <v>133</v>
      </c>
      <c r="DC279" t="s">
        <v>115</v>
      </c>
    </row>
    <row r="280" spans="1:112" ht="14.45" customHeight="1" x14ac:dyDescent="0.25">
      <c r="A280" t="s">
        <v>9438</v>
      </c>
      <c r="B280" t="s">
        <v>192</v>
      </c>
      <c r="C280" s="1">
        <v>45470</v>
      </c>
      <c r="D280" s="1">
        <v>45580</v>
      </c>
      <c r="E280" t="s">
        <v>144</v>
      </c>
      <c r="F280" s="1">
        <v>45564</v>
      </c>
      <c r="G280" t="s">
        <v>115</v>
      </c>
      <c r="H280" t="s">
        <v>115</v>
      </c>
      <c r="I280" t="s">
        <v>115</v>
      </c>
      <c r="J280" t="s">
        <v>1651</v>
      </c>
      <c r="L280" t="s">
        <v>2293</v>
      </c>
      <c r="N280" t="s">
        <v>119</v>
      </c>
      <c r="O280" t="s">
        <v>120</v>
      </c>
      <c r="P280" s="8">
        <v>96950</v>
      </c>
      <c r="Q280" t="s">
        <v>121</v>
      </c>
      <c r="S280" s="10">
        <v>16702881463</v>
      </c>
      <c r="U280" t="s">
        <v>1654</v>
      </c>
      <c r="V280">
        <v>561320</v>
      </c>
      <c r="W280" t="s">
        <v>123</v>
      </c>
      <c r="Y280" t="s">
        <v>2295</v>
      </c>
      <c r="Z280" t="s">
        <v>2296</v>
      </c>
      <c r="AA280" t="s">
        <v>2297</v>
      </c>
      <c r="AB280" t="s">
        <v>200</v>
      </c>
      <c r="AC280" t="s">
        <v>2293</v>
      </c>
      <c r="AE280" t="s">
        <v>119</v>
      </c>
      <c r="AF280" t="s">
        <v>120</v>
      </c>
      <c r="AG280" s="8">
        <v>96950</v>
      </c>
      <c r="AH280" t="s">
        <v>121</v>
      </c>
      <c r="AJ280" s="10">
        <v>16702881463</v>
      </c>
      <c r="AL280" t="s">
        <v>1657</v>
      </c>
      <c r="BD280" t="str">
        <f>"35-2021.00"</f>
        <v>35-2021.00</v>
      </c>
      <c r="BE280" t="s">
        <v>1658</v>
      </c>
      <c r="BF280" t="s">
        <v>9439</v>
      </c>
      <c r="BG280" t="s">
        <v>9440</v>
      </c>
      <c r="BH280">
        <v>10</v>
      </c>
      <c r="BJ280" s="1">
        <v>45566</v>
      </c>
      <c r="BK280" s="1">
        <v>45930</v>
      </c>
      <c r="BN280">
        <v>35</v>
      </c>
      <c r="BO280">
        <v>0</v>
      </c>
      <c r="BP280">
        <v>7</v>
      </c>
      <c r="BQ280">
        <v>7</v>
      </c>
      <c r="BR280">
        <v>7</v>
      </c>
      <c r="BS280">
        <v>7</v>
      </c>
      <c r="BT280">
        <v>7</v>
      </c>
      <c r="BU280">
        <v>0</v>
      </c>
      <c r="BV280" t="str">
        <f>"8:00 AM"</f>
        <v>8:00 AM</v>
      </c>
      <c r="BW280" t="str">
        <f>"4:00 PM"</f>
        <v>4:00 PM</v>
      </c>
      <c r="BX280" t="s">
        <v>158</v>
      </c>
      <c r="BY280">
        <v>0</v>
      </c>
      <c r="BZ280">
        <v>3</v>
      </c>
      <c r="CA280" t="s">
        <v>115</v>
      </c>
      <c r="CC280" t="s">
        <v>6269</v>
      </c>
      <c r="CD280" t="s">
        <v>9441</v>
      </c>
      <c r="CF280" t="s">
        <v>119</v>
      </c>
      <c r="CG280" t="s">
        <v>120</v>
      </c>
      <c r="CH280" s="8">
        <v>96950</v>
      </c>
      <c r="CI280" s="3">
        <v>7.95</v>
      </c>
      <c r="CJ280" s="3">
        <v>7.95</v>
      </c>
      <c r="CK280" s="3">
        <v>11.93</v>
      </c>
      <c r="CL280" s="3">
        <v>11.93</v>
      </c>
      <c r="CM280" t="s">
        <v>136</v>
      </c>
      <c r="CN280" t="s">
        <v>137</v>
      </c>
      <c r="CO280" t="s">
        <v>138</v>
      </c>
      <c r="CQ280" t="s">
        <v>115</v>
      </c>
      <c r="CR280" t="s">
        <v>133</v>
      </c>
      <c r="CS280" t="s">
        <v>139</v>
      </c>
      <c r="CT280" t="s">
        <v>133</v>
      </c>
      <c r="CU280" t="s">
        <v>139</v>
      </c>
      <c r="CV280" t="s">
        <v>133</v>
      </c>
      <c r="CW280" t="s">
        <v>139</v>
      </c>
      <c r="CX280" s="2" t="s">
        <v>6477</v>
      </c>
      <c r="CY280" s="10">
        <v>16702881463</v>
      </c>
      <c r="CZ280" t="s">
        <v>1662</v>
      </c>
      <c r="DA280" t="s">
        <v>356</v>
      </c>
      <c r="DB280" t="s">
        <v>133</v>
      </c>
      <c r="DC280" t="s">
        <v>115</v>
      </c>
    </row>
    <row r="281" spans="1:112" ht="14.45" customHeight="1" x14ac:dyDescent="0.25">
      <c r="A281" t="s">
        <v>9515</v>
      </c>
      <c r="B281" t="s">
        <v>143</v>
      </c>
      <c r="C281" s="1">
        <v>45513</v>
      </c>
      <c r="D281" s="1">
        <v>45580</v>
      </c>
      <c r="E281" t="s">
        <v>144</v>
      </c>
      <c r="F281" s="1">
        <v>45609</v>
      </c>
      <c r="G281" t="s">
        <v>115</v>
      </c>
      <c r="H281" t="s">
        <v>115</v>
      </c>
      <c r="I281" t="s">
        <v>115</v>
      </c>
      <c r="J281" t="s">
        <v>7673</v>
      </c>
      <c r="K281" t="s">
        <v>7673</v>
      </c>
      <c r="L281" t="s">
        <v>7674</v>
      </c>
      <c r="M281" t="s">
        <v>7675</v>
      </c>
      <c r="N281" t="s">
        <v>119</v>
      </c>
      <c r="O281" t="s">
        <v>120</v>
      </c>
      <c r="P281" s="8">
        <v>96950</v>
      </c>
      <c r="Q281" t="s">
        <v>121</v>
      </c>
      <c r="S281" s="10">
        <v>16702351662</v>
      </c>
      <c r="U281" t="s">
        <v>3261</v>
      </c>
      <c r="V281">
        <v>811412</v>
      </c>
      <c r="W281" t="s">
        <v>123</v>
      </c>
      <c r="Y281" t="s">
        <v>2295</v>
      </c>
      <c r="Z281" t="s">
        <v>3262</v>
      </c>
      <c r="AA281" t="s">
        <v>3263</v>
      </c>
      <c r="AB281" t="s">
        <v>3264</v>
      </c>
      <c r="AC281" t="s">
        <v>7674</v>
      </c>
      <c r="AD281" t="s">
        <v>7675</v>
      </c>
      <c r="AE281" t="s">
        <v>119</v>
      </c>
      <c r="AF281" t="s">
        <v>120</v>
      </c>
      <c r="AG281" s="8">
        <v>96950</v>
      </c>
      <c r="AH281" t="s">
        <v>121</v>
      </c>
      <c r="AJ281" s="10">
        <v>16702351662</v>
      </c>
      <c r="AL281" t="s">
        <v>3265</v>
      </c>
      <c r="BD281" t="str">
        <f>"49-9021.00"</f>
        <v>49-9021.00</v>
      </c>
      <c r="BE281" t="s">
        <v>935</v>
      </c>
      <c r="BF281" t="s">
        <v>7676</v>
      </c>
      <c r="BG281" t="s">
        <v>7677</v>
      </c>
      <c r="BH281">
        <v>1</v>
      </c>
      <c r="BI281">
        <v>1</v>
      </c>
      <c r="BJ281" s="1">
        <v>45611</v>
      </c>
      <c r="BK281" s="1">
        <v>45975</v>
      </c>
      <c r="BL281" s="1">
        <v>45611</v>
      </c>
      <c r="BM281" s="1">
        <v>45975</v>
      </c>
      <c r="BN281">
        <v>40</v>
      </c>
      <c r="BO281">
        <v>0</v>
      </c>
      <c r="BP281">
        <v>8</v>
      </c>
      <c r="BQ281">
        <v>8</v>
      </c>
      <c r="BR281">
        <v>8</v>
      </c>
      <c r="BS281">
        <v>8</v>
      </c>
      <c r="BT281">
        <v>8</v>
      </c>
      <c r="BU281">
        <v>0</v>
      </c>
      <c r="BV281" t="str">
        <f>"8:00 AM"</f>
        <v>8:00 AM</v>
      </c>
      <c r="BW281" t="str">
        <f>"5:00 PM"</f>
        <v>5:00 PM</v>
      </c>
      <c r="BX281" t="s">
        <v>226</v>
      </c>
      <c r="BY281">
        <v>0</v>
      </c>
      <c r="BZ281">
        <v>12</v>
      </c>
      <c r="CA281" t="s">
        <v>115</v>
      </c>
      <c r="CC281" s="2" t="s">
        <v>9516</v>
      </c>
      <c r="CD281" t="s">
        <v>7674</v>
      </c>
      <c r="CE281" t="s">
        <v>7675</v>
      </c>
      <c r="CF281" t="s">
        <v>119</v>
      </c>
      <c r="CG281" t="s">
        <v>120</v>
      </c>
      <c r="CH281" s="8">
        <v>96950</v>
      </c>
      <c r="CI281" s="3">
        <v>10.74</v>
      </c>
      <c r="CJ281" s="3">
        <v>10.74</v>
      </c>
      <c r="CK281" s="3">
        <v>16.11</v>
      </c>
      <c r="CL281" s="3">
        <v>16.11</v>
      </c>
      <c r="CM281" t="s">
        <v>136</v>
      </c>
      <c r="CN281" t="s">
        <v>139</v>
      </c>
      <c r="CO281" t="s">
        <v>138</v>
      </c>
      <c r="CQ281" t="s">
        <v>115</v>
      </c>
      <c r="CR281" t="s">
        <v>133</v>
      </c>
      <c r="CS281" t="s">
        <v>139</v>
      </c>
      <c r="CT281" t="s">
        <v>133</v>
      </c>
      <c r="CU281" t="s">
        <v>139</v>
      </c>
      <c r="CV281" t="s">
        <v>133</v>
      </c>
      <c r="CW281" t="s">
        <v>139</v>
      </c>
      <c r="CX281" t="s">
        <v>139</v>
      </c>
      <c r="CY281" s="10">
        <v>16702351662</v>
      </c>
      <c r="CZ281" t="s">
        <v>3265</v>
      </c>
      <c r="DA281" t="s">
        <v>139</v>
      </c>
      <c r="DB281" t="s">
        <v>133</v>
      </c>
      <c r="DC281" t="s">
        <v>115</v>
      </c>
    </row>
    <row r="282" spans="1:112" ht="14.45" customHeight="1" x14ac:dyDescent="0.25">
      <c r="A282" t="s">
        <v>9609</v>
      </c>
      <c r="B282" t="s">
        <v>192</v>
      </c>
      <c r="C282" s="1">
        <v>45471</v>
      </c>
      <c r="D282" s="1">
        <v>45580</v>
      </c>
      <c r="E282" t="s">
        <v>144</v>
      </c>
      <c r="F282" s="1">
        <v>45564</v>
      </c>
      <c r="G282" t="s">
        <v>115</v>
      </c>
      <c r="H282" t="s">
        <v>115</v>
      </c>
      <c r="I282" t="s">
        <v>115</v>
      </c>
      <c r="J282" t="s">
        <v>997</v>
      </c>
      <c r="L282" t="s">
        <v>998</v>
      </c>
      <c r="M282" t="s">
        <v>999</v>
      </c>
      <c r="N282" t="s">
        <v>119</v>
      </c>
      <c r="O282" t="s">
        <v>120</v>
      </c>
      <c r="P282" s="8">
        <v>96950</v>
      </c>
      <c r="Q282" t="s">
        <v>121</v>
      </c>
      <c r="S282" s="10">
        <v>16702858730</v>
      </c>
      <c r="U282" t="s">
        <v>1000</v>
      </c>
      <c r="V282">
        <v>561320</v>
      </c>
      <c r="W282" t="s">
        <v>123</v>
      </c>
      <c r="Y282" t="s">
        <v>1001</v>
      </c>
      <c r="Z282" t="s">
        <v>1002</v>
      </c>
      <c r="AA282" t="s">
        <v>1003</v>
      </c>
      <c r="AB282" t="s">
        <v>288</v>
      </c>
      <c r="AC282" t="s">
        <v>998</v>
      </c>
      <c r="AD282" t="s">
        <v>999</v>
      </c>
      <c r="AE282" t="s">
        <v>119</v>
      </c>
      <c r="AF282" t="s">
        <v>120</v>
      </c>
      <c r="AG282" s="8">
        <v>96950</v>
      </c>
      <c r="AH282" t="s">
        <v>121</v>
      </c>
      <c r="AJ282" s="10">
        <v>16702858730</v>
      </c>
      <c r="AL282" t="s">
        <v>1004</v>
      </c>
      <c r="BD282" t="str">
        <f>"37-2012.00"</f>
        <v>37-2012.00</v>
      </c>
      <c r="BE282" t="s">
        <v>512</v>
      </c>
      <c r="BF282" t="s">
        <v>8019</v>
      </c>
      <c r="BG282" t="s">
        <v>1593</v>
      </c>
      <c r="BH282">
        <v>19</v>
      </c>
      <c r="BJ282" s="1">
        <v>45566</v>
      </c>
      <c r="BK282" s="1">
        <v>45930</v>
      </c>
      <c r="BN282">
        <v>35</v>
      </c>
      <c r="BO282">
        <v>0</v>
      </c>
      <c r="BP282">
        <v>7</v>
      </c>
      <c r="BQ282">
        <v>7</v>
      </c>
      <c r="BR282">
        <v>7</v>
      </c>
      <c r="BS282">
        <v>7</v>
      </c>
      <c r="BT282">
        <v>7</v>
      </c>
      <c r="BU282">
        <v>0</v>
      </c>
      <c r="BV282" t="str">
        <f>"9:00 AM"</f>
        <v>9:00 AM</v>
      </c>
      <c r="BW282" t="str">
        <f>"5:00 PM"</f>
        <v>5:00 PM</v>
      </c>
      <c r="BX282" t="s">
        <v>158</v>
      </c>
      <c r="BY282">
        <v>0</v>
      </c>
      <c r="BZ282">
        <v>3</v>
      </c>
      <c r="CA282" t="s">
        <v>115</v>
      </c>
      <c r="CC282" s="2" t="s">
        <v>9610</v>
      </c>
      <c r="CD282" t="s">
        <v>1008</v>
      </c>
      <c r="CE282" t="s">
        <v>1009</v>
      </c>
      <c r="CF282" t="s">
        <v>119</v>
      </c>
      <c r="CG282" t="s">
        <v>120</v>
      </c>
      <c r="CH282" s="8">
        <v>96950</v>
      </c>
      <c r="CI282" s="3">
        <v>7.64</v>
      </c>
      <c r="CJ282" s="3">
        <v>7.64</v>
      </c>
      <c r="CK282" s="3">
        <v>11.46</v>
      </c>
      <c r="CL282" s="3">
        <v>11.46</v>
      </c>
      <c r="CM282" t="s">
        <v>136</v>
      </c>
      <c r="CN282" t="s">
        <v>137</v>
      </c>
      <c r="CO282" t="s">
        <v>138</v>
      </c>
      <c r="CQ282" t="s">
        <v>115</v>
      </c>
      <c r="CR282" t="s">
        <v>133</v>
      </c>
      <c r="CS282" t="s">
        <v>139</v>
      </c>
      <c r="CT282" t="s">
        <v>133</v>
      </c>
      <c r="CU282" t="s">
        <v>139</v>
      </c>
      <c r="CV282" t="s">
        <v>133</v>
      </c>
      <c r="CW282" t="s">
        <v>139</v>
      </c>
      <c r="CX282" s="2" t="s">
        <v>3256</v>
      </c>
      <c r="CY282" s="10">
        <v>16702858730</v>
      </c>
      <c r="CZ282" t="s">
        <v>1004</v>
      </c>
      <c r="DA282" t="s">
        <v>209</v>
      </c>
      <c r="DB282" t="s">
        <v>133</v>
      </c>
      <c r="DC282" t="s">
        <v>115</v>
      </c>
    </row>
    <row r="283" spans="1:112" ht="14.45" customHeight="1" x14ac:dyDescent="0.25">
      <c r="A283" t="s">
        <v>297</v>
      </c>
      <c r="B283" t="s">
        <v>143</v>
      </c>
      <c r="C283" s="1">
        <v>45477</v>
      </c>
      <c r="D283" s="1">
        <v>45581</v>
      </c>
      <c r="E283" t="s">
        <v>144</v>
      </c>
      <c r="F283" s="1">
        <v>45590</v>
      </c>
      <c r="G283" t="s">
        <v>115</v>
      </c>
      <c r="H283" t="s">
        <v>115</v>
      </c>
      <c r="I283" t="s">
        <v>115</v>
      </c>
      <c r="J283" t="s">
        <v>298</v>
      </c>
      <c r="K283" t="s">
        <v>299</v>
      </c>
      <c r="L283" t="s">
        <v>300</v>
      </c>
      <c r="N283" t="s">
        <v>119</v>
      </c>
      <c r="O283" t="s">
        <v>120</v>
      </c>
      <c r="P283" s="8">
        <v>96950</v>
      </c>
      <c r="Q283" t="s">
        <v>121</v>
      </c>
      <c r="R283" t="s">
        <v>284</v>
      </c>
      <c r="S283" s="10">
        <v>16707890510</v>
      </c>
      <c r="U283" t="s">
        <v>301</v>
      </c>
      <c r="V283">
        <v>445250</v>
      </c>
      <c r="W283" t="s">
        <v>123</v>
      </c>
      <c r="Y283" t="s">
        <v>302</v>
      </c>
      <c r="Z283" t="s">
        <v>303</v>
      </c>
      <c r="AB283" t="s">
        <v>304</v>
      </c>
      <c r="AC283" t="s">
        <v>300</v>
      </c>
      <c r="AE283" t="s">
        <v>119</v>
      </c>
      <c r="AF283" t="s">
        <v>120</v>
      </c>
      <c r="AG283" s="8">
        <v>96950</v>
      </c>
      <c r="AH283" t="s">
        <v>121</v>
      </c>
      <c r="AI283" t="s">
        <v>284</v>
      </c>
      <c r="AJ283" s="10">
        <v>16707890510</v>
      </c>
      <c r="AL283" t="s">
        <v>305</v>
      </c>
      <c r="BD283" t="str">
        <f>"51-3022.00"</f>
        <v>51-3022.00</v>
      </c>
      <c r="BE283" t="s">
        <v>306</v>
      </c>
      <c r="BF283" t="s">
        <v>307</v>
      </c>
      <c r="BG283" t="s">
        <v>308</v>
      </c>
      <c r="BH283">
        <v>3</v>
      </c>
      <c r="BI283">
        <v>3</v>
      </c>
      <c r="BJ283" s="1">
        <v>45592</v>
      </c>
      <c r="BK283" s="1">
        <v>45956</v>
      </c>
      <c r="BL283" s="1">
        <v>45592</v>
      </c>
      <c r="BM283" s="1">
        <v>45956</v>
      </c>
      <c r="BN283">
        <v>35</v>
      </c>
      <c r="BO283">
        <v>0</v>
      </c>
      <c r="BP283">
        <v>0</v>
      </c>
      <c r="BQ283">
        <v>7</v>
      </c>
      <c r="BR283">
        <v>7</v>
      </c>
      <c r="BS283">
        <v>7</v>
      </c>
      <c r="BT283">
        <v>7</v>
      </c>
      <c r="BU283">
        <v>7</v>
      </c>
      <c r="BV283" t="str">
        <f>"8:00 AM"</f>
        <v>8:00 AM</v>
      </c>
      <c r="BW283" t="str">
        <f>"5:00 PM"</f>
        <v>5:00 PM</v>
      </c>
      <c r="BX283" t="s">
        <v>158</v>
      </c>
      <c r="BY283">
        <v>0</v>
      </c>
      <c r="BZ283">
        <v>3</v>
      </c>
      <c r="CA283" t="s">
        <v>115</v>
      </c>
      <c r="CC283" t="s">
        <v>246</v>
      </c>
      <c r="CD283" t="s">
        <v>309</v>
      </c>
      <c r="CE283" t="s">
        <v>310</v>
      </c>
      <c r="CF283" t="s">
        <v>119</v>
      </c>
      <c r="CG283" t="s">
        <v>120</v>
      </c>
      <c r="CH283" s="8">
        <v>96950</v>
      </c>
      <c r="CI283" s="3">
        <v>12.17</v>
      </c>
      <c r="CJ283" s="3">
        <v>12.17</v>
      </c>
      <c r="CK283" s="3">
        <v>18.260000000000002</v>
      </c>
      <c r="CL283" s="3">
        <v>18.260000000000002</v>
      </c>
      <c r="CM283" t="s">
        <v>136</v>
      </c>
      <c r="CN283" t="s">
        <v>246</v>
      </c>
      <c r="CO283" t="s">
        <v>138</v>
      </c>
      <c r="CQ283" t="s">
        <v>115</v>
      </c>
      <c r="CR283" t="s">
        <v>133</v>
      </c>
      <c r="CS283" t="s">
        <v>139</v>
      </c>
      <c r="CT283" t="s">
        <v>133</v>
      </c>
      <c r="CU283" t="s">
        <v>139</v>
      </c>
      <c r="CV283" t="s">
        <v>133</v>
      </c>
      <c r="CW283" t="s">
        <v>139</v>
      </c>
      <c r="CX283" t="s">
        <v>295</v>
      </c>
      <c r="CY283" s="10">
        <v>16707890510</v>
      </c>
      <c r="CZ283" t="s">
        <v>305</v>
      </c>
      <c r="DA283" t="s">
        <v>296</v>
      </c>
      <c r="DB283" t="s">
        <v>133</v>
      </c>
      <c r="DC283" t="s">
        <v>115</v>
      </c>
    </row>
    <row r="284" spans="1:112" ht="14.45" customHeight="1" x14ac:dyDescent="0.25">
      <c r="A284" t="s">
        <v>1090</v>
      </c>
      <c r="B284" t="s">
        <v>192</v>
      </c>
      <c r="C284" s="1">
        <v>45489</v>
      </c>
      <c r="D284" s="1">
        <v>45581</v>
      </c>
      <c r="E284" t="s">
        <v>144</v>
      </c>
      <c r="F284" s="1">
        <v>45564</v>
      </c>
      <c r="G284" t="s">
        <v>115</v>
      </c>
      <c r="H284" t="s">
        <v>115</v>
      </c>
      <c r="I284" t="s">
        <v>115</v>
      </c>
      <c r="J284" t="s">
        <v>1091</v>
      </c>
      <c r="K284" t="s">
        <v>1092</v>
      </c>
      <c r="L284" t="s">
        <v>1093</v>
      </c>
      <c r="M284" t="s">
        <v>1094</v>
      </c>
      <c r="N284" t="s">
        <v>148</v>
      </c>
      <c r="O284" t="s">
        <v>120</v>
      </c>
      <c r="P284" s="8">
        <v>96950</v>
      </c>
      <c r="Q284" t="s">
        <v>121</v>
      </c>
      <c r="R284" t="s">
        <v>209</v>
      </c>
      <c r="S284" s="10">
        <v>16702346900</v>
      </c>
      <c r="U284" t="s">
        <v>1095</v>
      </c>
      <c r="V284">
        <v>722511</v>
      </c>
      <c r="W284" t="s">
        <v>123</v>
      </c>
      <c r="Y284" t="s">
        <v>1096</v>
      </c>
      <c r="Z284" t="s">
        <v>1097</v>
      </c>
      <c r="AB284" t="s">
        <v>565</v>
      </c>
      <c r="AC284" t="s">
        <v>1094</v>
      </c>
      <c r="AE284" t="s">
        <v>148</v>
      </c>
      <c r="AF284" t="s">
        <v>120</v>
      </c>
      <c r="AG284" s="8">
        <v>96950</v>
      </c>
      <c r="AH284" t="s">
        <v>121</v>
      </c>
      <c r="AJ284" s="10">
        <v>16702346900</v>
      </c>
      <c r="AL284" t="s">
        <v>1098</v>
      </c>
      <c r="BD284" t="str">
        <f>"35-2014.00"</f>
        <v>35-2014.00</v>
      </c>
      <c r="BE284" t="s">
        <v>273</v>
      </c>
      <c r="BF284" t="s">
        <v>1099</v>
      </c>
      <c r="BG284" t="s">
        <v>1100</v>
      </c>
      <c r="BH284">
        <v>2</v>
      </c>
      <c r="BJ284" s="1">
        <v>45566</v>
      </c>
      <c r="BK284" s="1">
        <v>45930</v>
      </c>
      <c r="BN284">
        <v>40</v>
      </c>
      <c r="BO284">
        <v>7</v>
      </c>
      <c r="BP284">
        <v>0</v>
      </c>
      <c r="BQ284">
        <v>6</v>
      </c>
      <c r="BR284">
        <v>6</v>
      </c>
      <c r="BS284">
        <v>7</v>
      </c>
      <c r="BT284">
        <v>7</v>
      </c>
      <c r="BU284">
        <v>7</v>
      </c>
      <c r="BV284" t="str">
        <f>"11:00 AM"</f>
        <v>11:00 AM</v>
      </c>
      <c r="BW284" t="str">
        <f>"9:00 PM"</f>
        <v>9:00 PM</v>
      </c>
      <c r="BX284" t="s">
        <v>158</v>
      </c>
      <c r="BY284">
        <v>0</v>
      </c>
      <c r="BZ284">
        <v>6</v>
      </c>
      <c r="CA284" t="s">
        <v>115</v>
      </c>
      <c r="CC284" s="2" t="s">
        <v>1101</v>
      </c>
      <c r="CD284" t="s">
        <v>1094</v>
      </c>
      <c r="CE284" t="s">
        <v>1093</v>
      </c>
      <c r="CF284" t="s">
        <v>148</v>
      </c>
      <c r="CG284" t="s">
        <v>120</v>
      </c>
      <c r="CH284" s="8">
        <v>96950</v>
      </c>
      <c r="CI284" s="3">
        <v>8.83</v>
      </c>
      <c r="CJ284" s="3">
        <v>8.83</v>
      </c>
      <c r="CK284" s="3">
        <v>13.25</v>
      </c>
      <c r="CL284" s="3">
        <v>13.25</v>
      </c>
      <c r="CM284" t="s">
        <v>136</v>
      </c>
      <c r="CN284" t="s">
        <v>368</v>
      </c>
      <c r="CO284" t="s">
        <v>138</v>
      </c>
      <c r="CQ284" t="s">
        <v>115</v>
      </c>
      <c r="CR284" t="s">
        <v>133</v>
      </c>
      <c r="CS284" t="s">
        <v>139</v>
      </c>
      <c r="CT284" t="s">
        <v>133</v>
      </c>
      <c r="CU284" t="s">
        <v>139</v>
      </c>
      <c r="CV284" t="s">
        <v>133</v>
      </c>
      <c r="CW284" t="s">
        <v>139</v>
      </c>
      <c r="CX284" s="2" t="s">
        <v>1102</v>
      </c>
      <c r="CY284" s="10">
        <v>16702346900</v>
      </c>
      <c r="CZ284" t="s">
        <v>1098</v>
      </c>
      <c r="DA284" t="s">
        <v>209</v>
      </c>
      <c r="DB284" t="s">
        <v>133</v>
      </c>
      <c r="DC284" t="s">
        <v>115</v>
      </c>
      <c r="DD284" t="s">
        <v>1103</v>
      </c>
      <c r="DE284" t="s">
        <v>1104</v>
      </c>
      <c r="DF284" t="s">
        <v>1105</v>
      </c>
      <c r="DG284" t="s">
        <v>1106</v>
      </c>
      <c r="DH284" t="s">
        <v>1098</v>
      </c>
    </row>
    <row r="285" spans="1:112" ht="14.45" customHeight="1" x14ac:dyDescent="0.25">
      <c r="A285" t="s">
        <v>1382</v>
      </c>
      <c r="B285" t="s">
        <v>192</v>
      </c>
      <c r="C285" s="1">
        <v>45487</v>
      </c>
      <c r="D285" s="1">
        <v>45581</v>
      </c>
      <c r="E285" t="s">
        <v>114</v>
      </c>
      <c r="G285" t="s">
        <v>115</v>
      </c>
      <c r="H285" t="s">
        <v>115</v>
      </c>
      <c r="I285" t="s">
        <v>115</v>
      </c>
      <c r="J285" t="s">
        <v>1383</v>
      </c>
      <c r="K285" t="s">
        <v>1383</v>
      </c>
      <c r="L285" t="s">
        <v>1384</v>
      </c>
      <c r="M285" t="s">
        <v>1067</v>
      </c>
      <c r="N285" t="s">
        <v>643</v>
      </c>
      <c r="O285" t="s">
        <v>120</v>
      </c>
      <c r="P285" s="8">
        <v>96951</v>
      </c>
      <c r="Q285" t="s">
        <v>121</v>
      </c>
      <c r="S285" s="10">
        <v>16702873741</v>
      </c>
      <c r="U285" t="s">
        <v>1385</v>
      </c>
      <c r="V285">
        <v>333111</v>
      </c>
      <c r="W285" t="s">
        <v>123</v>
      </c>
      <c r="Y285" t="s">
        <v>1386</v>
      </c>
      <c r="Z285" t="s">
        <v>1387</v>
      </c>
      <c r="AB285" t="s">
        <v>648</v>
      </c>
      <c r="AC285" t="s">
        <v>1384</v>
      </c>
      <c r="AD285" t="s">
        <v>1067</v>
      </c>
      <c r="AE285" t="s">
        <v>643</v>
      </c>
      <c r="AF285" t="s">
        <v>120</v>
      </c>
      <c r="AG285" s="8">
        <v>96951</v>
      </c>
      <c r="AH285" t="s">
        <v>121</v>
      </c>
      <c r="AJ285" s="10">
        <v>16702873741</v>
      </c>
      <c r="AL285" t="s">
        <v>1388</v>
      </c>
      <c r="BD285" t="str">
        <f>"45-2092.00"</f>
        <v>45-2092.00</v>
      </c>
      <c r="BE285" t="s">
        <v>1389</v>
      </c>
      <c r="BF285" t="s">
        <v>1390</v>
      </c>
      <c r="BG285" t="s">
        <v>1391</v>
      </c>
      <c r="BH285">
        <v>1</v>
      </c>
      <c r="BJ285" s="1">
        <v>45545</v>
      </c>
      <c r="BK285" s="1">
        <v>45909</v>
      </c>
      <c r="BN285">
        <v>35</v>
      </c>
      <c r="BO285">
        <v>0</v>
      </c>
      <c r="BP285">
        <v>7</v>
      </c>
      <c r="BQ285">
        <v>7</v>
      </c>
      <c r="BR285">
        <v>7</v>
      </c>
      <c r="BS285">
        <v>7</v>
      </c>
      <c r="BT285">
        <v>7</v>
      </c>
      <c r="BU285">
        <v>0</v>
      </c>
      <c r="BV285" t="str">
        <f>"8:00 AM"</f>
        <v>8:00 AM</v>
      </c>
      <c r="BW285" t="str">
        <f>"4:00 PM"</f>
        <v>4:00 PM</v>
      </c>
      <c r="BX285" t="s">
        <v>158</v>
      </c>
      <c r="BY285">
        <v>0</v>
      </c>
      <c r="BZ285">
        <v>3</v>
      </c>
      <c r="CA285" t="s">
        <v>115</v>
      </c>
      <c r="CC285" t="s">
        <v>1392</v>
      </c>
      <c r="CD285" t="s">
        <v>1393</v>
      </c>
      <c r="CE285" t="s">
        <v>1067</v>
      </c>
      <c r="CF285" t="s">
        <v>643</v>
      </c>
      <c r="CG285" t="s">
        <v>120</v>
      </c>
      <c r="CH285" s="8">
        <v>96951</v>
      </c>
      <c r="CI285" s="3">
        <v>11.91</v>
      </c>
      <c r="CJ285" s="3">
        <v>11.91</v>
      </c>
      <c r="CK285" s="3">
        <v>17.86</v>
      </c>
      <c r="CL285" s="3">
        <v>17.86</v>
      </c>
      <c r="CM285" t="s">
        <v>136</v>
      </c>
      <c r="CO285" t="s">
        <v>138</v>
      </c>
      <c r="CQ285" t="s">
        <v>115</v>
      </c>
      <c r="CR285" t="s">
        <v>133</v>
      </c>
      <c r="CS285" t="s">
        <v>139</v>
      </c>
      <c r="CT285" t="s">
        <v>133</v>
      </c>
      <c r="CU285" t="s">
        <v>139</v>
      </c>
      <c r="CV285" t="s">
        <v>133</v>
      </c>
      <c r="CW285" t="s">
        <v>139</v>
      </c>
      <c r="CX285" t="s">
        <v>139</v>
      </c>
      <c r="CY285" s="10">
        <v>16702873741</v>
      </c>
      <c r="CZ285" t="s">
        <v>1394</v>
      </c>
      <c r="DA285" t="s">
        <v>209</v>
      </c>
      <c r="DB285" t="s">
        <v>133</v>
      </c>
      <c r="DC285" t="s">
        <v>115</v>
      </c>
    </row>
    <row r="286" spans="1:112" ht="14.45" customHeight="1" x14ac:dyDescent="0.25">
      <c r="A286" t="s">
        <v>1723</v>
      </c>
      <c r="B286" t="s">
        <v>192</v>
      </c>
      <c r="C286" s="1">
        <v>45494</v>
      </c>
      <c r="D286" s="1">
        <v>45581</v>
      </c>
      <c r="E286" t="s">
        <v>144</v>
      </c>
      <c r="F286" s="1">
        <v>45543</v>
      </c>
      <c r="G286" t="s">
        <v>115</v>
      </c>
      <c r="H286" t="s">
        <v>115</v>
      </c>
      <c r="I286" t="s">
        <v>115</v>
      </c>
      <c r="J286" t="s">
        <v>1724</v>
      </c>
      <c r="K286" t="s">
        <v>1725</v>
      </c>
      <c r="L286" t="s">
        <v>1726</v>
      </c>
      <c r="M286" t="s">
        <v>1727</v>
      </c>
      <c r="N286" t="s">
        <v>119</v>
      </c>
      <c r="O286" t="s">
        <v>120</v>
      </c>
      <c r="P286" s="8">
        <v>96950</v>
      </c>
      <c r="Q286" t="s">
        <v>121</v>
      </c>
      <c r="S286" s="10">
        <v>16702355328</v>
      </c>
      <c r="U286" t="s">
        <v>1728</v>
      </c>
      <c r="V286">
        <v>811198</v>
      </c>
      <c r="W286" t="s">
        <v>123</v>
      </c>
      <c r="Y286" t="s">
        <v>1729</v>
      </c>
      <c r="Z286" t="s">
        <v>1730</v>
      </c>
      <c r="AA286" t="s">
        <v>1731</v>
      </c>
      <c r="AB286" t="s">
        <v>1732</v>
      </c>
      <c r="AC286" t="s">
        <v>1733</v>
      </c>
      <c r="AD286" t="s">
        <v>1734</v>
      </c>
      <c r="AE286" t="s">
        <v>119</v>
      </c>
      <c r="AF286" t="s">
        <v>120</v>
      </c>
      <c r="AG286" s="8">
        <v>96950</v>
      </c>
      <c r="AH286" t="s">
        <v>121</v>
      </c>
      <c r="AJ286" s="10">
        <v>16702355328</v>
      </c>
      <c r="AL286" t="s">
        <v>1735</v>
      </c>
      <c r="BD286" t="str">
        <f>"49-9021.00"</f>
        <v>49-9021.00</v>
      </c>
      <c r="BE286" t="s">
        <v>935</v>
      </c>
      <c r="BF286" t="s">
        <v>1736</v>
      </c>
      <c r="BG286" t="s">
        <v>1737</v>
      </c>
      <c r="BH286">
        <v>2</v>
      </c>
      <c r="BJ286" s="1">
        <v>45545</v>
      </c>
      <c r="BK286" s="1">
        <v>45909</v>
      </c>
      <c r="BN286">
        <v>35</v>
      </c>
      <c r="BO286">
        <v>0</v>
      </c>
      <c r="BP286">
        <v>7</v>
      </c>
      <c r="BQ286">
        <v>7</v>
      </c>
      <c r="BR286">
        <v>7</v>
      </c>
      <c r="BS286">
        <v>7</v>
      </c>
      <c r="BT286">
        <v>7</v>
      </c>
      <c r="BU286">
        <v>0</v>
      </c>
      <c r="BV286" t="str">
        <f>"8:00 AM"</f>
        <v>8:00 AM</v>
      </c>
      <c r="BW286" t="str">
        <f>"4:00 PM"</f>
        <v>4:00 PM</v>
      </c>
      <c r="BX286" t="s">
        <v>226</v>
      </c>
      <c r="BY286">
        <v>0</v>
      </c>
      <c r="BZ286">
        <v>12</v>
      </c>
      <c r="CA286" t="s">
        <v>115</v>
      </c>
      <c r="CC286" t="s">
        <v>1129</v>
      </c>
      <c r="CD286" t="s">
        <v>1733</v>
      </c>
      <c r="CE286" t="s">
        <v>139</v>
      </c>
      <c r="CF286" t="s">
        <v>119</v>
      </c>
      <c r="CG286" t="s">
        <v>120</v>
      </c>
      <c r="CH286" s="8">
        <v>96950</v>
      </c>
      <c r="CI286" s="3">
        <v>10.74</v>
      </c>
      <c r="CJ286" s="3">
        <v>10.74</v>
      </c>
      <c r="CK286" s="3">
        <v>16.11</v>
      </c>
      <c r="CL286" s="3">
        <v>16.11</v>
      </c>
      <c r="CM286" t="s">
        <v>136</v>
      </c>
      <c r="CN286" t="s">
        <v>139</v>
      </c>
      <c r="CO286" t="s">
        <v>138</v>
      </c>
      <c r="CQ286" t="s">
        <v>115</v>
      </c>
      <c r="CR286" t="s">
        <v>133</v>
      </c>
      <c r="CS286" t="s">
        <v>139</v>
      </c>
      <c r="CT286" t="s">
        <v>133</v>
      </c>
      <c r="CU286" t="s">
        <v>139</v>
      </c>
      <c r="CV286" t="s">
        <v>133</v>
      </c>
      <c r="CW286" t="s">
        <v>139</v>
      </c>
      <c r="CX286" t="s">
        <v>516</v>
      </c>
      <c r="CY286" s="10">
        <v>16702355328</v>
      </c>
      <c r="CZ286" t="s">
        <v>1735</v>
      </c>
      <c r="DA286" t="s">
        <v>356</v>
      </c>
      <c r="DB286" t="s">
        <v>133</v>
      </c>
      <c r="DC286" t="s">
        <v>115</v>
      </c>
      <c r="DD286" t="s">
        <v>517</v>
      </c>
      <c r="DE286" t="s">
        <v>518</v>
      </c>
      <c r="DF286" t="s">
        <v>519</v>
      </c>
      <c r="DG286" t="s">
        <v>520</v>
      </c>
      <c r="DH286" t="s">
        <v>1738</v>
      </c>
    </row>
    <row r="287" spans="1:112" ht="14.45" customHeight="1" x14ac:dyDescent="0.25">
      <c r="A287" t="s">
        <v>1799</v>
      </c>
      <c r="B287" t="s">
        <v>192</v>
      </c>
      <c r="C287" s="1">
        <v>45476</v>
      </c>
      <c r="D287" s="1">
        <v>45581</v>
      </c>
      <c r="E287" t="s">
        <v>114</v>
      </c>
      <c r="G287" t="s">
        <v>115</v>
      </c>
      <c r="H287" t="s">
        <v>115</v>
      </c>
      <c r="I287" t="s">
        <v>115</v>
      </c>
      <c r="J287" t="s">
        <v>1800</v>
      </c>
      <c r="L287" t="s">
        <v>1801</v>
      </c>
      <c r="N287" t="s">
        <v>119</v>
      </c>
      <c r="O287" t="s">
        <v>120</v>
      </c>
      <c r="P287" s="8">
        <v>96950</v>
      </c>
      <c r="Q287" t="s">
        <v>121</v>
      </c>
      <c r="S287" s="10">
        <v>16702850478</v>
      </c>
      <c r="U287" t="s">
        <v>1802</v>
      </c>
      <c r="V287">
        <v>561320</v>
      </c>
      <c r="W287" t="s">
        <v>123</v>
      </c>
      <c r="Y287" t="s">
        <v>1803</v>
      </c>
      <c r="Z287" t="s">
        <v>1804</v>
      </c>
      <c r="AA287" t="s">
        <v>1134</v>
      </c>
      <c r="AB287" t="s">
        <v>200</v>
      </c>
      <c r="AC287" t="s">
        <v>1801</v>
      </c>
      <c r="AE287" t="s">
        <v>119</v>
      </c>
      <c r="AF287" t="s">
        <v>120</v>
      </c>
      <c r="AG287" s="8">
        <v>96950</v>
      </c>
      <c r="AH287" t="s">
        <v>121</v>
      </c>
      <c r="AJ287" s="10">
        <v>16702850478</v>
      </c>
      <c r="AL287" t="s">
        <v>1805</v>
      </c>
      <c r="BD287" t="str">
        <f>"49-9071.00"</f>
        <v>49-9071.00</v>
      </c>
      <c r="BE287" t="s">
        <v>241</v>
      </c>
      <c r="BF287" t="s">
        <v>1806</v>
      </c>
      <c r="BG287" t="s">
        <v>750</v>
      </c>
      <c r="BH287">
        <v>8</v>
      </c>
      <c r="BJ287" s="1">
        <v>45566</v>
      </c>
      <c r="BK287" s="1">
        <v>45930</v>
      </c>
      <c r="BN287">
        <v>40</v>
      </c>
      <c r="BO287">
        <v>0</v>
      </c>
      <c r="BP287">
        <v>0</v>
      </c>
      <c r="BQ287">
        <v>8</v>
      </c>
      <c r="BR287">
        <v>8</v>
      </c>
      <c r="BS287">
        <v>8</v>
      </c>
      <c r="BT287">
        <v>8</v>
      </c>
      <c r="BU287">
        <v>8</v>
      </c>
      <c r="BV287" t="str">
        <f>"8:00 AM"</f>
        <v>8:00 AM</v>
      </c>
      <c r="BW287" t="str">
        <f>"5:00 PM"</f>
        <v>5:00 PM</v>
      </c>
      <c r="BX287" t="s">
        <v>158</v>
      </c>
      <c r="BY287">
        <v>0</v>
      </c>
      <c r="BZ287">
        <v>12</v>
      </c>
      <c r="CA287" t="s">
        <v>115</v>
      </c>
      <c r="CC287" s="2" t="s">
        <v>1807</v>
      </c>
      <c r="CD287" t="s">
        <v>1808</v>
      </c>
      <c r="CF287" t="s">
        <v>119</v>
      </c>
      <c r="CG287" t="s">
        <v>120</v>
      </c>
      <c r="CH287" s="8">
        <v>96950</v>
      </c>
      <c r="CI287" s="3">
        <v>9.5399999999999991</v>
      </c>
      <c r="CJ287" s="3">
        <v>9.5399999999999991</v>
      </c>
      <c r="CK287" s="3">
        <v>0</v>
      </c>
      <c r="CL287" s="3">
        <v>0</v>
      </c>
      <c r="CM287" t="s">
        <v>136</v>
      </c>
      <c r="CN287" t="s">
        <v>368</v>
      </c>
      <c r="CO287" t="s">
        <v>138</v>
      </c>
      <c r="CQ287" t="s">
        <v>115</v>
      </c>
      <c r="CR287" t="s">
        <v>133</v>
      </c>
      <c r="CS287" t="s">
        <v>139</v>
      </c>
      <c r="CT287" t="s">
        <v>139</v>
      </c>
      <c r="CU287" t="s">
        <v>139</v>
      </c>
      <c r="CV287" t="s">
        <v>133</v>
      </c>
      <c r="CW287" t="s">
        <v>139</v>
      </c>
      <c r="CX287" t="s">
        <v>1809</v>
      </c>
      <c r="CY287" s="10">
        <v>16702850478</v>
      </c>
      <c r="CZ287" t="s">
        <v>1805</v>
      </c>
      <c r="DA287" t="s">
        <v>209</v>
      </c>
      <c r="DB287" t="s">
        <v>133</v>
      </c>
      <c r="DC287" t="s">
        <v>115</v>
      </c>
      <c r="DD287" t="s">
        <v>1803</v>
      </c>
      <c r="DE287" t="s">
        <v>1804</v>
      </c>
      <c r="DF287" t="s">
        <v>1134</v>
      </c>
      <c r="DG287" t="s">
        <v>1800</v>
      </c>
      <c r="DH287" t="s">
        <v>1805</v>
      </c>
    </row>
    <row r="288" spans="1:112" ht="14.45" customHeight="1" x14ac:dyDescent="0.25">
      <c r="A288" t="s">
        <v>2305</v>
      </c>
      <c r="B288" t="s">
        <v>143</v>
      </c>
      <c r="C288" s="1">
        <v>45508</v>
      </c>
      <c r="D288" s="1">
        <v>45581</v>
      </c>
      <c r="E288" t="s">
        <v>114</v>
      </c>
      <c r="G288" t="s">
        <v>115</v>
      </c>
      <c r="H288" t="s">
        <v>115</v>
      </c>
      <c r="I288" t="s">
        <v>115</v>
      </c>
      <c r="J288" t="s">
        <v>2306</v>
      </c>
      <c r="K288" t="s">
        <v>2307</v>
      </c>
      <c r="L288" t="s">
        <v>2308</v>
      </c>
      <c r="M288" t="s">
        <v>148</v>
      </c>
      <c r="N288" t="s">
        <v>2309</v>
      </c>
      <c r="O288" t="s">
        <v>120</v>
      </c>
      <c r="P288" s="8">
        <v>96950</v>
      </c>
      <c r="Q288" t="s">
        <v>121</v>
      </c>
      <c r="S288" s="10">
        <v>16702331530</v>
      </c>
      <c r="U288" t="s">
        <v>2310</v>
      </c>
      <c r="V288">
        <v>311812</v>
      </c>
      <c r="W288" t="s">
        <v>123</v>
      </c>
      <c r="Y288" t="s">
        <v>2311</v>
      </c>
      <c r="Z288" t="s">
        <v>2312</v>
      </c>
      <c r="AB288" t="s">
        <v>347</v>
      </c>
      <c r="AC288" t="s">
        <v>2308</v>
      </c>
      <c r="AD288" t="s">
        <v>148</v>
      </c>
      <c r="AE288" t="s">
        <v>2309</v>
      </c>
      <c r="AF288" t="s">
        <v>120</v>
      </c>
      <c r="AG288" s="8">
        <v>96950</v>
      </c>
      <c r="AH288" t="s">
        <v>121</v>
      </c>
      <c r="AJ288" s="10">
        <v>16702331530</v>
      </c>
      <c r="AL288" t="s">
        <v>2313</v>
      </c>
      <c r="BD288" t="str">
        <f>"49-9071.00"</f>
        <v>49-9071.00</v>
      </c>
      <c r="BE288" t="s">
        <v>241</v>
      </c>
      <c r="BF288" t="s">
        <v>2314</v>
      </c>
      <c r="BG288" t="s">
        <v>241</v>
      </c>
      <c r="BH288">
        <v>1</v>
      </c>
      <c r="BI288">
        <v>1</v>
      </c>
      <c r="BJ288" s="1">
        <v>45566</v>
      </c>
      <c r="BK288" s="1">
        <v>45930</v>
      </c>
      <c r="BL288" s="1">
        <v>45581</v>
      </c>
      <c r="BM288" s="1">
        <v>45930</v>
      </c>
      <c r="BN288">
        <v>40</v>
      </c>
      <c r="BO288">
        <v>0</v>
      </c>
      <c r="BP288">
        <v>8</v>
      </c>
      <c r="BQ288">
        <v>8</v>
      </c>
      <c r="BR288">
        <v>8</v>
      </c>
      <c r="BS288">
        <v>8</v>
      </c>
      <c r="BT288">
        <v>8</v>
      </c>
      <c r="BU288">
        <v>0</v>
      </c>
      <c r="BV288" t="str">
        <f>"7:00 AM"</f>
        <v>7:00 AM</v>
      </c>
      <c r="BW288" t="str">
        <f>"4:00 PM"</f>
        <v>4:00 PM</v>
      </c>
      <c r="BX288" t="s">
        <v>226</v>
      </c>
      <c r="BY288">
        <v>0</v>
      </c>
      <c r="BZ288">
        <v>24</v>
      </c>
      <c r="CA288" t="s">
        <v>115</v>
      </c>
      <c r="CC288" t="s">
        <v>2315</v>
      </c>
      <c r="CD288" t="s">
        <v>2308</v>
      </c>
      <c r="CE288" t="s">
        <v>148</v>
      </c>
      <c r="CF288" t="s">
        <v>2309</v>
      </c>
      <c r="CG288" t="s">
        <v>120</v>
      </c>
      <c r="CH288" s="8">
        <v>96950</v>
      </c>
      <c r="CI288" s="3">
        <v>9.75</v>
      </c>
      <c r="CJ288" s="3">
        <v>9.75</v>
      </c>
      <c r="CK288" s="3">
        <v>14.63</v>
      </c>
      <c r="CL288" s="3">
        <v>14.63</v>
      </c>
      <c r="CM288" t="s">
        <v>136</v>
      </c>
      <c r="CN288" t="s">
        <v>209</v>
      </c>
      <c r="CO288" t="s">
        <v>138</v>
      </c>
      <c r="CQ288" t="s">
        <v>115</v>
      </c>
      <c r="CR288" t="s">
        <v>133</v>
      </c>
      <c r="CS288" t="s">
        <v>139</v>
      </c>
      <c r="CT288" t="s">
        <v>133</v>
      </c>
      <c r="CU288" t="s">
        <v>139</v>
      </c>
      <c r="CV288" t="s">
        <v>133</v>
      </c>
      <c r="CW288" t="s">
        <v>139</v>
      </c>
      <c r="CX288" t="s">
        <v>2316</v>
      </c>
      <c r="CY288" s="10">
        <v>16702331530</v>
      </c>
      <c r="CZ288" t="s">
        <v>2313</v>
      </c>
      <c r="DA288" t="s">
        <v>2317</v>
      </c>
      <c r="DB288" t="s">
        <v>133</v>
      </c>
      <c r="DC288" t="s">
        <v>115</v>
      </c>
      <c r="DD288" t="s">
        <v>2311</v>
      </c>
      <c r="DE288" t="s">
        <v>2312</v>
      </c>
      <c r="DG288" t="s">
        <v>2306</v>
      </c>
      <c r="DH288" t="s">
        <v>2313</v>
      </c>
    </row>
    <row r="289" spans="1:112" ht="14.45" customHeight="1" x14ac:dyDescent="0.25">
      <c r="A289" t="s">
        <v>2405</v>
      </c>
      <c r="B289" t="s">
        <v>212</v>
      </c>
      <c r="C289" s="1">
        <v>45508</v>
      </c>
      <c r="D289" s="1">
        <v>45581</v>
      </c>
      <c r="E289" t="s">
        <v>144</v>
      </c>
      <c r="F289" s="1">
        <v>45637</v>
      </c>
      <c r="G289" t="s">
        <v>115</v>
      </c>
      <c r="H289" t="s">
        <v>115</v>
      </c>
      <c r="I289" t="s">
        <v>115</v>
      </c>
      <c r="J289" t="s">
        <v>2406</v>
      </c>
      <c r="K289" t="s">
        <v>1291</v>
      </c>
      <c r="L289" t="s">
        <v>1292</v>
      </c>
      <c r="M289" t="s">
        <v>1293</v>
      </c>
      <c r="N289" t="s">
        <v>148</v>
      </c>
      <c r="O289" t="s">
        <v>120</v>
      </c>
      <c r="P289" s="8">
        <v>96950</v>
      </c>
      <c r="Q289" t="s">
        <v>121</v>
      </c>
      <c r="S289" s="10">
        <v>16702346412</v>
      </c>
      <c r="T289">
        <v>1510</v>
      </c>
      <c r="U289" t="s">
        <v>1294</v>
      </c>
      <c r="V289">
        <v>72111</v>
      </c>
      <c r="W289" t="s">
        <v>123</v>
      </c>
      <c r="Y289" t="s">
        <v>1295</v>
      </c>
      <c r="Z289" t="s">
        <v>783</v>
      </c>
      <c r="AB289" t="s">
        <v>1296</v>
      </c>
      <c r="AC289" t="s">
        <v>1292</v>
      </c>
      <c r="AD289" t="s">
        <v>2321</v>
      </c>
      <c r="AE289" t="s">
        <v>148</v>
      </c>
      <c r="AF289" t="s">
        <v>120</v>
      </c>
      <c r="AG289" s="8">
        <v>96950</v>
      </c>
      <c r="AH289" t="s">
        <v>121</v>
      </c>
      <c r="AJ289" s="10">
        <v>16702852190</v>
      </c>
      <c r="AL289" t="s">
        <v>1297</v>
      </c>
      <c r="BD289" t="str">
        <f>"43-3031.00"</f>
        <v>43-3031.00</v>
      </c>
      <c r="BE289" t="s">
        <v>430</v>
      </c>
      <c r="BF289" t="s">
        <v>2407</v>
      </c>
      <c r="BG289" t="s">
        <v>2326</v>
      </c>
      <c r="BH289">
        <v>3</v>
      </c>
      <c r="BJ289" s="1">
        <v>45638</v>
      </c>
      <c r="BK289" s="1">
        <v>45930</v>
      </c>
      <c r="BN289">
        <v>35</v>
      </c>
      <c r="BO289">
        <v>0</v>
      </c>
      <c r="BP289">
        <v>7</v>
      </c>
      <c r="BQ289">
        <v>7</v>
      </c>
      <c r="BR289">
        <v>7</v>
      </c>
      <c r="BS289">
        <v>7</v>
      </c>
      <c r="BT289">
        <v>7</v>
      </c>
      <c r="BU289">
        <v>0</v>
      </c>
      <c r="BV289" t="str">
        <f>"8:00 AM"</f>
        <v>8:00 AM</v>
      </c>
      <c r="BW289" t="str">
        <f>"4:00 PM"</f>
        <v>4:00 PM</v>
      </c>
      <c r="BX289" t="s">
        <v>226</v>
      </c>
      <c r="BY289">
        <v>0</v>
      </c>
      <c r="BZ289">
        <v>12</v>
      </c>
      <c r="CA289" t="s">
        <v>115</v>
      </c>
      <c r="CC289" t="s">
        <v>2408</v>
      </c>
      <c r="CD289" t="s">
        <v>1292</v>
      </c>
      <c r="CE289" t="s">
        <v>2409</v>
      </c>
      <c r="CF289" t="s">
        <v>148</v>
      </c>
      <c r="CG289" t="s">
        <v>120</v>
      </c>
      <c r="CH289" s="8">
        <v>96950</v>
      </c>
      <c r="CI289" s="3">
        <v>12.28</v>
      </c>
      <c r="CJ289" s="3">
        <v>14</v>
      </c>
      <c r="CK289" s="3">
        <v>18.420000000000002</v>
      </c>
      <c r="CL289" s="3">
        <v>21</v>
      </c>
      <c r="CM289" t="s">
        <v>136</v>
      </c>
      <c r="CN289" t="s">
        <v>2410</v>
      </c>
      <c r="CO289" t="s">
        <v>138</v>
      </c>
      <c r="CQ289" t="s">
        <v>115</v>
      </c>
      <c r="CR289" t="s">
        <v>133</v>
      </c>
      <c r="CS289" t="s">
        <v>139</v>
      </c>
      <c r="CT289" t="s">
        <v>133</v>
      </c>
      <c r="CU289" t="s">
        <v>133</v>
      </c>
      <c r="CV289" t="s">
        <v>133</v>
      </c>
      <c r="CW289" t="s">
        <v>139</v>
      </c>
      <c r="CX289" t="s">
        <v>713</v>
      </c>
      <c r="CY289" s="10">
        <v>16702346412</v>
      </c>
      <c r="CZ289" t="s">
        <v>1302</v>
      </c>
      <c r="DA289" t="s">
        <v>793</v>
      </c>
      <c r="DB289" t="s">
        <v>133</v>
      </c>
      <c r="DC289" t="s">
        <v>115</v>
      </c>
      <c r="DD289" t="s">
        <v>1295</v>
      </c>
      <c r="DE289" t="s">
        <v>783</v>
      </c>
      <c r="DG289" t="s">
        <v>2411</v>
      </c>
      <c r="DH289" t="s">
        <v>1297</v>
      </c>
    </row>
    <row r="290" spans="1:112" ht="14.45" customHeight="1" x14ac:dyDescent="0.25">
      <c r="A290" t="s">
        <v>3452</v>
      </c>
      <c r="B290" t="s">
        <v>192</v>
      </c>
      <c r="C290" s="1">
        <v>45539</v>
      </c>
      <c r="D290" s="1">
        <v>45581</v>
      </c>
      <c r="E290" t="s">
        <v>114</v>
      </c>
      <c r="G290" t="s">
        <v>115</v>
      </c>
      <c r="H290" t="s">
        <v>115</v>
      </c>
      <c r="I290" t="s">
        <v>115</v>
      </c>
      <c r="J290" t="s">
        <v>3453</v>
      </c>
      <c r="L290" t="s">
        <v>3454</v>
      </c>
      <c r="N290" t="s">
        <v>119</v>
      </c>
      <c r="O290" t="s">
        <v>120</v>
      </c>
      <c r="P290" s="8">
        <v>96950</v>
      </c>
      <c r="Q290" t="s">
        <v>121</v>
      </c>
      <c r="S290" s="10">
        <v>16707891814</v>
      </c>
      <c r="U290" t="s">
        <v>3455</v>
      </c>
      <c r="V290">
        <v>54192</v>
      </c>
      <c r="W290" t="s">
        <v>123</v>
      </c>
      <c r="Y290" t="s">
        <v>3456</v>
      </c>
      <c r="Z290" t="s">
        <v>3457</v>
      </c>
      <c r="AA290" t="s">
        <v>519</v>
      </c>
      <c r="AB290" t="s">
        <v>304</v>
      </c>
      <c r="AC290" t="s">
        <v>3454</v>
      </c>
      <c r="AE290" t="s">
        <v>119</v>
      </c>
      <c r="AF290" t="s">
        <v>120</v>
      </c>
      <c r="AG290" s="8">
        <v>96950</v>
      </c>
      <c r="AH290" t="s">
        <v>121</v>
      </c>
      <c r="AJ290" s="10">
        <v>16707891814</v>
      </c>
      <c r="AL290" t="s">
        <v>3458</v>
      </c>
      <c r="BD290" t="str">
        <f>"51-9198.00"</f>
        <v>51-9198.00</v>
      </c>
      <c r="BE290" t="s">
        <v>1347</v>
      </c>
      <c r="BF290" t="s">
        <v>3459</v>
      </c>
      <c r="BG290" t="s">
        <v>3020</v>
      </c>
      <c r="BH290">
        <v>2</v>
      </c>
      <c r="BJ290" s="1">
        <v>45566</v>
      </c>
      <c r="BK290" s="1">
        <v>45930</v>
      </c>
      <c r="BN290">
        <v>35</v>
      </c>
      <c r="BO290">
        <v>0</v>
      </c>
      <c r="BP290">
        <v>0</v>
      </c>
      <c r="BQ290">
        <v>7</v>
      </c>
      <c r="BR290">
        <v>7</v>
      </c>
      <c r="BS290">
        <v>7</v>
      </c>
      <c r="BT290">
        <v>7</v>
      </c>
      <c r="BU290">
        <v>7</v>
      </c>
      <c r="BV290" t="str">
        <f>"7:00 AM"</f>
        <v>7:00 AM</v>
      </c>
      <c r="BW290" t="str">
        <f>"3:00 PM"</f>
        <v>3:00 PM</v>
      </c>
      <c r="BX290" t="s">
        <v>158</v>
      </c>
      <c r="BY290">
        <v>0</v>
      </c>
      <c r="BZ290">
        <v>12</v>
      </c>
      <c r="CA290" t="s">
        <v>115</v>
      </c>
      <c r="CC290" t="s">
        <v>3460</v>
      </c>
      <c r="CD290" t="s">
        <v>221</v>
      </c>
      <c r="CF290" t="s">
        <v>119</v>
      </c>
      <c r="CG290" t="s">
        <v>120</v>
      </c>
      <c r="CH290" s="8">
        <v>96950</v>
      </c>
      <c r="CI290" s="3">
        <v>7.95</v>
      </c>
      <c r="CJ290" s="3">
        <v>7.95</v>
      </c>
      <c r="CK290" s="3">
        <v>0</v>
      </c>
      <c r="CL290" s="3">
        <v>0</v>
      </c>
      <c r="CM290" t="s">
        <v>136</v>
      </c>
      <c r="CN290" t="s">
        <v>368</v>
      </c>
      <c r="CO290" t="s">
        <v>138</v>
      </c>
      <c r="CQ290" t="s">
        <v>115</v>
      </c>
      <c r="CR290" t="s">
        <v>133</v>
      </c>
      <c r="CS290" t="s">
        <v>139</v>
      </c>
      <c r="CT290" t="s">
        <v>139</v>
      </c>
      <c r="CU290" t="s">
        <v>139</v>
      </c>
      <c r="CV290" t="s">
        <v>133</v>
      </c>
      <c r="CW290" t="s">
        <v>139</v>
      </c>
      <c r="CX290" t="s">
        <v>1922</v>
      </c>
      <c r="CY290" s="10">
        <v>16707891814</v>
      </c>
      <c r="CZ290" t="s">
        <v>3461</v>
      </c>
      <c r="DA290" t="s">
        <v>139</v>
      </c>
      <c r="DB290" t="s">
        <v>133</v>
      </c>
      <c r="DC290" t="s">
        <v>115</v>
      </c>
      <c r="DD290" t="s">
        <v>3456</v>
      </c>
      <c r="DE290" t="s">
        <v>3457</v>
      </c>
      <c r="DF290" t="s">
        <v>519</v>
      </c>
      <c r="DG290" t="s">
        <v>3453</v>
      </c>
      <c r="DH290" t="s">
        <v>3461</v>
      </c>
    </row>
    <row r="291" spans="1:112" ht="14.45" customHeight="1" x14ac:dyDescent="0.25">
      <c r="A291" t="s">
        <v>4297</v>
      </c>
      <c r="B291" t="s">
        <v>192</v>
      </c>
      <c r="C291" s="1">
        <v>45511</v>
      </c>
      <c r="D291" s="1">
        <v>45581</v>
      </c>
      <c r="E291" t="s">
        <v>144</v>
      </c>
      <c r="F291" s="1">
        <v>45564</v>
      </c>
      <c r="G291" t="s">
        <v>133</v>
      </c>
      <c r="H291" t="s">
        <v>115</v>
      </c>
      <c r="I291" t="s">
        <v>115</v>
      </c>
      <c r="J291" t="s">
        <v>422</v>
      </c>
      <c r="K291" t="s">
        <v>4298</v>
      </c>
      <c r="L291" t="s">
        <v>4299</v>
      </c>
      <c r="N291" t="s">
        <v>119</v>
      </c>
      <c r="O291" t="s">
        <v>120</v>
      </c>
      <c r="P291" s="8">
        <v>96950</v>
      </c>
      <c r="Q291" t="s">
        <v>121</v>
      </c>
      <c r="S291" s="10">
        <v>16707833052</v>
      </c>
      <c r="U291" t="s">
        <v>425</v>
      </c>
      <c r="V291">
        <v>541219</v>
      </c>
      <c r="W291" t="s">
        <v>123</v>
      </c>
      <c r="Y291" t="s">
        <v>426</v>
      </c>
      <c r="Z291" t="s">
        <v>427</v>
      </c>
      <c r="AB291" t="s">
        <v>4300</v>
      </c>
      <c r="AC291" t="s">
        <v>4299</v>
      </c>
      <c r="AE291" t="s">
        <v>2477</v>
      </c>
      <c r="AF291" t="s">
        <v>120</v>
      </c>
      <c r="AG291" s="8">
        <v>96950</v>
      </c>
      <c r="AH291" t="s">
        <v>121</v>
      </c>
      <c r="AJ291" s="10">
        <v>16707833052</v>
      </c>
      <c r="AL291" t="s">
        <v>436</v>
      </c>
      <c r="BD291" t="str">
        <f>"43-3031.00"</f>
        <v>43-3031.00</v>
      </c>
      <c r="BE291" t="s">
        <v>430</v>
      </c>
      <c r="BF291" t="s">
        <v>4301</v>
      </c>
      <c r="BG291" t="s">
        <v>432</v>
      </c>
      <c r="BH291">
        <v>1</v>
      </c>
      <c r="BJ291" s="1">
        <v>45566</v>
      </c>
      <c r="BK291" s="1">
        <v>46660</v>
      </c>
      <c r="BN291">
        <v>35</v>
      </c>
      <c r="BO291">
        <v>0</v>
      </c>
      <c r="BP291">
        <v>7</v>
      </c>
      <c r="BQ291">
        <v>7</v>
      </c>
      <c r="BR291">
        <v>7</v>
      </c>
      <c r="BS291">
        <v>7</v>
      </c>
      <c r="BT291">
        <v>7</v>
      </c>
      <c r="BU291">
        <v>0</v>
      </c>
      <c r="BV291" t="str">
        <f>"10:00 AM"</f>
        <v>10:00 AM</v>
      </c>
      <c r="BW291" t="str">
        <f>"5:00 PM"</f>
        <v>5:00 PM</v>
      </c>
      <c r="BX291" t="s">
        <v>226</v>
      </c>
      <c r="BY291">
        <v>0</v>
      </c>
      <c r="BZ291">
        <v>24</v>
      </c>
      <c r="CA291" t="s">
        <v>115</v>
      </c>
      <c r="CC291" t="s">
        <v>4302</v>
      </c>
      <c r="CD291" t="s">
        <v>4299</v>
      </c>
      <c r="CF291" t="s">
        <v>2477</v>
      </c>
      <c r="CG291" t="s">
        <v>120</v>
      </c>
      <c r="CH291" s="8">
        <v>96950</v>
      </c>
      <c r="CI291" s="3">
        <v>12.28</v>
      </c>
      <c r="CJ291" s="3">
        <v>12.28</v>
      </c>
      <c r="CK291" s="3">
        <v>0</v>
      </c>
      <c r="CL291" s="3">
        <v>0</v>
      </c>
      <c r="CM291" t="s">
        <v>753</v>
      </c>
      <c r="CN291" t="s">
        <v>137</v>
      </c>
      <c r="CO291" t="s">
        <v>138</v>
      </c>
      <c r="CQ291" t="s">
        <v>115</v>
      </c>
      <c r="CR291" t="s">
        <v>133</v>
      </c>
      <c r="CS291" t="s">
        <v>139</v>
      </c>
      <c r="CT291" t="s">
        <v>139</v>
      </c>
      <c r="CU291" t="s">
        <v>139</v>
      </c>
      <c r="CV291" t="s">
        <v>133</v>
      </c>
      <c r="CW291" t="s">
        <v>139</v>
      </c>
      <c r="CX291" t="s">
        <v>4303</v>
      </c>
      <c r="CY291" s="10">
        <v>16707833052</v>
      </c>
      <c r="CZ291" t="s">
        <v>429</v>
      </c>
      <c r="DA291" t="s">
        <v>139</v>
      </c>
      <c r="DB291" t="s">
        <v>133</v>
      </c>
      <c r="DC291" t="s">
        <v>115</v>
      </c>
    </row>
    <row r="292" spans="1:112" ht="14.45" customHeight="1" x14ac:dyDescent="0.25">
      <c r="A292" t="s">
        <v>5364</v>
      </c>
      <c r="B292" t="s">
        <v>192</v>
      </c>
      <c r="C292" s="1">
        <v>45537</v>
      </c>
      <c r="D292" s="1">
        <v>45581</v>
      </c>
      <c r="E292" t="s">
        <v>114</v>
      </c>
      <c r="G292" t="s">
        <v>133</v>
      </c>
      <c r="H292" t="s">
        <v>133</v>
      </c>
      <c r="I292" t="s">
        <v>115</v>
      </c>
      <c r="J292" t="s">
        <v>615</v>
      </c>
      <c r="K292" t="s">
        <v>5365</v>
      </c>
      <c r="L292" t="s">
        <v>617</v>
      </c>
      <c r="M292" t="s">
        <v>618</v>
      </c>
      <c r="N292" t="s">
        <v>119</v>
      </c>
      <c r="O292" t="s">
        <v>120</v>
      </c>
      <c r="P292" s="8">
        <v>96950</v>
      </c>
      <c r="Q292" t="s">
        <v>121</v>
      </c>
      <c r="S292" s="10">
        <v>16702854403</v>
      </c>
      <c r="U292" t="s">
        <v>619</v>
      </c>
      <c r="V292">
        <v>56132</v>
      </c>
      <c r="W292" t="s">
        <v>123</v>
      </c>
      <c r="Y292" t="s">
        <v>620</v>
      </c>
      <c r="Z292" t="s">
        <v>621</v>
      </c>
      <c r="AA292" t="s">
        <v>622</v>
      </c>
      <c r="AB292" t="s">
        <v>623</v>
      </c>
      <c r="AC292" t="s">
        <v>617</v>
      </c>
      <c r="AD292" t="s">
        <v>618</v>
      </c>
      <c r="AE292" t="s">
        <v>119</v>
      </c>
      <c r="AF292" t="s">
        <v>120</v>
      </c>
      <c r="AG292" s="8">
        <v>96950</v>
      </c>
      <c r="AH292" t="s">
        <v>121</v>
      </c>
      <c r="AJ292" s="10">
        <v>16702854403</v>
      </c>
      <c r="AL292" t="s">
        <v>624</v>
      </c>
      <c r="BD292" t="str">
        <f>"37-2012.00"</f>
        <v>37-2012.00</v>
      </c>
      <c r="BE292" t="s">
        <v>512</v>
      </c>
      <c r="BF292" t="s">
        <v>5366</v>
      </c>
      <c r="BG292" t="s">
        <v>4623</v>
      </c>
      <c r="BH292">
        <v>3</v>
      </c>
      <c r="BJ292" s="1">
        <v>45566</v>
      </c>
      <c r="BK292" s="1">
        <v>45930</v>
      </c>
      <c r="BN292">
        <v>40</v>
      </c>
      <c r="BO292">
        <v>0</v>
      </c>
      <c r="BP292">
        <v>8</v>
      </c>
      <c r="BQ292">
        <v>8</v>
      </c>
      <c r="BR292">
        <v>8</v>
      </c>
      <c r="BS292">
        <v>8</v>
      </c>
      <c r="BT292">
        <v>8</v>
      </c>
      <c r="BU292">
        <v>0</v>
      </c>
      <c r="BV292" t="str">
        <f>"8:21 PM"</f>
        <v>8:21 PM</v>
      </c>
      <c r="BW292" t="str">
        <f>"5:21 PM"</f>
        <v>5:21 PM</v>
      </c>
      <c r="BX292" t="s">
        <v>226</v>
      </c>
      <c r="BY292">
        <v>0</v>
      </c>
      <c r="BZ292">
        <v>3</v>
      </c>
      <c r="CA292" t="s">
        <v>115</v>
      </c>
      <c r="CC292" s="2" t="s">
        <v>5367</v>
      </c>
      <c r="CD292" t="s">
        <v>617</v>
      </c>
      <c r="CE292" t="s">
        <v>532</v>
      </c>
      <c r="CF292" t="s">
        <v>119</v>
      </c>
      <c r="CG292" t="s">
        <v>120</v>
      </c>
      <c r="CH292" s="8">
        <v>96950</v>
      </c>
      <c r="CI292" s="3">
        <v>7.77</v>
      </c>
      <c r="CJ292" s="3">
        <v>7.77</v>
      </c>
      <c r="CK292" s="3">
        <v>11.7</v>
      </c>
      <c r="CL292" s="3">
        <v>11.7</v>
      </c>
      <c r="CM292" t="s">
        <v>136</v>
      </c>
      <c r="CN292" t="s">
        <v>2475</v>
      </c>
      <c r="CO292" t="s">
        <v>138</v>
      </c>
      <c r="CQ292" t="s">
        <v>115</v>
      </c>
      <c r="CR292" t="s">
        <v>133</v>
      </c>
      <c r="CS292" t="s">
        <v>133</v>
      </c>
      <c r="CT292" t="s">
        <v>133</v>
      </c>
      <c r="CU292" t="s">
        <v>139</v>
      </c>
      <c r="CV292" t="s">
        <v>133</v>
      </c>
      <c r="CW292" t="s">
        <v>133</v>
      </c>
      <c r="CX292" t="s">
        <v>5368</v>
      </c>
      <c r="CY292" s="10">
        <v>16702850063</v>
      </c>
      <c r="CZ292" t="s">
        <v>624</v>
      </c>
      <c r="DA292" t="s">
        <v>139</v>
      </c>
      <c r="DB292" t="s">
        <v>133</v>
      </c>
      <c r="DC292" t="s">
        <v>115</v>
      </c>
    </row>
    <row r="293" spans="1:112" ht="14.45" customHeight="1" x14ac:dyDescent="0.25">
      <c r="A293" t="s">
        <v>5526</v>
      </c>
      <c r="B293" t="s">
        <v>192</v>
      </c>
      <c r="C293" s="1">
        <v>45471</v>
      </c>
      <c r="D293" s="1">
        <v>45581</v>
      </c>
      <c r="E293" t="s">
        <v>114</v>
      </c>
      <c r="G293" t="s">
        <v>115</v>
      </c>
      <c r="H293" t="s">
        <v>115</v>
      </c>
      <c r="I293" t="s">
        <v>115</v>
      </c>
      <c r="J293" t="s">
        <v>5527</v>
      </c>
      <c r="K293" t="s">
        <v>5528</v>
      </c>
      <c r="L293" t="s">
        <v>5529</v>
      </c>
      <c r="M293" t="s">
        <v>139</v>
      </c>
      <c r="N293" t="s">
        <v>162</v>
      </c>
      <c r="O293" t="s">
        <v>120</v>
      </c>
      <c r="P293" s="8">
        <v>96952</v>
      </c>
      <c r="Q293" t="s">
        <v>121</v>
      </c>
      <c r="R293" t="s">
        <v>1354</v>
      </c>
      <c r="S293" s="10">
        <v>16707889668</v>
      </c>
      <c r="U293" t="s">
        <v>5530</v>
      </c>
      <c r="V293">
        <v>111419</v>
      </c>
      <c r="W293" t="s">
        <v>123</v>
      </c>
      <c r="Y293" t="s">
        <v>5531</v>
      </c>
      <c r="Z293" t="s">
        <v>5532</v>
      </c>
      <c r="AB293" t="s">
        <v>565</v>
      </c>
      <c r="AC293" t="s">
        <v>5529</v>
      </c>
      <c r="AD293" t="s">
        <v>139</v>
      </c>
      <c r="AE293" t="s">
        <v>162</v>
      </c>
      <c r="AF293" t="s">
        <v>120</v>
      </c>
      <c r="AG293" s="8">
        <v>96952</v>
      </c>
      <c r="AH293" t="s">
        <v>121</v>
      </c>
      <c r="AJ293" s="10">
        <v>16707889668</v>
      </c>
      <c r="AL293" t="s">
        <v>5533</v>
      </c>
      <c r="BD293" t="str">
        <f>"45-2092.00"</f>
        <v>45-2092.00</v>
      </c>
      <c r="BE293" t="s">
        <v>1389</v>
      </c>
      <c r="BF293" t="s">
        <v>5534</v>
      </c>
      <c r="BG293" t="s">
        <v>2041</v>
      </c>
      <c r="BH293">
        <v>4</v>
      </c>
      <c r="BJ293" s="1">
        <v>45566</v>
      </c>
      <c r="BK293" s="1">
        <v>45930</v>
      </c>
      <c r="BN293">
        <v>35</v>
      </c>
      <c r="BO293">
        <v>0</v>
      </c>
      <c r="BP293">
        <v>7</v>
      </c>
      <c r="BQ293">
        <v>7</v>
      </c>
      <c r="BR293">
        <v>7</v>
      </c>
      <c r="BS293">
        <v>7</v>
      </c>
      <c r="BT293">
        <v>7</v>
      </c>
      <c r="BU293">
        <v>0</v>
      </c>
      <c r="BV293" t="str">
        <f>"7:00 AM"</f>
        <v>7:00 AM</v>
      </c>
      <c r="BW293" t="str">
        <f>"5:00 PM"</f>
        <v>5:00 PM</v>
      </c>
      <c r="BX293" t="s">
        <v>158</v>
      </c>
      <c r="BY293">
        <v>0</v>
      </c>
      <c r="BZ293">
        <v>3</v>
      </c>
      <c r="CA293" t="s">
        <v>115</v>
      </c>
      <c r="CC293" s="2" t="s">
        <v>5535</v>
      </c>
      <c r="CD293" t="s">
        <v>5529</v>
      </c>
      <c r="CE293" t="s">
        <v>139</v>
      </c>
      <c r="CF293" t="s">
        <v>162</v>
      </c>
      <c r="CG293" t="s">
        <v>120</v>
      </c>
      <c r="CH293" s="8">
        <v>96952</v>
      </c>
      <c r="CI293" s="3">
        <v>12.16</v>
      </c>
      <c r="CJ293" s="3">
        <v>12.16</v>
      </c>
      <c r="CK293" s="3">
        <v>18.239999999999998</v>
      </c>
      <c r="CL293" s="3">
        <v>18.239999999999998</v>
      </c>
      <c r="CM293" t="s">
        <v>136</v>
      </c>
      <c r="CN293" t="s">
        <v>5536</v>
      </c>
      <c r="CO293" t="s">
        <v>138</v>
      </c>
      <c r="CQ293" t="s">
        <v>115</v>
      </c>
      <c r="CR293" t="s">
        <v>133</v>
      </c>
      <c r="CS293" t="s">
        <v>139</v>
      </c>
      <c r="CT293" t="s">
        <v>133</v>
      </c>
      <c r="CU293" t="s">
        <v>139</v>
      </c>
      <c r="CV293" t="s">
        <v>133</v>
      </c>
      <c r="CW293" t="s">
        <v>139</v>
      </c>
      <c r="CX293" t="s">
        <v>1364</v>
      </c>
      <c r="CY293" s="10">
        <v>16707889668</v>
      </c>
      <c r="CZ293" t="s">
        <v>5533</v>
      </c>
      <c r="DA293" t="s">
        <v>139</v>
      </c>
      <c r="DB293" t="s">
        <v>133</v>
      </c>
      <c r="DC293" t="s">
        <v>115</v>
      </c>
    </row>
    <row r="294" spans="1:112" ht="14.45" customHeight="1" x14ac:dyDescent="0.25">
      <c r="A294" t="s">
        <v>5872</v>
      </c>
      <c r="B294" t="s">
        <v>192</v>
      </c>
      <c r="C294" s="1">
        <v>45501</v>
      </c>
      <c r="D294" s="1">
        <v>45581</v>
      </c>
      <c r="E294" t="s">
        <v>114</v>
      </c>
      <c r="G294" t="s">
        <v>115</v>
      </c>
      <c r="H294" t="s">
        <v>115</v>
      </c>
      <c r="I294" t="s">
        <v>115</v>
      </c>
      <c r="J294" t="s">
        <v>5873</v>
      </c>
      <c r="K294" t="s">
        <v>5873</v>
      </c>
      <c r="L294" t="s">
        <v>5874</v>
      </c>
      <c r="M294" t="s">
        <v>642</v>
      </c>
      <c r="N294" t="s">
        <v>643</v>
      </c>
      <c r="O294" t="s">
        <v>120</v>
      </c>
      <c r="P294" s="8">
        <v>96951</v>
      </c>
      <c r="Q294" t="s">
        <v>121</v>
      </c>
      <c r="R294" t="s">
        <v>139</v>
      </c>
      <c r="S294" s="10">
        <v>16707850100</v>
      </c>
      <c r="U294" t="s">
        <v>5875</v>
      </c>
      <c r="V294">
        <v>55111</v>
      </c>
      <c r="W294" t="s">
        <v>123</v>
      </c>
      <c r="Y294" t="s">
        <v>5876</v>
      </c>
      <c r="Z294" t="s">
        <v>2168</v>
      </c>
      <c r="AB294" t="s">
        <v>396</v>
      </c>
      <c r="AC294" t="s">
        <v>5874</v>
      </c>
      <c r="AD294" t="s">
        <v>642</v>
      </c>
      <c r="AE294" t="s">
        <v>643</v>
      </c>
      <c r="AF294" t="s">
        <v>120</v>
      </c>
      <c r="AG294" s="8">
        <v>96951</v>
      </c>
      <c r="AH294" t="s">
        <v>121</v>
      </c>
      <c r="AJ294" s="10">
        <v>16707850100</v>
      </c>
      <c r="AL294" t="s">
        <v>5877</v>
      </c>
      <c r="BD294" t="str">
        <f>"35-3031.00"</f>
        <v>35-3031.00</v>
      </c>
      <c r="BE294" t="s">
        <v>1072</v>
      </c>
      <c r="BF294" t="s">
        <v>5878</v>
      </c>
      <c r="BG294" t="s">
        <v>5879</v>
      </c>
      <c r="BH294">
        <v>3</v>
      </c>
      <c r="BJ294" s="1">
        <v>45452</v>
      </c>
      <c r="BK294" s="1">
        <v>45816</v>
      </c>
      <c r="BN294">
        <v>35</v>
      </c>
      <c r="BO294">
        <v>0</v>
      </c>
      <c r="BP294">
        <v>7</v>
      </c>
      <c r="BQ294">
        <v>7</v>
      </c>
      <c r="BR294">
        <v>7</v>
      </c>
      <c r="BS294">
        <v>7</v>
      </c>
      <c r="BT294">
        <v>7</v>
      </c>
      <c r="BU294">
        <v>0</v>
      </c>
      <c r="BV294" t="str">
        <f>"6:00 AM"</f>
        <v>6:00 AM</v>
      </c>
      <c r="BW294" t="str">
        <f>"2:00 PM"</f>
        <v>2:00 PM</v>
      </c>
      <c r="BX294" t="s">
        <v>158</v>
      </c>
      <c r="BY294">
        <v>0</v>
      </c>
      <c r="BZ294">
        <v>3</v>
      </c>
      <c r="CA294" t="s">
        <v>115</v>
      </c>
      <c r="CC294" t="s">
        <v>5880</v>
      </c>
      <c r="CD294" t="s">
        <v>5874</v>
      </c>
      <c r="CE294" t="s">
        <v>642</v>
      </c>
      <c r="CF294" t="s">
        <v>643</v>
      </c>
      <c r="CG294" t="s">
        <v>120</v>
      </c>
      <c r="CH294" s="8">
        <v>96951</v>
      </c>
      <c r="CI294" s="3">
        <v>8.0399999999999991</v>
      </c>
      <c r="CJ294" s="3">
        <v>8.0399999999999991</v>
      </c>
      <c r="CK294" s="3">
        <v>12.06</v>
      </c>
      <c r="CL294" s="3">
        <v>12.06</v>
      </c>
      <c r="CM294" t="s">
        <v>136</v>
      </c>
      <c r="CN294" t="s">
        <v>139</v>
      </c>
      <c r="CO294" t="s">
        <v>138</v>
      </c>
      <c r="CQ294" t="s">
        <v>115</v>
      </c>
      <c r="CR294" t="s">
        <v>133</v>
      </c>
      <c r="CS294" t="s">
        <v>139</v>
      </c>
      <c r="CT294" t="s">
        <v>133</v>
      </c>
      <c r="CU294" t="s">
        <v>139</v>
      </c>
      <c r="CV294" t="s">
        <v>133</v>
      </c>
      <c r="CW294" t="s">
        <v>139</v>
      </c>
      <c r="CX294" t="s">
        <v>139</v>
      </c>
      <c r="CY294" s="10">
        <v>16707850100</v>
      </c>
      <c r="CZ294" t="s">
        <v>5881</v>
      </c>
      <c r="DA294" t="s">
        <v>139</v>
      </c>
      <c r="DB294" t="s">
        <v>133</v>
      </c>
      <c r="DC294" t="s">
        <v>115</v>
      </c>
    </row>
    <row r="295" spans="1:112" ht="14.45" customHeight="1" x14ac:dyDescent="0.25">
      <c r="A295" t="s">
        <v>6331</v>
      </c>
      <c r="B295" t="s">
        <v>192</v>
      </c>
      <c r="C295" s="1">
        <v>45501</v>
      </c>
      <c r="D295" s="1">
        <v>45581</v>
      </c>
      <c r="E295" t="s">
        <v>144</v>
      </c>
      <c r="F295" s="1">
        <v>45647</v>
      </c>
      <c r="G295" t="s">
        <v>115</v>
      </c>
      <c r="H295" t="s">
        <v>115</v>
      </c>
      <c r="I295" t="s">
        <v>115</v>
      </c>
      <c r="J295" t="s">
        <v>6332</v>
      </c>
      <c r="K295" t="s">
        <v>6333</v>
      </c>
      <c r="L295" t="s">
        <v>6334</v>
      </c>
      <c r="M295" t="s">
        <v>642</v>
      </c>
      <c r="N295" t="s">
        <v>643</v>
      </c>
      <c r="O295" t="s">
        <v>120</v>
      </c>
      <c r="P295" s="8">
        <v>96951</v>
      </c>
      <c r="Q295" t="s">
        <v>121</v>
      </c>
      <c r="S295" s="10">
        <v>16705322557</v>
      </c>
      <c r="U295" t="s">
        <v>6335</v>
      </c>
      <c r="V295">
        <v>55111</v>
      </c>
      <c r="W295" t="s">
        <v>123</v>
      </c>
      <c r="Y295" t="s">
        <v>6336</v>
      </c>
      <c r="Z295" t="s">
        <v>6337</v>
      </c>
      <c r="AA295" t="s">
        <v>6338</v>
      </c>
      <c r="AB295" t="s">
        <v>648</v>
      </c>
      <c r="AC295" t="s">
        <v>6334</v>
      </c>
      <c r="AD295" t="s">
        <v>642</v>
      </c>
      <c r="AE295" t="s">
        <v>643</v>
      </c>
      <c r="AF295" t="s">
        <v>120</v>
      </c>
      <c r="AG295" s="8">
        <v>96951</v>
      </c>
      <c r="AH295" t="s">
        <v>121</v>
      </c>
      <c r="AJ295" s="10">
        <v>16705322557</v>
      </c>
      <c r="AL295" t="s">
        <v>1388</v>
      </c>
      <c r="BD295" t="str">
        <f>"43-6014.00"</f>
        <v>43-6014.00</v>
      </c>
      <c r="BE295" t="s">
        <v>2139</v>
      </c>
      <c r="BF295" t="s">
        <v>6339</v>
      </c>
      <c r="BG295" t="s">
        <v>2141</v>
      </c>
      <c r="BH295">
        <v>1</v>
      </c>
      <c r="BJ295" s="1">
        <v>45457</v>
      </c>
      <c r="BK295" s="1">
        <v>45821</v>
      </c>
      <c r="BN295">
        <v>40</v>
      </c>
      <c r="BO295">
        <v>0</v>
      </c>
      <c r="BP295">
        <v>8</v>
      </c>
      <c r="BQ295">
        <v>8</v>
      </c>
      <c r="BR295">
        <v>8</v>
      </c>
      <c r="BS295">
        <v>8</v>
      </c>
      <c r="BT295">
        <v>8</v>
      </c>
      <c r="BU295">
        <v>0</v>
      </c>
      <c r="BV295" t="str">
        <f>"8:00 AM"</f>
        <v>8:00 AM</v>
      </c>
      <c r="BW295" t="str">
        <f>"5:00 PM"</f>
        <v>5:00 PM</v>
      </c>
      <c r="BX295" t="s">
        <v>226</v>
      </c>
      <c r="BY295">
        <v>0</v>
      </c>
      <c r="BZ295">
        <v>12</v>
      </c>
      <c r="CA295" t="s">
        <v>115</v>
      </c>
      <c r="CC295" t="s">
        <v>3164</v>
      </c>
      <c r="CD295" t="s">
        <v>6334</v>
      </c>
      <c r="CE295" t="s">
        <v>642</v>
      </c>
      <c r="CF295" t="s">
        <v>643</v>
      </c>
      <c r="CG295" t="s">
        <v>120</v>
      </c>
      <c r="CH295" s="8">
        <v>96951</v>
      </c>
      <c r="CI295" s="3">
        <v>13.15</v>
      </c>
      <c r="CJ295" s="3">
        <v>13.15</v>
      </c>
      <c r="CK295" s="3">
        <v>19.72</v>
      </c>
      <c r="CL295" s="3">
        <v>19.72</v>
      </c>
      <c r="CM295" t="s">
        <v>136</v>
      </c>
      <c r="CN295" t="s">
        <v>139</v>
      </c>
      <c r="CO295" t="s">
        <v>138</v>
      </c>
      <c r="CQ295" t="s">
        <v>115</v>
      </c>
      <c r="CR295" t="s">
        <v>133</v>
      </c>
      <c r="CS295" t="s">
        <v>139</v>
      </c>
      <c r="CT295" t="s">
        <v>133</v>
      </c>
      <c r="CU295" t="s">
        <v>139</v>
      </c>
      <c r="CV295" t="s">
        <v>133</v>
      </c>
      <c r="CW295" t="s">
        <v>139</v>
      </c>
      <c r="CX295" t="s">
        <v>139</v>
      </c>
      <c r="CY295" s="10">
        <v>16705322557</v>
      </c>
      <c r="CZ295" t="s">
        <v>1388</v>
      </c>
      <c r="DA295" t="s">
        <v>139</v>
      </c>
      <c r="DB295" t="s">
        <v>133</v>
      </c>
      <c r="DC295" t="s">
        <v>115</v>
      </c>
    </row>
    <row r="296" spans="1:112" ht="14.45" customHeight="1" x14ac:dyDescent="0.25">
      <c r="A296" t="s">
        <v>6571</v>
      </c>
      <c r="B296" t="s">
        <v>192</v>
      </c>
      <c r="C296" s="1">
        <v>45511</v>
      </c>
      <c r="D296" s="1">
        <v>45581</v>
      </c>
      <c r="E296" t="s">
        <v>144</v>
      </c>
      <c r="F296" s="1">
        <v>45564</v>
      </c>
      <c r="G296" t="s">
        <v>115</v>
      </c>
      <c r="H296" t="s">
        <v>115</v>
      </c>
      <c r="I296" t="s">
        <v>115</v>
      </c>
      <c r="J296" t="s">
        <v>422</v>
      </c>
      <c r="K296" t="s">
        <v>6572</v>
      </c>
      <c r="L296" t="s">
        <v>6573</v>
      </c>
      <c r="N296" t="s">
        <v>119</v>
      </c>
      <c r="O296" t="s">
        <v>120</v>
      </c>
      <c r="P296" s="8">
        <v>96950</v>
      </c>
      <c r="Q296" t="s">
        <v>121</v>
      </c>
      <c r="S296" s="10">
        <v>16707833052</v>
      </c>
      <c r="U296" t="s">
        <v>425</v>
      </c>
      <c r="V296">
        <v>44511</v>
      </c>
      <c r="W296" t="s">
        <v>123</v>
      </c>
      <c r="Y296" t="s">
        <v>426</v>
      </c>
      <c r="Z296" t="s">
        <v>427</v>
      </c>
      <c r="AB296" t="s">
        <v>4300</v>
      </c>
      <c r="AC296" t="s">
        <v>6573</v>
      </c>
      <c r="AE296" t="s">
        <v>2477</v>
      </c>
      <c r="AF296" t="s">
        <v>120</v>
      </c>
      <c r="AG296" s="8">
        <v>96950</v>
      </c>
      <c r="AH296" t="s">
        <v>121</v>
      </c>
      <c r="AJ296" s="10">
        <v>16707833052</v>
      </c>
      <c r="AL296" t="s">
        <v>436</v>
      </c>
      <c r="BD296" t="str">
        <f>"49-9071.00"</f>
        <v>49-9071.00</v>
      </c>
      <c r="BE296" t="s">
        <v>241</v>
      </c>
      <c r="BF296" t="s">
        <v>6574</v>
      </c>
      <c r="BG296" t="s">
        <v>6575</v>
      </c>
      <c r="BH296">
        <v>4</v>
      </c>
      <c r="BJ296" s="1">
        <v>45566</v>
      </c>
      <c r="BK296" s="1">
        <v>45930</v>
      </c>
      <c r="BN296">
        <v>35</v>
      </c>
      <c r="BO296">
        <v>0</v>
      </c>
      <c r="BP296">
        <v>7</v>
      </c>
      <c r="BQ296">
        <v>7</v>
      </c>
      <c r="BR296">
        <v>7</v>
      </c>
      <c r="BS296">
        <v>7</v>
      </c>
      <c r="BT296">
        <v>7</v>
      </c>
      <c r="BU296">
        <v>0</v>
      </c>
      <c r="BV296" t="str">
        <f>"8:00 AM"</f>
        <v>8:00 AM</v>
      </c>
      <c r="BW296" t="str">
        <f>"3:00 PM"</f>
        <v>3:00 PM</v>
      </c>
      <c r="BX296" t="s">
        <v>226</v>
      </c>
      <c r="BY296">
        <v>0</v>
      </c>
      <c r="BZ296">
        <v>24</v>
      </c>
      <c r="CA296" t="s">
        <v>115</v>
      </c>
      <c r="CC296" t="s">
        <v>6576</v>
      </c>
      <c r="CD296" t="s">
        <v>4299</v>
      </c>
      <c r="CF296" t="s">
        <v>2477</v>
      </c>
      <c r="CG296" t="s">
        <v>120</v>
      </c>
      <c r="CH296" s="8">
        <v>96950</v>
      </c>
      <c r="CI296" s="3">
        <v>9.75</v>
      </c>
      <c r="CJ296" s="3">
        <v>9.75</v>
      </c>
      <c r="CK296" s="3">
        <v>14.63</v>
      </c>
      <c r="CL296" s="3">
        <v>14.63</v>
      </c>
      <c r="CM296" t="s">
        <v>136</v>
      </c>
      <c r="CN296" t="s">
        <v>137</v>
      </c>
      <c r="CO296" t="s">
        <v>138</v>
      </c>
      <c r="CQ296" t="s">
        <v>115</v>
      </c>
      <c r="CR296" t="s">
        <v>133</v>
      </c>
      <c r="CS296" t="s">
        <v>139</v>
      </c>
      <c r="CT296" t="s">
        <v>133</v>
      </c>
      <c r="CU296" t="s">
        <v>139</v>
      </c>
      <c r="CV296" t="s">
        <v>133</v>
      </c>
      <c r="CW296" t="s">
        <v>139</v>
      </c>
      <c r="CX296" t="s">
        <v>4303</v>
      </c>
      <c r="CY296" s="10">
        <v>16707833052</v>
      </c>
      <c r="CZ296" t="s">
        <v>429</v>
      </c>
      <c r="DA296" t="s">
        <v>139</v>
      </c>
      <c r="DB296" t="s">
        <v>133</v>
      </c>
      <c r="DC296" t="s">
        <v>115</v>
      </c>
    </row>
    <row r="297" spans="1:112" ht="14.45" customHeight="1" x14ac:dyDescent="0.25">
      <c r="A297" t="s">
        <v>6943</v>
      </c>
      <c r="B297" t="s">
        <v>212</v>
      </c>
      <c r="C297" s="1">
        <v>45494</v>
      </c>
      <c r="D297" s="1">
        <v>45581</v>
      </c>
      <c r="E297" t="s">
        <v>144</v>
      </c>
      <c r="F297" s="1">
        <v>45625</v>
      </c>
      <c r="G297" t="s">
        <v>115</v>
      </c>
      <c r="H297" t="s">
        <v>115</v>
      </c>
      <c r="I297" t="s">
        <v>115</v>
      </c>
      <c r="J297" t="s">
        <v>3707</v>
      </c>
      <c r="L297" t="s">
        <v>3708</v>
      </c>
      <c r="M297" t="s">
        <v>6840</v>
      </c>
      <c r="N297" t="s">
        <v>119</v>
      </c>
      <c r="O297" t="s">
        <v>120</v>
      </c>
      <c r="P297" s="8">
        <v>96950</v>
      </c>
      <c r="Q297" t="s">
        <v>121</v>
      </c>
      <c r="S297" s="10">
        <v>16703232428</v>
      </c>
      <c r="U297" t="s">
        <v>3710</v>
      </c>
      <c r="V297">
        <v>23711</v>
      </c>
      <c r="W297" t="s">
        <v>123</v>
      </c>
      <c r="Y297" t="s">
        <v>3711</v>
      </c>
      <c r="Z297" t="s">
        <v>3712</v>
      </c>
      <c r="AA297" t="s">
        <v>3713</v>
      </c>
      <c r="AB297" t="s">
        <v>1375</v>
      </c>
      <c r="AC297" t="s">
        <v>3715</v>
      </c>
      <c r="AD297" t="s">
        <v>3709</v>
      </c>
      <c r="AE297" t="s">
        <v>119</v>
      </c>
      <c r="AF297" t="s">
        <v>120</v>
      </c>
      <c r="AG297" s="8">
        <v>96950</v>
      </c>
      <c r="AH297" t="s">
        <v>121</v>
      </c>
      <c r="AJ297" s="10">
        <v>16703232428</v>
      </c>
      <c r="AL297" t="s">
        <v>3716</v>
      </c>
      <c r="BD297" t="str">
        <f>"17-3022.00"</f>
        <v>17-3022.00</v>
      </c>
      <c r="BE297" t="s">
        <v>1567</v>
      </c>
      <c r="BF297" t="s">
        <v>6841</v>
      </c>
      <c r="BG297" t="s">
        <v>6842</v>
      </c>
      <c r="BH297">
        <v>3</v>
      </c>
      <c r="BJ297" s="1">
        <v>45627</v>
      </c>
      <c r="BK297" s="1">
        <v>45991</v>
      </c>
      <c r="BN297">
        <v>40</v>
      </c>
      <c r="BO297">
        <v>0</v>
      </c>
      <c r="BP297">
        <v>8</v>
      </c>
      <c r="BQ297">
        <v>8</v>
      </c>
      <c r="BR297">
        <v>8</v>
      </c>
      <c r="BS297">
        <v>8</v>
      </c>
      <c r="BT297">
        <v>8</v>
      </c>
      <c r="BU297">
        <v>0</v>
      </c>
      <c r="BV297" t="str">
        <f>"7:30 AM"</f>
        <v>7:30 AM</v>
      </c>
      <c r="BW297" t="str">
        <f>"5:00 PM"</f>
        <v>5:00 PM</v>
      </c>
      <c r="BX297" t="s">
        <v>726</v>
      </c>
      <c r="BY297">
        <v>12</v>
      </c>
      <c r="BZ297">
        <v>24</v>
      </c>
      <c r="CA297" t="s">
        <v>115</v>
      </c>
      <c r="CC297" t="s">
        <v>6944</v>
      </c>
      <c r="CD297" t="s">
        <v>3708</v>
      </c>
      <c r="CE297" t="s">
        <v>3709</v>
      </c>
      <c r="CF297" t="s">
        <v>119</v>
      </c>
      <c r="CG297" t="s">
        <v>120</v>
      </c>
      <c r="CH297" s="8">
        <v>96950</v>
      </c>
      <c r="CI297" s="3">
        <v>15.75</v>
      </c>
      <c r="CJ297" s="3">
        <v>15.75</v>
      </c>
      <c r="CK297" s="3">
        <v>23.63</v>
      </c>
      <c r="CL297" s="3">
        <v>23.63</v>
      </c>
      <c r="CM297" t="s">
        <v>136</v>
      </c>
      <c r="CN297" t="s">
        <v>3720</v>
      </c>
      <c r="CO297" t="s">
        <v>138</v>
      </c>
      <c r="CQ297" t="s">
        <v>115</v>
      </c>
      <c r="CR297" t="s">
        <v>133</v>
      </c>
      <c r="CS297" t="s">
        <v>139</v>
      </c>
      <c r="CT297" t="s">
        <v>133</v>
      </c>
      <c r="CU297" t="s">
        <v>139</v>
      </c>
      <c r="CV297" t="s">
        <v>133</v>
      </c>
      <c r="CW297" t="s">
        <v>139</v>
      </c>
      <c r="CX297" t="s">
        <v>3721</v>
      </c>
      <c r="CY297" s="10">
        <v>16703232428</v>
      </c>
      <c r="CZ297" t="s">
        <v>3716</v>
      </c>
      <c r="DA297" t="s">
        <v>139</v>
      </c>
      <c r="DB297" t="s">
        <v>133</v>
      </c>
      <c r="DC297" t="s">
        <v>115</v>
      </c>
    </row>
    <row r="298" spans="1:112" ht="14.45" customHeight="1" x14ac:dyDescent="0.25">
      <c r="A298" t="s">
        <v>6973</v>
      </c>
      <c r="B298" t="s">
        <v>192</v>
      </c>
      <c r="C298" s="1">
        <v>45470</v>
      </c>
      <c r="D298" s="1">
        <v>45581</v>
      </c>
      <c r="E298" t="s">
        <v>114</v>
      </c>
      <c r="G298" t="s">
        <v>115</v>
      </c>
      <c r="H298" t="s">
        <v>115</v>
      </c>
      <c r="I298" t="s">
        <v>115</v>
      </c>
      <c r="J298" t="s">
        <v>145</v>
      </c>
      <c r="K298" t="s">
        <v>6974</v>
      </c>
      <c r="L298" t="s">
        <v>146</v>
      </c>
      <c r="M298" t="s">
        <v>147</v>
      </c>
      <c r="N298" t="s">
        <v>148</v>
      </c>
      <c r="O298" t="s">
        <v>120</v>
      </c>
      <c r="P298" s="8">
        <v>96950</v>
      </c>
      <c r="Q298" t="s">
        <v>121</v>
      </c>
      <c r="S298" s="10">
        <v>16702341795</v>
      </c>
      <c r="U298" t="s">
        <v>149</v>
      </c>
      <c r="V298">
        <v>441110</v>
      </c>
      <c r="W298" t="s">
        <v>123</v>
      </c>
      <c r="Y298" t="s">
        <v>150</v>
      </c>
      <c r="Z298" t="s">
        <v>4291</v>
      </c>
      <c r="AA298" t="s">
        <v>152</v>
      </c>
      <c r="AB298" t="s">
        <v>153</v>
      </c>
      <c r="AC298" t="s">
        <v>5436</v>
      </c>
      <c r="AD298" t="s">
        <v>147</v>
      </c>
      <c r="AE298" t="s">
        <v>148</v>
      </c>
      <c r="AF298" t="s">
        <v>120</v>
      </c>
      <c r="AG298" s="8">
        <v>96950</v>
      </c>
      <c r="AH298" t="s">
        <v>121</v>
      </c>
      <c r="AJ298" s="10">
        <v>16702341795</v>
      </c>
      <c r="AL298" t="s">
        <v>154</v>
      </c>
      <c r="BD298" t="str">
        <f>"49-3042.00"</f>
        <v>49-3042.00</v>
      </c>
      <c r="BE298" t="s">
        <v>1020</v>
      </c>
      <c r="BF298" t="s">
        <v>6975</v>
      </c>
      <c r="BG298" t="s">
        <v>6976</v>
      </c>
      <c r="BH298">
        <v>2</v>
      </c>
      <c r="BJ298" s="1">
        <v>45505</v>
      </c>
      <c r="BK298" s="1">
        <v>45868</v>
      </c>
      <c r="BN298">
        <v>35</v>
      </c>
      <c r="BO298">
        <v>0</v>
      </c>
      <c r="BP298">
        <v>6</v>
      </c>
      <c r="BQ298">
        <v>6</v>
      </c>
      <c r="BR298">
        <v>6</v>
      </c>
      <c r="BS298">
        <v>6</v>
      </c>
      <c r="BT298">
        <v>6</v>
      </c>
      <c r="BU298">
        <v>5</v>
      </c>
      <c r="BV298" t="str">
        <f>"9:00 AM"</f>
        <v>9:00 AM</v>
      </c>
      <c r="BW298" t="str">
        <f>"4:00 PM"</f>
        <v>4:00 PM</v>
      </c>
      <c r="BX298" t="s">
        <v>226</v>
      </c>
      <c r="BY298">
        <v>0</v>
      </c>
      <c r="BZ298">
        <v>24</v>
      </c>
      <c r="CA298" t="s">
        <v>115</v>
      </c>
      <c r="CC298" s="2" t="s">
        <v>6977</v>
      </c>
      <c r="CD298" t="s">
        <v>6978</v>
      </c>
      <c r="CE298" t="s">
        <v>5230</v>
      </c>
      <c r="CF298" t="s">
        <v>148</v>
      </c>
      <c r="CG298" t="s">
        <v>120</v>
      </c>
      <c r="CH298" s="8">
        <v>96950</v>
      </c>
      <c r="CI298" s="3">
        <v>11.25</v>
      </c>
      <c r="CJ298" s="3">
        <v>15</v>
      </c>
      <c r="CK298" s="3">
        <v>16.88</v>
      </c>
      <c r="CL298" s="3">
        <v>22.5</v>
      </c>
      <c r="CM298" t="s">
        <v>136</v>
      </c>
      <c r="CN298" t="s">
        <v>158</v>
      </c>
      <c r="CO298" t="s">
        <v>138</v>
      </c>
      <c r="CQ298" t="s">
        <v>115</v>
      </c>
      <c r="CR298" t="s">
        <v>133</v>
      </c>
      <c r="CS298" t="s">
        <v>133</v>
      </c>
      <c r="CT298" t="s">
        <v>133</v>
      </c>
      <c r="CU298" t="s">
        <v>139</v>
      </c>
      <c r="CV298" t="s">
        <v>133</v>
      </c>
      <c r="CW298" t="s">
        <v>133</v>
      </c>
      <c r="CX298" t="s">
        <v>6979</v>
      </c>
      <c r="CY298" s="10">
        <v>16702341795</v>
      </c>
      <c r="CZ298" t="s">
        <v>154</v>
      </c>
      <c r="DA298" t="s">
        <v>164</v>
      </c>
      <c r="DB298" t="s">
        <v>133</v>
      </c>
      <c r="DC298" t="s">
        <v>115</v>
      </c>
    </row>
    <row r="299" spans="1:112" ht="14.45" customHeight="1" x14ac:dyDescent="0.25">
      <c r="A299" t="s">
        <v>7032</v>
      </c>
      <c r="B299" t="s">
        <v>143</v>
      </c>
      <c r="C299" s="1">
        <v>45495</v>
      </c>
      <c r="D299" s="1">
        <v>45581</v>
      </c>
      <c r="E299" t="s">
        <v>144</v>
      </c>
      <c r="F299" s="1">
        <v>45625</v>
      </c>
      <c r="G299" t="s">
        <v>115</v>
      </c>
      <c r="H299" t="s">
        <v>115</v>
      </c>
      <c r="I299" t="s">
        <v>115</v>
      </c>
      <c r="J299" t="s">
        <v>7033</v>
      </c>
      <c r="K299" t="s">
        <v>7034</v>
      </c>
      <c r="L299" t="s">
        <v>7035</v>
      </c>
      <c r="M299" t="s">
        <v>7036</v>
      </c>
      <c r="N299" t="s">
        <v>148</v>
      </c>
      <c r="O299" t="s">
        <v>120</v>
      </c>
      <c r="P299" s="8">
        <v>96950</v>
      </c>
      <c r="Q299" t="s">
        <v>121</v>
      </c>
      <c r="S299" s="10">
        <v>16704833911</v>
      </c>
      <c r="U299" t="s">
        <v>7037</v>
      </c>
      <c r="V299">
        <v>531110</v>
      </c>
      <c r="W299" t="s">
        <v>123</v>
      </c>
      <c r="Y299" t="s">
        <v>1515</v>
      </c>
      <c r="Z299" t="s">
        <v>4291</v>
      </c>
      <c r="AA299" t="s">
        <v>7038</v>
      </c>
      <c r="AB299" t="s">
        <v>7039</v>
      </c>
      <c r="AC299" t="s">
        <v>7035</v>
      </c>
      <c r="AD299" t="s">
        <v>7036</v>
      </c>
      <c r="AE299" t="s">
        <v>148</v>
      </c>
      <c r="AF299" t="s">
        <v>120</v>
      </c>
      <c r="AG299" s="8">
        <v>96950</v>
      </c>
      <c r="AH299" t="s">
        <v>121</v>
      </c>
      <c r="AJ299" s="10">
        <v>16704833911</v>
      </c>
      <c r="AL299" t="s">
        <v>7040</v>
      </c>
      <c r="BD299" t="str">
        <f>"49-9071.00"</f>
        <v>49-9071.00</v>
      </c>
      <c r="BE299" t="s">
        <v>241</v>
      </c>
      <c r="BF299" t="s">
        <v>7041</v>
      </c>
      <c r="BG299" t="s">
        <v>7042</v>
      </c>
      <c r="BH299">
        <v>1</v>
      </c>
      <c r="BI299">
        <v>1</v>
      </c>
      <c r="BJ299" s="1">
        <v>45627</v>
      </c>
      <c r="BK299" s="1">
        <v>45991</v>
      </c>
      <c r="BL299" s="1">
        <v>45627</v>
      </c>
      <c r="BM299" s="1">
        <v>45991</v>
      </c>
      <c r="BN299">
        <v>35</v>
      </c>
      <c r="BO299">
        <v>0</v>
      </c>
      <c r="BP299">
        <v>7</v>
      </c>
      <c r="BQ299">
        <v>7</v>
      </c>
      <c r="BR299">
        <v>7</v>
      </c>
      <c r="BS299">
        <v>7</v>
      </c>
      <c r="BT299">
        <v>7</v>
      </c>
      <c r="BU299">
        <v>0</v>
      </c>
      <c r="BV299" t="str">
        <f>"8:00 AM"</f>
        <v>8:00 AM</v>
      </c>
      <c r="BW299" t="str">
        <f>"4:00 PM"</f>
        <v>4:00 PM</v>
      </c>
      <c r="BX299" t="s">
        <v>226</v>
      </c>
      <c r="BY299">
        <v>0</v>
      </c>
      <c r="BZ299">
        <v>12</v>
      </c>
      <c r="CA299" t="s">
        <v>115</v>
      </c>
      <c r="CC299" s="2" t="s">
        <v>7043</v>
      </c>
      <c r="CD299" t="s">
        <v>7044</v>
      </c>
      <c r="CF299" t="s">
        <v>148</v>
      </c>
      <c r="CG299" t="s">
        <v>120</v>
      </c>
      <c r="CH299" s="8">
        <v>96950</v>
      </c>
      <c r="CI299" s="3">
        <v>9.75</v>
      </c>
      <c r="CJ299" s="3">
        <v>9.75</v>
      </c>
      <c r="CK299" s="3">
        <v>0</v>
      </c>
      <c r="CL299" s="3">
        <v>0</v>
      </c>
      <c r="CM299" t="s">
        <v>136</v>
      </c>
      <c r="CN299" t="s">
        <v>137</v>
      </c>
      <c r="CO299" t="s">
        <v>138</v>
      </c>
      <c r="CQ299" t="s">
        <v>115</v>
      </c>
      <c r="CR299" t="s">
        <v>133</v>
      </c>
      <c r="CS299" t="s">
        <v>139</v>
      </c>
      <c r="CT299" t="s">
        <v>139</v>
      </c>
      <c r="CU299" t="s">
        <v>139</v>
      </c>
      <c r="CV299" t="s">
        <v>133</v>
      </c>
      <c r="CW299" t="s">
        <v>139</v>
      </c>
      <c r="CX299" t="s">
        <v>137</v>
      </c>
      <c r="CY299" s="10">
        <v>16704833911</v>
      </c>
      <c r="CZ299" t="s">
        <v>7040</v>
      </c>
      <c r="DA299" t="s">
        <v>139</v>
      </c>
      <c r="DB299" t="s">
        <v>133</v>
      </c>
      <c r="DC299" t="s">
        <v>115</v>
      </c>
    </row>
    <row r="300" spans="1:112" ht="14.45" customHeight="1" x14ac:dyDescent="0.25">
      <c r="A300" t="s">
        <v>7101</v>
      </c>
      <c r="B300" t="s">
        <v>192</v>
      </c>
      <c r="C300" s="1">
        <v>45489</v>
      </c>
      <c r="D300" s="1">
        <v>45581</v>
      </c>
      <c r="E300" t="s">
        <v>144</v>
      </c>
      <c r="F300" s="1">
        <v>45564</v>
      </c>
      <c r="G300" t="s">
        <v>115</v>
      </c>
      <c r="H300" t="s">
        <v>115</v>
      </c>
      <c r="I300" t="s">
        <v>115</v>
      </c>
      <c r="J300" t="s">
        <v>2144</v>
      </c>
      <c r="K300" t="s">
        <v>2145</v>
      </c>
      <c r="L300" t="s">
        <v>2146</v>
      </c>
      <c r="M300" t="s">
        <v>2147</v>
      </c>
      <c r="N300" t="s">
        <v>119</v>
      </c>
      <c r="O300" t="s">
        <v>120</v>
      </c>
      <c r="P300" s="8">
        <v>96950</v>
      </c>
      <c r="Q300" t="s">
        <v>121</v>
      </c>
      <c r="S300" s="10">
        <v>16702876661</v>
      </c>
      <c r="U300" t="s">
        <v>2148</v>
      </c>
      <c r="V300">
        <v>812112</v>
      </c>
      <c r="W300" t="s">
        <v>123</v>
      </c>
      <c r="Y300" t="s">
        <v>2149</v>
      </c>
      <c r="Z300" t="s">
        <v>2150</v>
      </c>
      <c r="AB300" t="s">
        <v>1279</v>
      </c>
      <c r="AC300" t="s">
        <v>2146</v>
      </c>
      <c r="AD300" t="s">
        <v>2147</v>
      </c>
      <c r="AE300" t="s">
        <v>119</v>
      </c>
      <c r="AF300" t="s">
        <v>120</v>
      </c>
      <c r="AG300" s="8">
        <v>96950</v>
      </c>
      <c r="AH300" t="s">
        <v>121</v>
      </c>
      <c r="AJ300" s="10">
        <v>16702876661</v>
      </c>
      <c r="AL300" t="s">
        <v>2151</v>
      </c>
      <c r="BD300" t="str">
        <f>"39-5012"</f>
        <v>39-5012</v>
      </c>
      <c r="BE300" t="s">
        <v>947</v>
      </c>
      <c r="BF300" t="s">
        <v>7102</v>
      </c>
      <c r="BG300" t="s">
        <v>2363</v>
      </c>
      <c r="BH300">
        <v>1</v>
      </c>
      <c r="BJ300" s="1">
        <v>45566</v>
      </c>
      <c r="BK300" s="1">
        <v>45930</v>
      </c>
      <c r="BN300">
        <v>40</v>
      </c>
      <c r="BO300">
        <v>7</v>
      </c>
      <c r="BP300">
        <v>5</v>
      </c>
      <c r="BQ300">
        <v>0</v>
      </c>
      <c r="BR300">
        <v>7</v>
      </c>
      <c r="BS300">
        <v>7</v>
      </c>
      <c r="BT300">
        <v>7</v>
      </c>
      <c r="BU300">
        <v>7</v>
      </c>
      <c r="BV300" t="str">
        <f>"11:00 AM"</f>
        <v>11:00 AM</v>
      </c>
      <c r="BW300" t="str">
        <f>"7:00 PM"</f>
        <v>7:00 PM</v>
      </c>
      <c r="BX300" t="s">
        <v>158</v>
      </c>
      <c r="BY300">
        <v>0</v>
      </c>
      <c r="BZ300">
        <v>12</v>
      </c>
      <c r="CA300" t="s">
        <v>115</v>
      </c>
      <c r="CC300" t="s">
        <v>7103</v>
      </c>
      <c r="CD300" t="s">
        <v>2146</v>
      </c>
      <c r="CE300" t="s">
        <v>2147</v>
      </c>
      <c r="CF300" t="s">
        <v>119</v>
      </c>
      <c r="CG300" t="s">
        <v>120</v>
      </c>
      <c r="CH300" s="8">
        <v>96950</v>
      </c>
      <c r="CI300" s="3">
        <v>9.77</v>
      </c>
      <c r="CJ300" s="3">
        <v>9.77</v>
      </c>
      <c r="CK300" s="3">
        <v>14.66</v>
      </c>
      <c r="CL300" s="3">
        <v>14.66</v>
      </c>
      <c r="CM300" t="s">
        <v>136</v>
      </c>
      <c r="CO300" t="s">
        <v>138</v>
      </c>
      <c r="CQ300" t="s">
        <v>115</v>
      </c>
      <c r="CR300" t="s">
        <v>133</v>
      </c>
      <c r="CS300" t="s">
        <v>133</v>
      </c>
      <c r="CT300" t="s">
        <v>133</v>
      </c>
      <c r="CU300" t="s">
        <v>139</v>
      </c>
      <c r="CV300" t="s">
        <v>133</v>
      </c>
      <c r="CW300" t="s">
        <v>139</v>
      </c>
      <c r="CX300" t="s">
        <v>3514</v>
      </c>
      <c r="CY300" s="10">
        <v>16702876661</v>
      </c>
      <c r="CZ300" t="s">
        <v>2151</v>
      </c>
      <c r="DA300" t="s">
        <v>139</v>
      </c>
      <c r="DB300" t="s">
        <v>133</v>
      </c>
      <c r="DC300" t="s">
        <v>115</v>
      </c>
    </row>
    <row r="301" spans="1:112" ht="14.45" customHeight="1" x14ac:dyDescent="0.25">
      <c r="A301" t="s">
        <v>7228</v>
      </c>
      <c r="B301" t="s">
        <v>192</v>
      </c>
      <c r="C301" s="1">
        <v>45496</v>
      </c>
      <c r="D301" s="1">
        <v>45581</v>
      </c>
      <c r="E301" t="s">
        <v>114</v>
      </c>
      <c r="G301" t="s">
        <v>115</v>
      </c>
      <c r="H301" t="s">
        <v>115</v>
      </c>
      <c r="I301" t="s">
        <v>115</v>
      </c>
      <c r="J301" t="s">
        <v>535</v>
      </c>
      <c r="L301" t="s">
        <v>536</v>
      </c>
      <c r="M301" t="s">
        <v>537</v>
      </c>
      <c r="N301" t="s">
        <v>148</v>
      </c>
      <c r="O301" t="s">
        <v>120</v>
      </c>
      <c r="P301" s="8">
        <v>96950</v>
      </c>
      <c r="Q301" t="s">
        <v>121</v>
      </c>
      <c r="S301" s="10">
        <v>16707885235</v>
      </c>
      <c r="U301" t="s">
        <v>538</v>
      </c>
      <c r="V301">
        <v>236116</v>
      </c>
      <c r="W301" t="s">
        <v>123</v>
      </c>
      <c r="Y301" t="s">
        <v>539</v>
      </c>
      <c r="Z301" t="s">
        <v>540</v>
      </c>
      <c r="AA301" t="s">
        <v>541</v>
      </c>
      <c r="AB301" t="s">
        <v>460</v>
      </c>
      <c r="AC301" t="s">
        <v>542</v>
      </c>
      <c r="AD301" t="s">
        <v>543</v>
      </c>
      <c r="AE301" t="s">
        <v>148</v>
      </c>
      <c r="AF301" t="s">
        <v>120</v>
      </c>
      <c r="AG301" s="8">
        <v>96950</v>
      </c>
      <c r="AH301" t="s">
        <v>121</v>
      </c>
      <c r="AJ301" s="10">
        <v>16707885235</v>
      </c>
      <c r="AL301" t="s">
        <v>544</v>
      </c>
      <c r="BD301" t="str">
        <f>"49-9071.00"</f>
        <v>49-9071.00</v>
      </c>
      <c r="BE301" t="s">
        <v>241</v>
      </c>
      <c r="BF301" t="s">
        <v>545</v>
      </c>
      <c r="BG301" t="s">
        <v>546</v>
      </c>
      <c r="BH301">
        <v>3</v>
      </c>
      <c r="BJ301" s="1">
        <v>45566</v>
      </c>
      <c r="BK301" s="1">
        <v>45930</v>
      </c>
      <c r="BN301">
        <v>35</v>
      </c>
      <c r="BO301">
        <v>0</v>
      </c>
      <c r="BP301">
        <v>7</v>
      </c>
      <c r="BQ301">
        <v>7</v>
      </c>
      <c r="BR301">
        <v>7</v>
      </c>
      <c r="BS301">
        <v>7</v>
      </c>
      <c r="BT301">
        <v>7</v>
      </c>
      <c r="BU301">
        <v>0</v>
      </c>
      <c r="BV301" t="str">
        <f>"8:00 AM"</f>
        <v>8:00 AM</v>
      </c>
      <c r="BW301" t="str">
        <f>"4:00 PM"</f>
        <v>4:00 PM</v>
      </c>
      <c r="BX301" t="s">
        <v>226</v>
      </c>
      <c r="BY301">
        <v>0</v>
      </c>
      <c r="BZ301">
        <v>24</v>
      </c>
      <c r="CA301" t="s">
        <v>115</v>
      </c>
      <c r="CC301" t="s">
        <v>547</v>
      </c>
      <c r="CD301" t="s">
        <v>542</v>
      </c>
      <c r="CE301" t="s">
        <v>543</v>
      </c>
      <c r="CF301" t="s">
        <v>148</v>
      </c>
      <c r="CG301" t="s">
        <v>120</v>
      </c>
      <c r="CH301" s="8">
        <v>96950</v>
      </c>
      <c r="CI301" s="3">
        <v>9.75</v>
      </c>
      <c r="CJ301" s="3">
        <v>9.75</v>
      </c>
      <c r="CK301" s="3">
        <v>14.63</v>
      </c>
      <c r="CL301" s="3">
        <v>14.63</v>
      </c>
      <c r="CM301" t="s">
        <v>136</v>
      </c>
      <c r="CN301" t="s">
        <v>482</v>
      </c>
      <c r="CO301" t="s">
        <v>138</v>
      </c>
      <c r="CQ301" t="s">
        <v>115</v>
      </c>
      <c r="CR301" t="s">
        <v>133</v>
      </c>
      <c r="CS301" t="s">
        <v>133</v>
      </c>
      <c r="CT301" t="s">
        <v>133</v>
      </c>
      <c r="CU301" t="s">
        <v>139</v>
      </c>
      <c r="CV301" t="s">
        <v>133</v>
      </c>
      <c r="CW301" t="s">
        <v>133</v>
      </c>
      <c r="CX301" t="s">
        <v>548</v>
      </c>
      <c r="CY301" s="10">
        <v>16707885235</v>
      </c>
      <c r="CZ301" t="s">
        <v>544</v>
      </c>
      <c r="DA301" t="s">
        <v>139</v>
      </c>
      <c r="DB301" t="s">
        <v>133</v>
      </c>
      <c r="DC301" t="s">
        <v>115</v>
      </c>
    </row>
    <row r="302" spans="1:112" ht="14.45" customHeight="1" x14ac:dyDescent="0.25">
      <c r="A302" t="s">
        <v>7269</v>
      </c>
      <c r="B302" t="s">
        <v>192</v>
      </c>
      <c r="C302" s="1">
        <v>45492</v>
      </c>
      <c r="D302" s="1">
        <v>45581</v>
      </c>
      <c r="E302" t="s">
        <v>144</v>
      </c>
      <c r="F302" s="1">
        <v>45564</v>
      </c>
      <c r="G302" t="s">
        <v>115</v>
      </c>
      <c r="H302" t="s">
        <v>115</v>
      </c>
      <c r="I302" t="s">
        <v>115</v>
      </c>
      <c r="J302" t="s">
        <v>4058</v>
      </c>
      <c r="L302" t="s">
        <v>4059</v>
      </c>
      <c r="N302" t="s">
        <v>643</v>
      </c>
      <c r="O302" t="s">
        <v>120</v>
      </c>
      <c r="P302" s="8">
        <v>96951</v>
      </c>
      <c r="Q302" t="s">
        <v>121</v>
      </c>
      <c r="S302" s="10">
        <v>16705323131</v>
      </c>
      <c r="U302" t="s">
        <v>4060</v>
      </c>
      <c r="V302">
        <v>4231</v>
      </c>
      <c r="W302" t="s">
        <v>123</v>
      </c>
      <c r="Y302" t="s">
        <v>4061</v>
      </c>
      <c r="Z302" t="s">
        <v>4062</v>
      </c>
      <c r="AB302" t="s">
        <v>663</v>
      </c>
      <c r="AC302" t="s">
        <v>4059</v>
      </c>
      <c r="AE302" t="s">
        <v>643</v>
      </c>
      <c r="AF302" t="s">
        <v>120</v>
      </c>
      <c r="AG302" s="8">
        <v>96951</v>
      </c>
      <c r="AH302" t="s">
        <v>121</v>
      </c>
      <c r="AJ302" s="10">
        <v>16705323131</v>
      </c>
      <c r="AL302" t="s">
        <v>4063</v>
      </c>
      <c r="BD302" t="str">
        <f>"49-9071.00"</f>
        <v>49-9071.00</v>
      </c>
      <c r="BE302" t="s">
        <v>241</v>
      </c>
      <c r="BF302" t="s">
        <v>4064</v>
      </c>
      <c r="BG302" t="s">
        <v>7270</v>
      </c>
      <c r="BH302">
        <v>1</v>
      </c>
      <c r="BJ302" s="1">
        <v>45566</v>
      </c>
      <c r="BK302" s="1">
        <v>45930</v>
      </c>
      <c r="BN302">
        <v>40</v>
      </c>
      <c r="BO302">
        <v>0</v>
      </c>
      <c r="BP302">
        <v>8</v>
      </c>
      <c r="BQ302">
        <v>8</v>
      </c>
      <c r="BR302">
        <v>8</v>
      </c>
      <c r="BS302">
        <v>8</v>
      </c>
      <c r="BT302">
        <v>8</v>
      </c>
      <c r="BU302">
        <v>0</v>
      </c>
      <c r="BV302" t="str">
        <f>"8:00 AM"</f>
        <v>8:00 AM</v>
      </c>
      <c r="BW302" t="str">
        <f>"5:00 PM"</f>
        <v>5:00 PM</v>
      </c>
      <c r="BX302" t="s">
        <v>226</v>
      </c>
      <c r="BY302">
        <v>0</v>
      </c>
      <c r="BZ302">
        <v>6</v>
      </c>
      <c r="CA302" t="s">
        <v>115</v>
      </c>
      <c r="CC302" s="2" t="s">
        <v>7271</v>
      </c>
      <c r="CD302" t="s">
        <v>4066</v>
      </c>
      <c r="CF302" t="s">
        <v>643</v>
      </c>
      <c r="CG302" t="s">
        <v>120</v>
      </c>
      <c r="CH302" s="8">
        <v>96951</v>
      </c>
      <c r="CI302" s="3">
        <v>9.75</v>
      </c>
      <c r="CJ302" s="3">
        <v>9.75</v>
      </c>
      <c r="CK302" s="3">
        <v>0</v>
      </c>
      <c r="CL302" s="3">
        <v>0</v>
      </c>
      <c r="CM302" t="s">
        <v>136</v>
      </c>
      <c r="CN302" t="s">
        <v>368</v>
      </c>
      <c r="CO302" t="s">
        <v>138</v>
      </c>
      <c r="CQ302" t="s">
        <v>115</v>
      </c>
      <c r="CR302" t="s">
        <v>133</v>
      </c>
      <c r="CS302" t="s">
        <v>139</v>
      </c>
      <c r="CT302" t="s">
        <v>139</v>
      </c>
      <c r="CU302" t="s">
        <v>139</v>
      </c>
      <c r="CV302" t="s">
        <v>133</v>
      </c>
      <c r="CW302" t="s">
        <v>139</v>
      </c>
      <c r="CX302" t="s">
        <v>7272</v>
      </c>
      <c r="CY302" s="10">
        <v>16705323131</v>
      </c>
      <c r="CZ302" t="s">
        <v>4063</v>
      </c>
      <c r="DA302" t="s">
        <v>139</v>
      </c>
      <c r="DB302" t="s">
        <v>133</v>
      </c>
      <c r="DC302" t="s">
        <v>115</v>
      </c>
      <c r="DD302" t="s">
        <v>4061</v>
      </c>
      <c r="DE302" t="s">
        <v>4062</v>
      </c>
      <c r="DG302" t="s">
        <v>5245</v>
      </c>
      <c r="DH302" t="s">
        <v>4063</v>
      </c>
    </row>
    <row r="303" spans="1:112" ht="14.45" customHeight="1" x14ac:dyDescent="0.25">
      <c r="A303" t="s">
        <v>7672</v>
      </c>
      <c r="B303" t="s">
        <v>192</v>
      </c>
      <c r="C303" s="1">
        <v>45538</v>
      </c>
      <c r="D303" s="1">
        <v>45581</v>
      </c>
      <c r="E303" t="s">
        <v>144</v>
      </c>
      <c r="F303" s="1">
        <v>45609</v>
      </c>
      <c r="G303" t="s">
        <v>115</v>
      </c>
      <c r="H303" t="s">
        <v>115</v>
      </c>
      <c r="I303" t="s">
        <v>115</v>
      </c>
      <c r="J303" t="s">
        <v>7673</v>
      </c>
      <c r="L303" t="s">
        <v>7674</v>
      </c>
      <c r="M303" t="s">
        <v>7675</v>
      </c>
      <c r="N303" t="s">
        <v>119</v>
      </c>
      <c r="O303" t="s">
        <v>120</v>
      </c>
      <c r="P303" s="8">
        <v>96950</v>
      </c>
      <c r="Q303" t="s">
        <v>121</v>
      </c>
      <c r="S303" s="10">
        <v>16702351662</v>
      </c>
      <c r="U303" t="s">
        <v>3261</v>
      </c>
      <c r="V303">
        <v>811412</v>
      </c>
      <c r="W303" t="s">
        <v>123</v>
      </c>
      <c r="Y303" t="s">
        <v>2295</v>
      </c>
      <c r="Z303" t="s">
        <v>3262</v>
      </c>
      <c r="AA303" t="s">
        <v>3263</v>
      </c>
      <c r="AB303" t="s">
        <v>3264</v>
      </c>
      <c r="AC303" t="s">
        <v>7674</v>
      </c>
      <c r="AD303" t="s">
        <v>7675</v>
      </c>
      <c r="AE303" t="s">
        <v>119</v>
      </c>
      <c r="AF303" t="s">
        <v>120</v>
      </c>
      <c r="AG303" s="8">
        <v>96950</v>
      </c>
      <c r="AH303" t="s">
        <v>121</v>
      </c>
      <c r="AJ303" s="10">
        <v>16702351662</v>
      </c>
      <c r="AL303" t="s">
        <v>3265</v>
      </c>
      <c r="BD303" t="str">
        <f>"49-9021.00"</f>
        <v>49-9021.00</v>
      </c>
      <c r="BE303" t="s">
        <v>935</v>
      </c>
      <c r="BF303" t="s">
        <v>7676</v>
      </c>
      <c r="BG303" t="s">
        <v>7677</v>
      </c>
      <c r="BH303">
        <v>1</v>
      </c>
      <c r="BJ303" s="1">
        <v>45611</v>
      </c>
      <c r="BK303" s="1">
        <v>45975</v>
      </c>
      <c r="BN303">
        <v>40</v>
      </c>
      <c r="BO303">
        <v>0</v>
      </c>
      <c r="BP303">
        <v>8</v>
      </c>
      <c r="BQ303">
        <v>8</v>
      </c>
      <c r="BR303">
        <v>8</v>
      </c>
      <c r="BS303">
        <v>8</v>
      </c>
      <c r="BT303">
        <v>8</v>
      </c>
      <c r="BU303">
        <v>0</v>
      </c>
      <c r="BV303" t="str">
        <f>"8:00 AM"</f>
        <v>8:00 AM</v>
      </c>
      <c r="BW303" t="str">
        <f>"5:00 PM"</f>
        <v>5:00 PM</v>
      </c>
      <c r="BX303" t="s">
        <v>226</v>
      </c>
      <c r="BY303">
        <v>0</v>
      </c>
      <c r="BZ303">
        <v>12</v>
      </c>
      <c r="CA303" t="s">
        <v>115</v>
      </c>
      <c r="CC303" t="s">
        <v>7678</v>
      </c>
      <c r="CD303" t="s">
        <v>7674</v>
      </c>
      <c r="CE303" t="s">
        <v>7675</v>
      </c>
      <c r="CF303" t="s">
        <v>119</v>
      </c>
      <c r="CG303" t="s">
        <v>120</v>
      </c>
      <c r="CH303" s="8">
        <v>96950</v>
      </c>
      <c r="CI303" s="3">
        <v>10.74</v>
      </c>
      <c r="CJ303" s="3">
        <v>10.74</v>
      </c>
      <c r="CK303" s="3">
        <v>16.11</v>
      </c>
      <c r="CL303" s="3">
        <v>16.11</v>
      </c>
      <c r="CM303" t="s">
        <v>136</v>
      </c>
      <c r="CN303" t="s">
        <v>246</v>
      </c>
      <c r="CO303" t="s">
        <v>138</v>
      </c>
      <c r="CQ303" t="s">
        <v>115</v>
      </c>
      <c r="CR303" t="s">
        <v>133</v>
      </c>
      <c r="CS303" t="s">
        <v>139</v>
      </c>
      <c r="CT303" t="s">
        <v>133</v>
      </c>
      <c r="CU303" t="s">
        <v>139</v>
      </c>
      <c r="CV303" t="s">
        <v>133</v>
      </c>
      <c r="CW303" t="s">
        <v>139</v>
      </c>
      <c r="CX303" t="s">
        <v>246</v>
      </c>
      <c r="CY303" s="10">
        <v>16702351662</v>
      </c>
      <c r="CZ303" t="s">
        <v>3265</v>
      </c>
      <c r="DA303" t="s">
        <v>139</v>
      </c>
      <c r="DB303" t="s">
        <v>133</v>
      </c>
      <c r="DC303" t="s">
        <v>115</v>
      </c>
    </row>
    <row r="304" spans="1:112" ht="14.45" customHeight="1" x14ac:dyDescent="0.25">
      <c r="A304" t="s">
        <v>7947</v>
      </c>
      <c r="B304" t="s">
        <v>212</v>
      </c>
      <c r="C304" s="1">
        <v>45508</v>
      </c>
      <c r="D304" s="1">
        <v>45581</v>
      </c>
      <c r="E304" t="s">
        <v>114</v>
      </c>
      <c r="G304" t="s">
        <v>133</v>
      </c>
      <c r="H304" t="s">
        <v>115</v>
      </c>
      <c r="I304" t="s">
        <v>115</v>
      </c>
      <c r="J304" t="s">
        <v>2406</v>
      </c>
      <c r="K304" t="s">
        <v>1291</v>
      </c>
      <c r="L304" t="s">
        <v>1292</v>
      </c>
      <c r="M304" t="s">
        <v>1293</v>
      </c>
      <c r="N304" t="s">
        <v>148</v>
      </c>
      <c r="O304" t="s">
        <v>120</v>
      </c>
      <c r="P304" s="8">
        <v>96950</v>
      </c>
      <c r="Q304" t="s">
        <v>121</v>
      </c>
      <c r="S304" s="10">
        <v>16702346412</v>
      </c>
      <c r="T304">
        <v>1510</v>
      </c>
      <c r="U304" t="s">
        <v>1294</v>
      </c>
      <c r="V304">
        <v>72111</v>
      </c>
      <c r="W304" t="s">
        <v>123</v>
      </c>
      <c r="Y304" t="s">
        <v>1295</v>
      </c>
      <c r="Z304" t="s">
        <v>783</v>
      </c>
      <c r="AB304" t="s">
        <v>1296</v>
      </c>
      <c r="AC304" t="s">
        <v>1292</v>
      </c>
      <c r="AD304" t="s">
        <v>2321</v>
      </c>
      <c r="AE304" t="s">
        <v>148</v>
      </c>
      <c r="AF304" t="s">
        <v>120</v>
      </c>
      <c r="AG304" s="8">
        <v>96950</v>
      </c>
      <c r="AH304" t="s">
        <v>121</v>
      </c>
      <c r="AJ304" s="10">
        <v>16702852190</v>
      </c>
      <c r="AL304" t="s">
        <v>1297</v>
      </c>
      <c r="BD304" t="str">
        <f>"43-3031.00"</f>
        <v>43-3031.00</v>
      </c>
      <c r="BE304" t="s">
        <v>430</v>
      </c>
      <c r="BF304" t="s">
        <v>2407</v>
      </c>
      <c r="BG304" t="s">
        <v>2326</v>
      </c>
      <c r="BH304">
        <v>2</v>
      </c>
      <c r="BJ304" s="1">
        <v>45566</v>
      </c>
      <c r="BK304" s="1">
        <v>46660</v>
      </c>
      <c r="BN304">
        <v>35</v>
      </c>
      <c r="BO304">
        <v>0</v>
      </c>
      <c r="BP304">
        <v>7</v>
      </c>
      <c r="BQ304">
        <v>7</v>
      </c>
      <c r="BR304">
        <v>7</v>
      </c>
      <c r="BS304">
        <v>7</v>
      </c>
      <c r="BT304">
        <v>7</v>
      </c>
      <c r="BU304">
        <v>0</v>
      </c>
      <c r="BV304" t="str">
        <f>"8:00 AM"</f>
        <v>8:00 AM</v>
      </c>
      <c r="BW304" t="str">
        <f>"4:00 PM"</f>
        <v>4:00 PM</v>
      </c>
      <c r="BX304" t="s">
        <v>226</v>
      </c>
      <c r="BY304">
        <v>0</v>
      </c>
      <c r="BZ304">
        <v>12</v>
      </c>
      <c r="CA304" t="s">
        <v>115</v>
      </c>
      <c r="CC304" t="s">
        <v>2408</v>
      </c>
      <c r="CD304" t="s">
        <v>1292</v>
      </c>
      <c r="CE304" t="s">
        <v>2409</v>
      </c>
      <c r="CF304" t="s">
        <v>148</v>
      </c>
      <c r="CG304" t="s">
        <v>120</v>
      </c>
      <c r="CH304" s="8">
        <v>96950</v>
      </c>
      <c r="CI304" s="3">
        <v>12.28</v>
      </c>
      <c r="CJ304" s="3">
        <v>14</v>
      </c>
      <c r="CK304" s="3">
        <v>18.420000000000002</v>
      </c>
      <c r="CL304" s="3">
        <v>21</v>
      </c>
      <c r="CM304" t="s">
        <v>136</v>
      </c>
      <c r="CN304" t="s">
        <v>2410</v>
      </c>
      <c r="CO304" t="s">
        <v>138</v>
      </c>
      <c r="CQ304" t="s">
        <v>115</v>
      </c>
      <c r="CR304" t="s">
        <v>133</v>
      </c>
      <c r="CS304" t="s">
        <v>139</v>
      </c>
      <c r="CT304" t="s">
        <v>133</v>
      </c>
      <c r="CU304" t="s">
        <v>133</v>
      </c>
      <c r="CV304" t="s">
        <v>133</v>
      </c>
      <c r="CW304" t="s">
        <v>139</v>
      </c>
      <c r="CX304" t="s">
        <v>713</v>
      </c>
      <c r="CY304" s="10">
        <v>16702346412</v>
      </c>
      <c r="CZ304" t="s">
        <v>1302</v>
      </c>
      <c r="DA304" t="s">
        <v>793</v>
      </c>
      <c r="DB304" t="s">
        <v>133</v>
      </c>
      <c r="DC304" t="s">
        <v>115</v>
      </c>
      <c r="DD304" t="s">
        <v>1295</v>
      </c>
      <c r="DE304" t="s">
        <v>783</v>
      </c>
      <c r="DG304" t="s">
        <v>2411</v>
      </c>
      <c r="DH304" t="s">
        <v>1297</v>
      </c>
    </row>
    <row r="305" spans="1:112" ht="14.45" customHeight="1" x14ac:dyDescent="0.25">
      <c r="A305" t="s">
        <v>8152</v>
      </c>
      <c r="B305" t="s">
        <v>143</v>
      </c>
      <c r="C305" s="1">
        <v>45483</v>
      </c>
      <c r="D305" s="1">
        <v>45581</v>
      </c>
      <c r="E305" t="s">
        <v>144</v>
      </c>
      <c r="F305" s="1">
        <v>45564</v>
      </c>
      <c r="G305" t="s">
        <v>115</v>
      </c>
      <c r="H305" t="s">
        <v>115</v>
      </c>
      <c r="I305" t="s">
        <v>115</v>
      </c>
      <c r="J305" t="s">
        <v>4714</v>
      </c>
      <c r="K305" t="s">
        <v>4714</v>
      </c>
      <c r="L305" t="s">
        <v>4715</v>
      </c>
      <c r="M305" t="s">
        <v>8153</v>
      </c>
      <c r="N305" t="s">
        <v>119</v>
      </c>
      <c r="O305" t="s">
        <v>120</v>
      </c>
      <c r="P305" s="8">
        <v>96950</v>
      </c>
      <c r="Q305" t="s">
        <v>121</v>
      </c>
      <c r="S305" s="10">
        <v>16709898603</v>
      </c>
      <c r="U305" t="s">
        <v>4716</v>
      </c>
      <c r="V305">
        <v>2383</v>
      </c>
      <c r="W305" t="s">
        <v>123</v>
      </c>
      <c r="Y305" t="s">
        <v>2199</v>
      </c>
      <c r="Z305" t="s">
        <v>8154</v>
      </c>
      <c r="AB305" t="s">
        <v>200</v>
      </c>
      <c r="AC305" t="s">
        <v>4723</v>
      </c>
      <c r="AE305" t="s">
        <v>119</v>
      </c>
      <c r="AF305" t="s">
        <v>120</v>
      </c>
      <c r="AG305" s="8">
        <v>96950</v>
      </c>
      <c r="AH305" t="s">
        <v>121</v>
      </c>
      <c r="AJ305" s="10">
        <v>16702356623</v>
      </c>
      <c r="AL305" t="s">
        <v>4720</v>
      </c>
      <c r="BD305" t="str">
        <f>"49-9071.00"</f>
        <v>49-9071.00</v>
      </c>
      <c r="BE305" t="s">
        <v>241</v>
      </c>
      <c r="BF305" t="s">
        <v>8155</v>
      </c>
      <c r="BG305" t="s">
        <v>750</v>
      </c>
      <c r="BH305">
        <v>1</v>
      </c>
      <c r="BI305">
        <v>1</v>
      </c>
      <c r="BJ305" s="1">
        <v>45566</v>
      </c>
      <c r="BK305" s="1">
        <v>46660</v>
      </c>
      <c r="BL305" s="1">
        <v>45581</v>
      </c>
      <c r="BM305" s="1">
        <v>46660</v>
      </c>
      <c r="BN305">
        <v>38</v>
      </c>
      <c r="BO305">
        <v>0</v>
      </c>
      <c r="BP305">
        <v>8</v>
      </c>
      <c r="BQ305">
        <v>0</v>
      </c>
      <c r="BR305">
        <v>7</v>
      </c>
      <c r="BS305">
        <v>7</v>
      </c>
      <c r="BT305">
        <v>8</v>
      </c>
      <c r="BU305">
        <v>8</v>
      </c>
      <c r="BV305" t="str">
        <f>"9:00 AM"</f>
        <v>9:00 AM</v>
      </c>
      <c r="BW305" t="str">
        <f>"5:00 PM"</f>
        <v>5:00 PM</v>
      </c>
      <c r="BX305" t="s">
        <v>158</v>
      </c>
      <c r="BY305">
        <v>0</v>
      </c>
      <c r="BZ305">
        <v>12</v>
      </c>
      <c r="CA305" t="s">
        <v>115</v>
      </c>
      <c r="CC305" t="s">
        <v>4722</v>
      </c>
      <c r="CD305" t="s">
        <v>4723</v>
      </c>
      <c r="CF305" t="s">
        <v>119</v>
      </c>
      <c r="CG305" t="s">
        <v>120</v>
      </c>
      <c r="CH305" s="8">
        <v>96950</v>
      </c>
      <c r="CI305" s="3">
        <v>9.75</v>
      </c>
      <c r="CJ305" s="3">
        <v>10</v>
      </c>
      <c r="CK305" s="3">
        <v>14.63</v>
      </c>
      <c r="CL305" s="3">
        <v>15</v>
      </c>
      <c r="CM305" t="s">
        <v>136</v>
      </c>
      <c r="CO305" t="s">
        <v>138</v>
      </c>
      <c r="CQ305" t="s">
        <v>115</v>
      </c>
      <c r="CR305" t="s">
        <v>133</v>
      </c>
      <c r="CS305" t="s">
        <v>139</v>
      </c>
      <c r="CT305" t="s">
        <v>133</v>
      </c>
      <c r="CU305" t="s">
        <v>139</v>
      </c>
      <c r="CV305" t="s">
        <v>133</v>
      </c>
      <c r="CW305" t="s">
        <v>139</v>
      </c>
      <c r="CX305" t="s">
        <v>4724</v>
      </c>
      <c r="CY305" s="10">
        <v>16707897385</v>
      </c>
      <c r="CZ305" t="s">
        <v>4720</v>
      </c>
      <c r="DA305" t="s">
        <v>139</v>
      </c>
      <c r="DB305" t="s">
        <v>133</v>
      </c>
      <c r="DC305" t="s">
        <v>115</v>
      </c>
    </row>
    <row r="306" spans="1:112" ht="14.45" customHeight="1" x14ac:dyDescent="0.25">
      <c r="A306" t="s">
        <v>8242</v>
      </c>
      <c r="B306" t="s">
        <v>212</v>
      </c>
      <c r="C306" s="1">
        <v>45526</v>
      </c>
      <c r="D306" s="1">
        <v>45581</v>
      </c>
      <c r="E306" t="s">
        <v>144</v>
      </c>
      <c r="F306" s="1">
        <v>45564</v>
      </c>
      <c r="G306" t="s">
        <v>115</v>
      </c>
      <c r="H306" t="s">
        <v>115</v>
      </c>
      <c r="I306" t="s">
        <v>115</v>
      </c>
      <c r="J306" t="s">
        <v>1136</v>
      </c>
      <c r="K306" t="s">
        <v>1137</v>
      </c>
      <c r="L306" t="s">
        <v>1138</v>
      </c>
      <c r="N306" t="s">
        <v>148</v>
      </c>
      <c r="O306" t="s">
        <v>120</v>
      </c>
      <c r="P306" s="8">
        <v>96950</v>
      </c>
      <c r="Q306" t="s">
        <v>121</v>
      </c>
      <c r="S306" s="10">
        <v>16703221234</v>
      </c>
      <c r="T306">
        <v>781</v>
      </c>
      <c r="U306" t="s">
        <v>1139</v>
      </c>
      <c r="V306">
        <v>721110</v>
      </c>
      <c r="W306" t="s">
        <v>123</v>
      </c>
      <c r="Y306" t="s">
        <v>1140</v>
      </c>
      <c r="Z306" t="s">
        <v>1141</v>
      </c>
      <c r="AA306" t="s">
        <v>1142</v>
      </c>
      <c r="AB306" t="s">
        <v>1143</v>
      </c>
      <c r="AC306" t="s">
        <v>1138</v>
      </c>
      <c r="AE306" t="s">
        <v>148</v>
      </c>
      <c r="AF306" t="s">
        <v>120</v>
      </c>
      <c r="AG306" s="8">
        <v>96950</v>
      </c>
      <c r="AH306" t="s">
        <v>121</v>
      </c>
      <c r="AJ306" s="10">
        <v>16703221234</v>
      </c>
      <c r="AK306">
        <v>781</v>
      </c>
      <c r="AL306" t="s">
        <v>1144</v>
      </c>
      <c r="BD306" t="str">
        <f>"43-4181.00"</f>
        <v>43-4181.00</v>
      </c>
      <c r="BE306" t="s">
        <v>1145</v>
      </c>
      <c r="BF306" t="s">
        <v>1146</v>
      </c>
      <c r="BG306" t="s">
        <v>1147</v>
      </c>
      <c r="BH306">
        <v>1</v>
      </c>
      <c r="BJ306" s="1">
        <v>45566</v>
      </c>
      <c r="BK306" s="1">
        <v>45930</v>
      </c>
      <c r="BN306">
        <v>40</v>
      </c>
      <c r="BO306">
        <v>8</v>
      </c>
      <c r="BP306">
        <v>8</v>
      </c>
      <c r="BQ306">
        <v>8</v>
      </c>
      <c r="BR306">
        <v>8</v>
      </c>
      <c r="BS306">
        <v>8</v>
      </c>
      <c r="BT306">
        <v>0</v>
      </c>
      <c r="BU306">
        <v>0</v>
      </c>
      <c r="BV306" t="str">
        <f>"10:00 PM"</f>
        <v>10:00 PM</v>
      </c>
      <c r="BW306" t="str">
        <f>"6:00 AM"</f>
        <v>6:00 AM</v>
      </c>
      <c r="BX306" t="s">
        <v>226</v>
      </c>
      <c r="BY306">
        <v>0</v>
      </c>
      <c r="BZ306">
        <v>12</v>
      </c>
      <c r="CA306" t="s">
        <v>115</v>
      </c>
      <c r="CC306" t="s">
        <v>1148</v>
      </c>
      <c r="CD306" t="s">
        <v>1138</v>
      </c>
      <c r="CF306" t="s">
        <v>148</v>
      </c>
      <c r="CG306" t="s">
        <v>120</v>
      </c>
      <c r="CH306" s="8">
        <v>96950</v>
      </c>
      <c r="CI306" s="3">
        <v>8.77</v>
      </c>
      <c r="CJ306" s="3">
        <v>8.77</v>
      </c>
      <c r="CK306" s="3">
        <v>13.16</v>
      </c>
      <c r="CL306" s="3">
        <v>13.16</v>
      </c>
      <c r="CM306" t="s">
        <v>136</v>
      </c>
      <c r="CN306" t="s">
        <v>1149</v>
      </c>
      <c r="CO306" t="s">
        <v>138</v>
      </c>
      <c r="CQ306" t="s">
        <v>115</v>
      </c>
      <c r="CR306" t="s">
        <v>133</v>
      </c>
      <c r="CS306" t="s">
        <v>139</v>
      </c>
      <c r="CT306" t="s">
        <v>133</v>
      </c>
      <c r="CU306" t="s">
        <v>139</v>
      </c>
      <c r="CV306" t="s">
        <v>133</v>
      </c>
      <c r="CW306" t="s">
        <v>139</v>
      </c>
      <c r="CX306" t="s">
        <v>2834</v>
      </c>
      <c r="CY306" s="10">
        <v>16703221234</v>
      </c>
      <c r="CZ306" t="s">
        <v>1144</v>
      </c>
      <c r="DA306" t="s">
        <v>139</v>
      </c>
      <c r="DB306" t="s">
        <v>133</v>
      </c>
      <c r="DC306" t="s">
        <v>115</v>
      </c>
    </row>
    <row r="307" spans="1:112" ht="14.45" customHeight="1" x14ac:dyDescent="0.25">
      <c r="A307" t="s">
        <v>8419</v>
      </c>
      <c r="B307" t="s">
        <v>192</v>
      </c>
      <c r="C307" s="1">
        <v>45529</v>
      </c>
      <c r="D307" s="1">
        <v>45581</v>
      </c>
      <c r="E307" t="s">
        <v>114</v>
      </c>
      <c r="G307" t="s">
        <v>115</v>
      </c>
      <c r="H307" t="s">
        <v>115</v>
      </c>
      <c r="I307" t="s">
        <v>115</v>
      </c>
      <c r="J307" t="s">
        <v>2333</v>
      </c>
      <c r="K307" t="s">
        <v>2334</v>
      </c>
      <c r="L307" t="s">
        <v>2335</v>
      </c>
      <c r="M307" t="s">
        <v>2336</v>
      </c>
      <c r="N307" t="s">
        <v>119</v>
      </c>
      <c r="O307" t="s">
        <v>120</v>
      </c>
      <c r="P307" s="8">
        <v>96950</v>
      </c>
      <c r="Q307" t="s">
        <v>121</v>
      </c>
      <c r="S307" s="10">
        <v>16702355912</v>
      </c>
      <c r="U307" t="s">
        <v>2337</v>
      </c>
      <c r="V307">
        <v>56132</v>
      </c>
      <c r="W307" t="s">
        <v>123</v>
      </c>
      <c r="Y307" t="s">
        <v>2338</v>
      </c>
      <c r="Z307" t="s">
        <v>2339</v>
      </c>
      <c r="AA307" t="s">
        <v>2340</v>
      </c>
      <c r="AB307" t="s">
        <v>2341</v>
      </c>
      <c r="AC307" t="s">
        <v>2342</v>
      </c>
      <c r="AE307" t="s">
        <v>148</v>
      </c>
      <c r="AF307" t="s">
        <v>120</v>
      </c>
      <c r="AG307" s="8">
        <v>96950</v>
      </c>
      <c r="AH307" t="s">
        <v>121</v>
      </c>
      <c r="AJ307" s="10">
        <v>16702355912</v>
      </c>
      <c r="AL307" t="s">
        <v>2343</v>
      </c>
      <c r="BD307" t="str">
        <f>"35-2014.00"</f>
        <v>35-2014.00</v>
      </c>
      <c r="BE307" t="s">
        <v>273</v>
      </c>
      <c r="BF307" t="s">
        <v>2344</v>
      </c>
      <c r="BG307" t="s">
        <v>2345</v>
      </c>
      <c r="BH307">
        <v>10</v>
      </c>
      <c r="BJ307" s="1">
        <v>45597</v>
      </c>
      <c r="BK307" s="1">
        <v>45961</v>
      </c>
      <c r="BN307">
        <v>35</v>
      </c>
      <c r="BO307">
        <v>0</v>
      </c>
      <c r="BP307">
        <v>7</v>
      </c>
      <c r="BQ307">
        <v>7</v>
      </c>
      <c r="BR307">
        <v>7</v>
      </c>
      <c r="BS307">
        <v>7</v>
      </c>
      <c r="BT307">
        <v>7</v>
      </c>
      <c r="BU307">
        <v>0</v>
      </c>
      <c r="BV307" t="str">
        <f>"10:00 AM"</f>
        <v>10:00 AM</v>
      </c>
      <c r="BW307" t="str">
        <f>"10:00 PM"</f>
        <v>10:00 PM</v>
      </c>
      <c r="BX307" t="s">
        <v>158</v>
      </c>
      <c r="BY307">
        <v>0</v>
      </c>
      <c r="BZ307">
        <v>12</v>
      </c>
      <c r="CA307" t="s">
        <v>115</v>
      </c>
      <c r="CC307" t="s">
        <v>2347</v>
      </c>
      <c r="CD307" t="s">
        <v>2335</v>
      </c>
      <c r="CE307" t="s">
        <v>2336</v>
      </c>
      <c r="CF307" t="s">
        <v>148</v>
      </c>
      <c r="CG307" t="s">
        <v>120</v>
      </c>
      <c r="CH307" s="8">
        <v>96950</v>
      </c>
      <c r="CI307" s="3">
        <v>8.83</v>
      </c>
      <c r="CJ307" s="3">
        <v>8.83</v>
      </c>
      <c r="CK307" s="3">
        <v>13.25</v>
      </c>
      <c r="CL307" s="3">
        <v>13.25</v>
      </c>
      <c r="CM307" t="s">
        <v>136</v>
      </c>
      <c r="CN307" t="s">
        <v>368</v>
      </c>
      <c r="CO307" t="s">
        <v>138</v>
      </c>
      <c r="CQ307" t="s">
        <v>115</v>
      </c>
      <c r="CR307" t="s">
        <v>133</v>
      </c>
      <c r="CS307" t="s">
        <v>139</v>
      </c>
      <c r="CT307" t="s">
        <v>133</v>
      </c>
      <c r="CU307" t="s">
        <v>139</v>
      </c>
      <c r="CV307" t="s">
        <v>133</v>
      </c>
      <c r="CW307" t="s">
        <v>139</v>
      </c>
      <c r="CX307" t="s">
        <v>2348</v>
      </c>
      <c r="CY307" s="10">
        <v>16702355912</v>
      </c>
      <c r="CZ307" t="s">
        <v>2343</v>
      </c>
      <c r="DA307" t="s">
        <v>139</v>
      </c>
      <c r="DB307" t="s">
        <v>133</v>
      </c>
      <c r="DC307" t="s">
        <v>115</v>
      </c>
    </row>
    <row r="308" spans="1:112" ht="14.45" customHeight="1" x14ac:dyDescent="0.25">
      <c r="A308" t="s">
        <v>8625</v>
      </c>
      <c r="B308" t="s">
        <v>143</v>
      </c>
      <c r="C308" s="1">
        <v>45481</v>
      </c>
      <c r="D308" s="1">
        <v>45581</v>
      </c>
      <c r="E308" t="s">
        <v>114</v>
      </c>
      <c r="F308" s="1">
        <v>45564</v>
      </c>
      <c r="G308" t="s">
        <v>133</v>
      </c>
      <c r="H308" t="s">
        <v>115</v>
      </c>
      <c r="I308" t="s">
        <v>115</v>
      </c>
      <c r="J308" t="s">
        <v>8626</v>
      </c>
      <c r="K308" t="s">
        <v>8626</v>
      </c>
      <c r="L308" t="s">
        <v>8627</v>
      </c>
      <c r="M308" t="s">
        <v>8628</v>
      </c>
      <c r="N308" t="s">
        <v>119</v>
      </c>
      <c r="O308" t="s">
        <v>120</v>
      </c>
      <c r="P308" s="8">
        <v>96950</v>
      </c>
      <c r="Q308" t="s">
        <v>121</v>
      </c>
      <c r="R308" t="s">
        <v>139</v>
      </c>
      <c r="S308" s="10">
        <v>16703227772</v>
      </c>
      <c r="U308" t="s">
        <v>8629</v>
      </c>
      <c r="V308">
        <v>488510</v>
      </c>
      <c r="W308" t="s">
        <v>123</v>
      </c>
      <c r="Y308" t="s">
        <v>3263</v>
      </c>
      <c r="Z308" t="s">
        <v>3771</v>
      </c>
      <c r="AA308" t="s">
        <v>1356</v>
      </c>
      <c r="AB308" t="s">
        <v>200</v>
      </c>
      <c r="AC308" t="s">
        <v>8627</v>
      </c>
      <c r="AD308" t="s">
        <v>8628</v>
      </c>
      <c r="AE308" t="s">
        <v>119</v>
      </c>
      <c r="AF308" t="s">
        <v>120</v>
      </c>
      <c r="AG308" s="8">
        <v>96950</v>
      </c>
      <c r="AH308" t="s">
        <v>121</v>
      </c>
      <c r="AI308" t="s">
        <v>2161</v>
      </c>
      <c r="AJ308" s="10">
        <v>16703227772</v>
      </c>
      <c r="AL308" t="s">
        <v>8630</v>
      </c>
      <c r="BD308" t="str">
        <f>"13-2011.00"</f>
        <v>13-2011.00</v>
      </c>
      <c r="BE308" t="s">
        <v>129</v>
      </c>
      <c r="BF308" t="s">
        <v>8631</v>
      </c>
      <c r="BG308" t="s">
        <v>131</v>
      </c>
      <c r="BH308">
        <v>1</v>
      </c>
      <c r="BI308">
        <v>1</v>
      </c>
      <c r="BJ308" s="1">
        <v>45566</v>
      </c>
      <c r="BK308" s="1">
        <v>45931</v>
      </c>
      <c r="BL308" s="1">
        <v>45581</v>
      </c>
      <c r="BM308" s="1">
        <v>45931</v>
      </c>
      <c r="BN308">
        <v>40</v>
      </c>
      <c r="BO308">
        <v>0</v>
      </c>
      <c r="BP308">
        <v>8</v>
      </c>
      <c r="BQ308">
        <v>8</v>
      </c>
      <c r="BR308">
        <v>8</v>
      </c>
      <c r="BS308">
        <v>8</v>
      </c>
      <c r="BT308">
        <v>8</v>
      </c>
      <c r="BU308">
        <v>0</v>
      </c>
      <c r="BV308" t="str">
        <f>"8:00 AM"</f>
        <v>8:00 AM</v>
      </c>
      <c r="BW308" t="str">
        <f>"5:00 PM"</f>
        <v>5:00 PM</v>
      </c>
      <c r="BX308" t="s">
        <v>132</v>
      </c>
      <c r="BY308">
        <v>0</v>
      </c>
      <c r="BZ308">
        <v>48</v>
      </c>
      <c r="CA308" t="s">
        <v>115</v>
      </c>
      <c r="CC308" s="2" t="s">
        <v>8632</v>
      </c>
      <c r="CD308" t="s">
        <v>8633</v>
      </c>
      <c r="CE308" t="s">
        <v>8634</v>
      </c>
      <c r="CF308" t="s">
        <v>119</v>
      </c>
      <c r="CG308" t="s">
        <v>120</v>
      </c>
      <c r="CH308" s="8">
        <v>96950</v>
      </c>
      <c r="CI308" s="3">
        <v>16.98</v>
      </c>
      <c r="CJ308" s="3">
        <v>19.5</v>
      </c>
      <c r="CK308" s="3">
        <v>25.47</v>
      </c>
      <c r="CL308" s="3">
        <v>29.25</v>
      </c>
      <c r="CM308" t="s">
        <v>136</v>
      </c>
      <c r="CO308" t="s">
        <v>138</v>
      </c>
      <c r="CQ308" t="s">
        <v>115</v>
      </c>
      <c r="CR308" t="s">
        <v>133</v>
      </c>
      <c r="CS308" t="s">
        <v>139</v>
      </c>
      <c r="CT308" t="s">
        <v>133</v>
      </c>
      <c r="CU308" t="s">
        <v>133</v>
      </c>
      <c r="CV308" t="s">
        <v>133</v>
      </c>
      <c r="CW308" t="s">
        <v>139</v>
      </c>
      <c r="CX308" t="s">
        <v>8635</v>
      </c>
      <c r="CY308" s="10">
        <v>16703227772</v>
      </c>
      <c r="CZ308" t="s">
        <v>8630</v>
      </c>
      <c r="DA308" t="s">
        <v>209</v>
      </c>
      <c r="DB308" t="s">
        <v>133</v>
      </c>
      <c r="DC308" t="s">
        <v>115</v>
      </c>
      <c r="DD308" t="s">
        <v>3885</v>
      </c>
      <c r="DE308" t="s">
        <v>5172</v>
      </c>
      <c r="DF308" t="s">
        <v>1134</v>
      </c>
      <c r="DG308" t="s">
        <v>8626</v>
      </c>
      <c r="DH308" t="s">
        <v>8630</v>
      </c>
    </row>
    <row r="309" spans="1:112" ht="14.45" customHeight="1" x14ac:dyDescent="0.25">
      <c r="A309" t="s">
        <v>8685</v>
      </c>
      <c r="B309" t="s">
        <v>192</v>
      </c>
      <c r="C309" s="1">
        <v>45463</v>
      </c>
      <c r="D309" s="1">
        <v>45581</v>
      </c>
      <c r="E309" t="s">
        <v>144</v>
      </c>
      <c r="F309" s="1">
        <v>45564</v>
      </c>
      <c r="G309" t="s">
        <v>115</v>
      </c>
      <c r="H309" t="s">
        <v>133</v>
      </c>
      <c r="I309" t="s">
        <v>115</v>
      </c>
      <c r="J309" t="s">
        <v>8686</v>
      </c>
      <c r="K309" t="s">
        <v>6396</v>
      </c>
      <c r="L309" t="s">
        <v>8687</v>
      </c>
      <c r="M309" t="s">
        <v>2595</v>
      </c>
      <c r="N309" t="s">
        <v>119</v>
      </c>
      <c r="O309" t="s">
        <v>120</v>
      </c>
      <c r="P309" s="8">
        <v>96950</v>
      </c>
      <c r="Q309" t="s">
        <v>121</v>
      </c>
      <c r="S309" s="10">
        <v>16703225650</v>
      </c>
      <c r="U309" t="s">
        <v>8688</v>
      </c>
      <c r="V309">
        <v>56132</v>
      </c>
      <c r="W309" t="s">
        <v>234</v>
      </c>
      <c r="X309" t="s">
        <v>133</v>
      </c>
      <c r="Y309" t="s">
        <v>8689</v>
      </c>
      <c r="Z309" t="s">
        <v>8690</v>
      </c>
      <c r="AA309" t="s">
        <v>1105</v>
      </c>
      <c r="AB309" t="s">
        <v>200</v>
      </c>
      <c r="AC309" t="s">
        <v>8691</v>
      </c>
      <c r="AD309" t="s">
        <v>2595</v>
      </c>
      <c r="AE309" t="s">
        <v>119</v>
      </c>
      <c r="AF309" t="s">
        <v>120</v>
      </c>
      <c r="AG309" s="8">
        <v>96950</v>
      </c>
      <c r="AH309" t="s">
        <v>121</v>
      </c>
      <c r="AJ309" s="10">
        <v>16703225650</v>
      </c>
      <c r="AL309" t="s">
        <v>2600</v>
      </c>
      <c r="BD309" t="str">
        <f>"49-9071.00"</f>
        <v>49-9071.00</v>
      </c>
      <c r="BE309" t="s">
        <v>241</v>
      </c>
      <c r="BF309" t="s">
        <v>8692</v>
      </c>
      <c r="BG309" t="s">
        <v>8693</v>
      </c>
      <c r="BH309">
        <v>5</v>
      </c>
      <c r="BJ309" s="1">
        <v>45566</v>
      </c>
      <c r="BK309" s="1">
        <v>45930</v>
      </c>
      <c r="BN309">
        <v>40</v>
      </c>
      <c r="BO309">
        <v>0</v>
      </c>
      <c r="BP309">
        <v>8</v>
      </c>
      <c r="BQ309">
        <v>8</v>
      </c>
      <c r="BR309">
        <v>8</v>
      </c>
      <c r="BS309">
        <v>8</v>
      </c>
      <c r="BT309">
        <v>8</v>
      </c>
      <c r="BU309">
        <v>0</v>
      </c>
      <c r="BV309" t="str">
        <f>"8:00 AM"</f>
        <v>8:00 AM</v>
      </c>
      <c r="BW309" t="str">
        <f>"5:00 PM"</f>
        <v>5:00 PM</v>
      </c>
      <c r="BX309" t="s">
        <v>158</v>
      </c>
      <c r="BY309">
        <v>0</v>
      </c>
      <c r="BZ309">
        <v>12</v>
      </c>
      <c r="CA309" t="s">
        <v>115</v>
      </c>
      <c r="CC309" t="s">
        <v>8694</v>
      </c>
      <c r="CD309" t="s">
        <v>8687</v>
      </c>
      <c r="CE309" t="s">
        <v>3796</v>
      </c>
      <c r="CF309" t="s">
        <v>119</v>
      </c>
      <c r="CG309" t="s">
        <v>120</v>
      </c>
      <c r="CH309" s="8">
        <v>96950</v>
      </c>
      <c r="CI309" s="3">
        <v>9.5399999999999991</v>
      </c>
      <c r="CJ309" s="3">
        <v>9.5399999999999991</v>
      </c>
      <c r="CK309" s="3">
        <v>14.31</v>
      </c>
      <c r="CL309" s="3">
        <v>14.31</v>
      </c>
      <c r="CM309" t="s">
        <v>136</v>
      </c>
      <c r="CN309" t="s">
        <v>3800</v>
      </c>
      <c r="CO309" t="s">
        <v>138</v>
      </c>
      <c r="CQ309" t="s">
        <v>115</v>
      </c>
      <c r="CR309" t="s">
        <v>133</v>
      </c>
      <c r="CS309" t="s">
        <v>133</v>
      </c>
      <c r="CT309" t="s">
        <v>133</v>
      </c>
      <c r="CU309" t="s">
        <v>139</v>
      </c>
      <c r="CV309" t="s">
        <v>133</v>
      </c>
      <c r="CW309" t="s">
        <v>139</v>
      </c>
      <c r="CX309" t="s">
        <v>2601</v>
      </c>
      <c r="CY309" s="10">
        <v>16707837461</v>
      </c>
      <c r="CZ309" t="s">
        <v>2600</v>
      </c>
      <c r="DA309" t="s">
        <v>2603</v>
      </c>
      <c r="DB309" t="s">
        <v>133</v>
      </c>
      <c r="DC309" t="s">
        <v>133</v>
      </c>
    </row>
    <row r="310" spans="1:112" ht="14.45" customHeight="1" x14ac:dyDescent="0.25">
      <c r="A310" t="s">
        <v>8766</v>
      </c>
      <c r="B310" t="s">
        <v>143</v>
      </c>
      <c r="C310" s="1">
        <v>45469</v>
      </c>
      <c r="D310" s="1">
        <v>45581</v>
      </c>
      <c r="E310" t="s">
        <v>144</v>
      </c>
      <c r="F310" s="1">
        <v>45564</v>
      </c>
      <c r="G310" t="s">
        <v>133</v>
      </c>
      <c r="H310" t="s">
        <v>115</v>
      </c>
      <c r="I310" t="s">
        <v>115</v>
      </c>
      <c r="J310" t="s">
        <v>145</v>
      </c>
      <c r="L310" t="s">
        <v>4290</v>
      </c>
      <c r="M310" t="s">
        <v>147</v>
      </c>
      <c r="N310" t="s">
        <v>148</v>
      </c>
      <c r="O310" t="s">
        <v>120</v>
      </c>
      <c r="P310" s="8">
        <v>96950</v>
      </c>
      <c r="Q310" t="s">
        <v>121</v>
      </c>
      <c r="S310" s="10">
        <v>16702341795</v>
      </c>
      <c r="U310" t="s">
        <v>149</v>
      </c>
      <c r="V310">
        <v>722511</v>
      </c>
      <c r="W310" t="s">
        <v>123</v>
      </c>
      <c r="Y310" t="s">
        <v>150</v>
      </c>
      <c r="Z310" t="s">
        <v>4291</v>
      </c>
      <c r="AA310" t="s">
        <v>152</v>
      </c>
      <c r="AB310" t="s">
        <v>153</v>
      </c>
      <c r="AC310" t="s">
        <v>5436</v>
      </c>
      <c r="AD310" t="s">
        <v>147</v>
      </c>
      <c r="AE310" t="s">
        <v>148</v>
      </c>
      <c r="AF310" t="s">
        <v>120</v>
      </c>
      <c r="AG310" s="8">
        <v>96950</v>
      </c>
      <c r="AH310" t="s">
        <v>121</v>
      </c>
      <c r="AJ310" s="10">
        <v>16702341795</v>
      </c>
      <c r="AL310" t="s">
        <v>154</v>
      </c>
      <c r="BD310" t="str">
        <f>"35-1012.00"</f>
        <v>35-1012.00</v>
      </c>
      <c r="BE310" t="s">
        <v>3600</v>
      </c>
      <c r="BF310" t="s">
        <v>4292</v>
      </c>
      <c r="BG310" t="s">
        <v>4293</v>
      </c>
      <c r="BH310">
        <v>4</v>
      </c>
      <c r="BI310">
        <v>4</v>
      </c>
      <c r="BJ310" s="1">
        <v>45566</v>
      </c>
      <c r="BK310" s="1">
        <v>46660</v>
      </c>
      <c r="BL310" s="1">
        <v>45581</v>
      </c>
      <c r="BM310" s="1">
        <v>46660</v>
      </c>
      <c r="BN310">
        <v>35</v>
      </c>
      <c r="BO310">
        <v>5</v>
      </c>
      <c r="BP310">
        <v>6</v>
      </c>
      <c r="BQ310">
        <v>6</v>
      </c>
      <c r="BR310">
        <v>0</v>
      </c>
      <c r="BS310">
        <v>6</v>
      </c>
      <c r="BT310">
        <v>6</v>
      </c>
      <c r="BU310">
        <v>6</v>
      </c>
      <c r="BV310" t="str">
        <f>"8:00 AM"</f>
        <v>8:00 AM</v>
      </c>
      <c r="BW310" t="str">
        <f>"3:00 PM"</f>
        <v>3:00 PM</v>
      </c>
      <c r="BX310" t="s">
        <v>226</v>
      </c>
      <c r="BY310">
        <v>0</v>
      </c>
      <c r="BZ310">
        <v>12</v>
      </c>
      <c r="CA310" t="s">
        <v>133</v>
      </c>
      <c r="CB310">
        <v>10</v>
      </c>
      <c r="CC310" t="s">
        <v>8442</v>
      </c>
      <c r="CD310" t="s">
        <v>4295</v>
      </c>
      <c r="CE310" t="s">
        <v>147</v>
      </c>
      <c r="CF310" t="s">
        <v>148</v>
      </c>
      <c r="CG310" t="s">
        <v>120</v>
      </c>
      <c r="CH310" s="8">
        <v>96950</v>
      </c>
      <c r="CI310" s="3">
        <v>10.3</v>
      </c>
      <c r="CJ310" s="3">
        <v>12</v>
      </c>
      <c r="CK310" s="3">
        <v>15.45</v>
      </c>
      <c r="CL310" s="3">
        <v>18</v>
      </c>
      <c r="CM310" t="s">
        <v>136</v>
      </c>
      <c r="CN310" t="s">
        <v>158</v>
      </c>
      <c r="CO310" t="s">
        <v>138</v>
      </c>
      <c r="CQ310" t="s">
        <v>115</v>
      </c>
      <c r="CR310" t="s">
        <v>133</v>
      </c>
      <c r="CS310" t="s">
        <v>133</v>
      </c>
      <c r="CT310" t="s">
        <v>133</v>
      </c>
      <c r="CU310" t="s">
        <v>139</v>
      </c>
      <c r="CV310" t="s">
        <v>133</v>
      </c>
      <c r="CW310" t="s">
        <v>133</v>
      </c>
      <c r="CX310" t="s">
        <v>6555</v>
      </c>
      <c r="CY310" s="10">
        <v>16702341795</v>
      </c>
      <c r="CZ310" t="s">
        <v>154</v>
      </c>
      <c r="DA310" t="s">
        <v>164</v>
      </c>
      <c r="DB310" t="s">
        <v>133</v>
      </c>
      <c r="DC310" t="s">
        <v>115</v>
      </c>
    </row>
    <row r="311" spans="1:112" ht="14.45" customHeight="1" x14ac:dyDescent="0.25">
      <c r="A311" t="s">
        <v>9124</v>
      </c>
      <c r="B311" t="s">
        <v>212</v>
      </c>
      <c r="C311" s="1">
        <v>45516</v>
      </c>
      <c r="D311" s="1">
        <v>45581</v>
      </c>
      <c r="E311" t="s">
        <v>144</v>
      </c>
      <c r="F311" s="1">
        <v>45564</v>
      </c>
      <c r="G311" t="s">
        <v>115</v>
      </c>
      <c r="H311" t="s">
        <v>115</v>
      </c>
      <c r="I311" t="s">
        <v>115</v>
      </c>
      <c r="J311" t="s">
        <v>1136</v>
      </c>
      <c r="K311" t="s">
        <v>1137</v>
      </c>
      <c r="L311" t="s">
        <v>1138</v>
      </c>
      <c r="N311" t="s">
        <v>148</v>
      </c>
      <c r="O311" t="s">
        <v>120</v>
      </c>
      <c r="P311" s="8">
        <v>96950</v>
      </c>
      <c r="Q311" t="s">
        <v>121</v>
      </c>
      <c r="S311" s="10">
        <v>16703221234</v>
      </c>
      <c r="T311">
        <v>781</v>
      </c>
      <c r="U311" t="s">
        <v>1139</v>
      </c>
      <c r="V311">
        <v>721110</v>
      </c>
      <c r="W311" t="s">
        <v>123</v>
      </c>
      <c r="Y311" t="s">
        <v>1140</v>
      </c>
      <c r="Z311" t="s">
        <v>1141</v>
      </c>
      <c r="AA311" t="s">
        <v>1142</v>
      </c>
      <c r="AB311" t="s">
        <v>1143</v>
      </c>
      <c r="AC311" t="s">
        <v>1138</v>
      </c>
      <c r="AE311" t="s">
        <v>148</v>
      </c>
      <c r="AF311" t="s">
        <v>120</v>
      </c>
      <c r="AG311" s="8">
        <v>96950</v>
      </c>
      <c r="AH311" t="s">
        <v>121</v>
      </c>
      <c r="AJ311" s="10">
        <v>16703221234</v>
      </c>
      <c r="AK311">
        <v>781</v>
      </c>
      <c r="AL311" t="s">
        <v>1144</v>
      </c>
      <c r="BD311" t="str">
        <f>"49-9071.00"</f>
        <v>49-9071.00</v>
      </c>
      <c r="BE311" t="s">
        <v>241</v>
      </c>
      <c r="BF311" t="s">
        <v>2831</v>
      </c>
      <c r="BG311" t="s">
        <v>336</v>
      </c>
      <c r="BH311">
        <v>3</v>
      </c>
      <c r="BJ311" s="1">
        <v>45566</v>
      </c>
      <c r="BK311" s="1">
        <v>45930</v>
      </c>
      <c r="BN311">
        <v>40</v>
      </c>
      <c r="BO311">
        <v>8</v>
      </c>
      <c r="BP311">
        <v>8</v>
      </c>
      <c r="BQ311">
        <v>8</v>
      </c>
      <c r="BR311">
        <v>0</v>
      </c>
      <c r="BS311">
        <v>8</v>
      </c>
      <c r="BT311">
        <v>8</v>
      </c>
      <c r="BU311">
        <v>0</v>
      </c>
      <c r="BV311" t="str">
        <f>"8:00 AM"</f>
        <v>8:00 AM</v>
      </c>
      <c r="BW311" t="str">
        <f>"4:00 PM"</f>
        <v>4:00 PM</v>
      </c>
      <c r="BX311" t="s">
        <v>226</v>
      </c>
      <c r="BY311">
        <v>0</v>
      </c>
      <c r="BZ311">
        <v>24</v>
      </c>
      <c r="CA311" t="s">
        <v>115</v>
      </c>
      <c r="CC311" t="s">
        <v>2832</v>
      </c>
      <c r="CD311" t="s">
        <v>2833</v>
      </c>
      <c r="CF311" t="s">
        <v>148</v>
      </c>
      <c r="CG311" t="s">
        <v>120</v>
      </c>
      <c r="CH311" s="8">
        <v>96950</v>
      </c>
      <c r="CI311" s="3">
        <v>9.5399999999999991</v>
      </c>
      <c r="CJ311" s="3">
        <v>9.5399999999999991</v>
      </c>
      <c r="CK311" s="3">
        <v>14.31</v>
      </c>
      <c r="CL311" s="3">
        <v>14.31</v>
      </c>
      <c r="CM311" t="s">
        <v>136</v>
      </c>
      <c r="CN311" t="s">
        <v>9125</v>
      </c>
      <c r="CO311" t="s">
        <v>138</v>
      </c>
      <c r="CQ311" t="s">
        <v>115</v>
      </c>
      <c r="CR311" t="s">
        <v>133</v>
      </c>
      <c r="CS311" t="s">
        <v>139</v>
      </c>
      <c r="CT311" t="s">
        <v>133</v>
      </c>
      <c r="CU311" t="s">
        <v>139</v>
      </c>
      <c r="CV311" t="s">
        <v>133</v>
      </c>
      <c r="CW311" t="s">
        <v>139</v>
      </c>
      <c r="CX311" t="s">
        <v>2834</v>
      </c>
      <c r="CY311" s="10">
        <v>16703221234</v>
      </c>
      <c r="CZ311" t="s">
        <v>1144</v>
      </c>
      <c r="DA311" t="s">
        <v>139</v>
      </c>
      <c r="DB311" t="s">
        <v>133</v>
      </c>
      <c r="DC311" t="s">
        <v>115</v>
      </c>
    </row>
    <row r="312" spans="1:112" ht="14.45" customHeight="1" x14ac:dyDescent="0.25">
      <c r="A312" t="s">
        <v>9311</v>
      </c>
      <c r="B312" t="s">
        <v>192</v>
      </c>
      <c r="C312" s="1">
        <v>45492</v>
      </c>
      <c r="D312" s="1">
        <v>45581</v>
      </c>
      <c r="E312" t="s">
        <v>114</v>
      </c>
      <c r="G312" t="s">
        <v>115</v>
      </c>
      <c r="H312" t="s">
        <v>115</v>
      </c>
      <c r="I312" t="s">
        <v>115</v>
      </c>
      <c r="J312" t="s">
        <v>5279</v>
      </c>
      <c r="K312" t="s">
        <v>5280</v>
      </c>
      <c r="L312" t="s">
        <v>5281</v>
      </c>
      <c r="M312" t="s">
        <v>5282</v>
      </c>
      <c r="N312" t="s">
        <v>119</v>
      </c>
      <c r="O312" t="s">
        <v>120</v>
      </c>
      <c r="P312" s="8">
        <v>96950</v>
      </c>
      <c r="Q312" t="s">
        <v>121</v>
      </c>
      <c r="S312" s="10">
        <v>16702341367</v>
      </c>
      <c r="U312" t="s">
        <v>5283</v>
      </c>
      <c r="V312">
        <v>32311</v>
      </c>
      <c r="W312" t="s">
        <v>123</v>
      </c>
      <c r="Y312" t="s">
        <v>2597</v>
      </c>
      <c r="Z312" t="s">
        <v>5284</v>
      </c>
      <c r="AB312" t="s">
        <v>945</v>
      </c>
      <c r="AC312" t="s">
        <v>5285</v>
      </c>
      <c r="AD312" t="s">
        <v>5282</v>
      </c>
      <c r="AE312" t="s">
        <v>119</v>
      </c>
      <c r="AF312" t="s">
        <v>120</v>
      </c>
      <c r="AG312" s="8">
        <v>96950</v>
      </c>
      <c r="AH312" t="s">
        <v>121</v>
      </c>
      <c r="AJ312" s="10">
        <v>16702341367</v>
      </c>
      <c r="AL312" t="s">
        <v>5286</v>
      </c>
      <c r="BD312" t="str">
        <f>"43-9061.00"</f>
        <v>43-9061.00</v>
      </c>
      <c r="BE312" t="s">
        <v>223</v>
      </c>
      <c r="BF312" t="s">
        <v>5287</v>
      </c>
      <c r="BG312" t="s">
        <v>5288</v>
      </c>
      <c r="BH312">
        <v>3</v>
      </c>
      <c r="BJ312" s="1">
        <v>45566</v>
      </c>
      <c r="BK312" s="1">
        <v>45930</v>
      </c>
      <c r="BN312">
        <v>35</v>
      </c>
      <c r="BO312">
        <v>0</v>
      </c>
      <c r="BP312">
        <v>7</v>
      </c>
      <c r="BQ312">
        <v>7</v>
      </c>
      <c r="BR312">
        <v>7</v>
      </c>
      <c r="BS312">
        <v>7</v>
      </c>
      <c r="BT312">
        <v>7</v>
      </c>
      <c r="BU312">
        <v>0</v>
      </c>
      <c r="BV312" t="str">
        <f>"9:00 AM"</f>
        <v>9:00 AM</v>
      </c>
      <c r="BW312" t="str">
        <f>"5:00 PM"</f>
        <v>5:00 PM</v>
      </c>
      <c r="BX312" t="s">
        <v>226</v>
      </c>
      <c r="BY312">
        <v>0</v>
      </c>
      <c r="BZ312">
        <v>12</v>
      </c>
      <c r="CA312" t="s">
        <v>115</v>
      </c>
      <c r="CC312" t="s">
        <v>5289</v>
      </c>
      <c r="CD312" t="s">
        <v>5281</v>
      </c>
      <c r="CE312" t="s">
        <v>5282</v>
      </c>
      <c r="CF312" t="s">
        <v>119</v>
      </c>
      <c r="CG312" t="s">
        <v>120</v>
      </c>
      <c r="CH312" s="8">
        <v>96950</v>
      </c>
      <c r="CI312" s="3">
        <v>9.9499999999999993</v>
      </c>
      <c r="CJ312" s="3">
        <v>9.9499999999999993</v>
      </c>
      <c r="CK312" s="3">
        <v>14.93</v>
      </c>
      <c r="CL312" s="3">
        <v>14.93</v>
      </c>
      <c r="CM312" t="s">
        <v>136</v>
      </c>
      <c r="CN312" t="s">
        <v>209</v>
      </c>
      <c r="CO312" t="s">
        <v>138</v>
      </c>
      <c r="CQ312" t="s">
        <v>115</v>
      </c>
      <c r="CR312" t="s">
        <v>133</v>
      </c>
      <c r="CS312" t="s">
        <v>133</v>
      </c>
      <c r="CT312" t="s">
        <v>133</v>
      </c>
      <c r="CU312" t="s">
        <v>139</v>
      </c>
      <c r="CV312" t="s">
        <v>133</v>
      </c>
      <c r="CW312" t="s">
        <v>139</v>
      </c>
      <c r="CX312" t="s">
        <v>9312</v>
      </c>
      <c r="CY312" s="10">
        <v>16702341367</v>
      </c>
      <c r="CZ312" t="s">
        <v>5286</v>
      </c>
      <c r="DA312" t="s">
        <v>209</v>
      </c>
      <c r="DB312" t="s">
        <v>133</v>
      </c>
      <c r="DC312" t="s">
        <v>115</v>
      </c>
      <c r="DD312" t="s">
        <v>2597</v>
      </c>
      <c r="DE312" t="s">
        <v>5284</v>
      </c>
      <c r="DF312" t="s">
        <v>1647</v>
      </c>
      <c r="DG312" t="s">
        <v>5279</v>
      </c>
      <c r="DH312" t="s">
        <v>5286</v>
      </c>
    </row>
    <row r="313" spans="1:112" ht="14.45" customHeight="1" x14ac:dyDescent="0.25">
      <c r="A313" t="s">
        <v>325</v>
      </c>
      <c r="B313" t="s">
        <v>143</v>
      </c>
      <c r="C313" s="1">
        <v>45499</v>
      </c>
      <c r="D313" s="1">
        <v>45582</v>
      </c>
      <c r="E313" t="s">
        <v>144</v>
      </c>
      <c r="F313" s="1">
        <v>45594</v>
      </c>
      <c r="G313" t="s">
        <v>115</v>
      </c>
      <c r="H313" t="s">
        <v>115</v>
      </c>
      <c r="I313" t="s">
        <v>115</v>
      </c>
      <c r="J313" t="s">
        <v>326</v>
      </c>
      <c r="K313" t="s">
        <v>327</v>
      </c>
      <c r="L313" t="s">
        <v>328</v>
      </c>
      <c r="M313" t="s">
        <v>329</v>
      </c>
      <c r="N313" t="s">
        <v>119</v>
      </c>
      <c r="O313" t="s">
        <v>120</v>
      </c>
      <c r="P313" s="8">
        <v>96950</v>
      </c>
      <c r="Q313" t="s">
        <v>121</v>
      </c>
      <c r="S313" s="10">
        <v>16702336927</v>
      </c>
      <c r="U313" t="s">
        <v>330</v>
      </c>
      <c r="V313">
        <v>561320</v>
      </c>
      <c r="W313" t="s">
        <v>123</v>
      </c>
      <c r="Y313" t="s">
        <v>331</v>
      </c>
      <c r="Z313" t="s">
        <v>332</v>
      </c>
      <c r="AA313" t="s">
        <v>333</v>
      </c>
      <c r="AB313" t="s">
        <v>200</v>
      </c>
      <c r="AC313" t="s">
        <v>328</v>
      </c>
      <c r="AD313" t="s">
        <v>329</v>
      </c>
      <c r="AE313" t="s">
        <v>119</v>
      </c>
      <c r="AF313" t="s">
        <v>120</v>
      </c>
      <c r="AG313" s="8">
        <v>96950</v>
      </c>
      <c r="AH313" t="s">
        <v>121</v>
      </c>
      <c r="AJ313" s="10">
        <v>16702336927</v>
      </c>
      <c r="AL313" t="s">
        <v>334</v>
      </c>
      <c r="BD313" t="str">
        <f>"49-9071.00"</f>
        <v>49-9071.00</v>
      </c>
      <c r="BE313" t="s">
        <v>241</v>
      </c>
      <c r="BF313" t="s">
        <v>335</v>
      </c>
      <c r="BG313" t="s">
        <v>336</v>
      </c>
      <c r="BH313">
        <v>8</v>
      </c>
      <c r="BI313">
        <v>8</v>
      </c>
      <c r="BJ313" s="1">
        <v>45596</v>
      </c>
      <c r="BK313" s="1">
        <v>45960</v>
      </c>
      <c r="BL313" s="1">
        <v>45596</v>
      </c>
      <c r="BM313" s="1">
        <v>45960</v>
      </c>
      <c r="BN313">
        <v>35</v>
      </c>
      <c r="BO313">
        <v>0</v>
      </c>
      <c r="BP313">
        <v>7</v>
      </c>
      <c r="BQ313">
        <v>7</v>
      </c>
      <c r="BR313">
        <v>7</v>
      </c>
      <c r="BS313">
        <v>7</v>
      </c>
      <c r="BT313">
        <v>7</v>
      </c>
      <c r="BU313">
        <v>0</v>
      </c>
      <c r="BV313" t="str">
        <f>"7:30 AM"</f>
        <v>7:30 AM</v>
      </c>
      <c r="BW313" t="str">
        <f>"3:30 PM"</f>
        <v>3:30 PM</v>
      </c>
      <c r="BX313" t="s">
        <v>226</v>
      </c>
      <c r="BY313">
        <v>0</v>
      </c>
      <c r="BZ313">
        <v>24</v>
      </c>
      <c r="CA313" t="s">
        <v>115</v>
      </c>
      <c r="CC313" s="2" t="s">
        <v>337</v>
      </c>
      <c r="CD313" t="s">
        <v>328</v>
      </c>
      <c r="CE313" t="s">
        <v>329</v>
      </c>
      <c r="CF313" t="s">
        <v>119</v>
      </c>
      <c r="CG313" t="s">
        <v>120</v>
      </c>
      <c r="CH313" s="8">
        <v>96950</v>
      </c>
      <c r="CI313" s="3">
        <v>9.75</v>
      </c>
      <c r="CJ313" s="3">
        <v>9.75</v>
      </c>
      <c r="CK313" s="3">
        <v>14.63</v>
      </c>
      <c r="CL313" s="3">
        <v>14.63</v>
      </c>
      <c r="CM313" t="s">
        <v>136</v>
      </c>
      <c r="CO313" t="s">
        <v>138</v>
      </c>
      <c r="CQ313" t="s">
        <v>115</v>
      </c>
      <c r="CR313" t="s">
        <v>133</v>
      </c>
      <c r="CS313" t="s">
        <v>139</v>
      </c>
      <c r="CT313" t="s">
        <v>133</v>
      </c>
      <c r="CU313" t="s">
        <v>139</v>
      </c>
      <c r="CV313" t="s">
        <v>133</v>
      </c>
      <c r="CW313" t="s">
        <v>139</v>
      </c>
      <c r="CX313" t="s">
        <v>338</v>
      </c>
      <c r="CY313" s="10">
        <v>16702336927</v>
      </c>
      <c r="CZ313" t="s">
        <v>334</v>
      </c>
      <c r="DA313" t="s">
        <v>139</v>
      </c>
      <c r="DB313" t="s">
        <v>133</v>
      </c>
      <c r="DC313" t="s">
        <v>115</v>
      </c>
    </row>
    <row r="314" spans="1:112" ht="14.45" customHeight="1" x14ac:dyDescent="0.25">
      <c r="A314" t="s">
        <v>2231</v>
      </c>
      <c r="B314" t="s">
        <v>143</v>
      </c>
      <c r="C314" s="1">
        <v>45516</v>
      </c>
      <c r="D314" s="1">
        <v>45582</v>
      </c>
      <c r="E314" t="s">
        <v>114</v>
      </c>
      <c r="G314" t="s">
        <v>115</v>
      </c>
      <c r="H314" t="s">
        <v>115</v>
      </c>
      <c r="I314" t="s">
        <v>115</v>
      </c>
      <c r="J314" t="s">
        <v>2232</v>
      </c>
      <c r="K314" t="s">
        <v>2233</v>
      </c>
      <c r="L314" t="s">
        <v>2234</v>
      </c>
      <c r="N314" t="s">
        <v>148</v>
      </c>
      <c r="O314" t="s">
        <v>120</v>
      </c>
      <c r="P314" s="8">
        <v>96950</v>
      </c>
      <c r="Q314" t="s">
        <v>121</v>
      </c>
      <c r="S314" s="10">
        <v>16702354061</v>
      </c>
      <c r="U314" t="s">
        <v>2235</v>
      </c>
      <c r="V314">
        <v>11411</v>
      </c>
      <c r="W314" t="s">
        <v>123</v>
      </c>
      <c r="Y314" t="s">
        <v>2236</v>
      </c>
      <c r="Z314" t="s">
        <v>2237</v>
      </c>
      <c r="AB314" t="s">
        <v>1698</v>
      </c>
      <c r="AC314" t="s">
        <v>2234</v>
      </c>
      <c r="AE314" t="s">
        <v>148</v>
      </c>
      <c r="AF314" t="s">
        <v>120</v>
      </c>
      <c r="AG314" s="8">
        <v>96950</v>
      </c>
      <c r="AH314" t="s">
        <v>121</v>
      </c>
      <c r="AJ314" s="10">
        <v>16702354061</v>
      </c>
      <c r="AL314" t="s">
        <v>2238</v>
      </c>
      <c r="BD314" t="str">
        <f>"49-3051.00"</f>
        <v>49-3051.00</v>
      </c>
      <c r="BE314" t="s">
        <v>2239</v>
      </c>
      <c r="BF314" t="s">
        <v>2240</v>
      </c>
      <c r="BG314" t="s">
        <v>2241</v>
      </c>
      <c r="BH314">
        <v>2</v>
      </c>
      <c r="BI314">
        <v>2</v>
      </c>
      <c r="BJ314" s="1">
        <v>45566</v>
      </c>
      <c r="BK314" s="1">
        <v>45930</v>
      </c>
      <c r="BL314" s="1">
        <v>45582</v>
      </c>
      <c r="BM314" s="1">
        <v>45930</v>
      </c>
      <c r="BN314">
        <v>35</v>
      </c>
      <c r="BO314">
        <v>0</v>
      </c>
      <c r="BP314">
        <v>7</v>
      </c>
      <c r="BQ314">
        <v>7</v>
      </c>
      <c r="BR314">
        <v>7</v>
      </c>
      <c r="BS314">
        <v>7</v>
      </c>
      <c r="BT314">
        <v>7</v>
      </c>
      <c r="BU314">
        <v>0</v>
      </c>
      <c r="BV314" t="str">
        <f t="shared" ref="BV314:BV319" si="6">"8:00 AM"</f>
        <v>8:00 AM</v>
      </c>
      <c r="BW314" t="str">
        <f>"5:00 PM"</f>
        <v>5:00 PM</v>
      </c>
      <c r="BX314" t="s">
        <v>226</v>
      </c>
      <c r="BY314">
        <v>0</v>
      </c>
      <c r="BZ314">
        <v>24</v>
      </c>
      <c r="CA314" t="s">
        <v>115</v>
      </c>
      <c r="CC314" t="s">
        <v>2242</v>
      </c>
      <c r="CD314" t="s">
        <v>2243</v>
      </c>
      <c r="CE314" t="s">
        <v>2244</v>
      </c>
      <c r="CF314" t="s">
        <v>148</v>
      </c>
      <c r="CG314" t="s">
        <v>120</v>
      </c>
      <c r="CH314" s="8">
        <v>96950</v>
      </c>
      <c r="CI314" s="3">
        <v>11.85</v>
      </c>
      <c r="CJ314" s="3">
        <v>11.85</v>
      </c>
      <c r="CK314" s="3">
        <v>17.77</v>
      </c>
      <c r="CL314" s="3">
        <v>17.77</v>
      </c>
      <c r="CM314" t="s">
        <v>136</v>
      </c>
      <c r="CO314" t="s">
        <v>138</v>
      </c>
      <c r="CQ314" t="s">
        <v>115</v>
      </c>
      <c r="CR314" t="s">
        <v>133</v>
      </c>
      <c r="CS314" t="s">
        <v>139</v>
      </c>
      <c r="CT314" t="s">
        <v>133</v>
      </c>
      <c r="CU314" t="s">
        <v>139</v>
      </c>
      <c r="CV314" t="s">
        <v>133</v>
      </c>
      <c r="CW314" t="s">
        <v>139</v>
      </c>
      <c r="CX314" t="s">
        <v>2193</v>
      </c>
      <c r="CY314" s="10">
        <v>16702354061</v>
      </c>
      <c r="CZ314" t="s">
        <v>2238</v>
      </c>
      <c r="DA314" t="s">
        <v>139</v>
      </c>
      <c r="DB314" t="s">
        <v>133</v>
      </c>
      <c r="DC314" t="s">
        <v>115</v>
      </c>
      <c r="DD314" t="s">
        <v>2236</v>
      </c>
      <c r="DE314" t="s">
        <v>2237</v>
      </c>
      <c r="DG314" t="s">
        <v>2245</v>
      </c>
      <c r="DH314" t="s">
        <v>2238</v>
      </c>
    </row>
    <row r="315" spans="1:112" ht="14.45" customHeight="1" x14ac:dyDescent="0.25">
      <c r="A315" t="s">
        <v>2657</v>
      </c>
      <c r="B315" t="s">
        <v>192</v>
      </c>
      <c r="C315" s="1">
        <v>45467</v>
      </c>
      <c r="D315" s="1">
        <v>45582</v>
      </c>
      <c r="E315" t="s">
        <v>114</v>
      </c>
      <c r="G315" t="s">
        <v>115</v>
      </c>
      <c r="H315" t="s">
        <v>115</v>
      </c>
      <c r="I315" t="s">
        <v>115</v>
      </c>
      <c r="J315" t="s">
        <v>2658</v>
      </c>
      <c r="L315" t="s">
        <v>2659</v>
      </c>
      <c r="M315" t="s">
        <v>2660</v>
      </c>
      <c r="N315" t="s">
        <v>119</v>
      </c>
      <c r="O315" t="s">
        <v>120</v>
      </c>
      <c r="P315" s="8">
        <v>96950</v>
      </c>
      <c r="Q315" t="s">
        <v>121</v>
      </c>
      <c r="S315" s="10">
        <v>16702331333</v>
      </c>
      <c r="T315">
        <v>0</v>
      </c>
      <c r="U315" t="s">
        <v>2661</v>
      </c>
      <c r="V315">
        <v>72111</v>
      </c>
      <c r="W315" t="s">
        <v>123</v>
      </c>
      <c r="Y315" t="s">
        <v>2662</v>
      </c>
      <c r="Z315" t="s">
        <v>2663</v>
      </c>
      <c r="AB315" t="s">
        <v>200</v>
      </c>
      <c r="AC315" t="s">
        <v>2659</v>
      </c>
      <c r="AD315" t="s">
        <v>2660</v>
      </c>
      <c r="AE315" t="s">
        <v>119</v>
      </c>
      <c r="AF315" t="s">
        <v>120</v>
      </c>
      <c r="AG315" s="8">
        <v>96950</v>
      </c>
      <c r="AH315" t="s">
        <v>121</v>
      </c>
      <c r="AJ315" s="10">
        <v>16702331333</v>
      </c>
      <c r="AK315">
        <v>0</v>
      </c>
      <c r="AL315" t="s">
        <v>2664</v>
      </c>
      <c r="BD315" t="str">
        <f>"43-3031.00"</f>
        <v>43-3031.00</v>
      </c>
      <c r="BE315" t="s">
        <v>430</v>
      </c>
      <c r="BF315" t="s">
        <v>2665</v>
      </c>
      <c r="BG315" t="s">
        <v>1279</v>
      </c>
      <c r="BH315">
        <v>1</v>
      </c>
      <c r="BJ315" s="1">
        <v>45566</v>
      </c>
      <c r="BK315" s="1">
        <v>45930</v>
      </c>
      <c r="BN315">
        <v>40</v>
      </c>
      <c r="BO315">
        <v>0</v>
      </c>
      <c r="BP315">
        <v>8</v>
      </c>
      <c r="BQ315">
        <v>8</v>
      </c>
      <c r="BR315">
        <v>8</v>
      </c>
      <c r="BS315">
        <v>8</v>
      </c>
      <c r="BT315">
        <v>8</v>
      </c>
      <c r="BU315">
        <v>0</v>
      </c>
      <c r="BV315" t="str">
        <f t="shared" si="6"/>
        <v>8:00 AM</v>
      </c>
      <c r="BW315" t="str">
        <f>"5:00 PM"</f>
        <v>5:00 PM</v>
      </c>
      <c r="BX315" t="s">
        <v>226</v>
      </c>
      <c r="BY315">
        <v>0</v>
      </c>
      <c r="BZ315">
        <v>24</v>
      </c>
      <c r="CA315" t="s">
        <v>115</v>
      </c>
      <c r="CC315" t="s">
        <v>2666</v>
      </c>
      <c r="CD315" t="s">
        <v>2667</v>
      </c>
      <c r="CE315" t="s">
        <v>2660</v>
      </c>
      <c r="CF315" t="s">
        <v>119</v>
      </c>
      <c r="CG315" t="s">
        <v>120</v>
      </c>
      <c r="CH315" s="8">
        <v>96950</v>
      </c>
      <c r="CI315" s="3">
        <v>11.43</v>
      </c>
      <c r="CJ315" s="3">
        <v>11.43</v>
      </c>
      <c r="CK315" s="3">
        <v>17.149999999999999</v>
      </c>
      <c r="CL315" s="3">
        <v>17.149999999999999</v>
      </c>
      <c r="CM315" t="s">
        <v>136</v>
      </c>
      <c r="CN315" t="s">
        <v>139</v>
      </c>
      <c r="CO315" t="s">
        <v>138</v>
      </c>
      <c r="CQ315" t="s">
        <v>115</v>
      </c>
      <c r="CR315" t="s">
        <v>133</v>
      </c>
      <c r="CS315" t="s">
        <v>139</v>
      </c>
      <c r="CT315" t="s">
        <v>133</v>
      </c>
      <c r="CU315" t="s">
        <v>139</v>
      </c>
      <c r="CV315" t="s">
        <v>133</v>
      </c>
      <c r="CW315" t="s">
        <v>139</v>
      </c>
      <c r="CX315" t="s">
        <v>323</v>
      </c>
      <c r="CY315" s="10">
        <v>16702331333</v>
      </c>
      <c r="CZ315" t="s">
        <v>2664</v>
      </c>
      <c r="DA315" t="s">
        <v>139</v>
      </c>
      <c r="DB315" t="s">
        <v>133</v>
      </c>
      <c r="DC315" t="s">
        <v>115</v>
      </c>
      <c r="DD315" t="s">
        <v>2662</v>
      </c>
      <c r="DE315" t="s">
        <v>2663</v>
      </c>
      <c r="DG315" t="s">
        <v>2658</v>
      </c>
      <c r="DH315" t="s">
        <v>2664</v>
      </c>
    </row>
    <row r="316" spans="1:112" ht="14.45" customHeight="1" x14ac:dyDescent="0.25">
      <c r="A316" t="s">
        <v>3130</v>
      </c>
      <c r="B316" t="s">
        <v>192</v>
      </c>
      <c r="C316" s="1">
        <v>45502</v>
      </c>
      <c r="D316" s="1">
        <v>45582</v>
      </c>
      <c r="E316" t="s">
        <v>144</v>
      </c>
      <c r="F316" s="1">
        <v>45656</v>
      </c>
      <c r="G316" t="s">
        <v>115</v>
      </c>
      <c r="H316" t="s">
        <v>115</v>
      </c>
      <c r="I316" t="s">
        <v>115</v>
      </c>
      <c r="J316" t="s">
        <v>340</v>
      </c>
      <c r="K316" t="s">
        <v>3131</v>
      </c>
      <c r="L316" t="s">
        <v>342</v>
      </c>
      <c r="N316" t="s">
        <v>148</v>
      </c>
      <c r="O316" t="s">
        <v>120</v>
      </c>
      <c r="P316" s="8">
        <v>96950</v>
      </c>
      <c r="Q316" t="s">
        <v>121</v>
      </c>
      <c r="S316" s="10">
        <v>16702356129</v>
      </c>
      <c r="U316" t="s">
        <v>343</v>
      </c>
      <c r="V316">
        <v>56132</v>
      </c>
      <c r="W316" t="s">
        <v>234</v>
      </c>
      <c r="X316" t="s">
        <v>133</v>
      </c>
      <c r="Y316" t="s">
        <v>344</v>
      </c>
      <c r="Z316" t="s">
        <v>345</v>
      </c>
      <c r="AA316" t="s">
        <v>346</v>
      </c>
      <c r="AB316" t="s">
        <v>347</v>
      </c>
      <c r="AC316" t="s">
        <v>342</v>
      </c>
      <c r="AE316" t="s">
        <v>148</v>
      </c>
      <c r="AF316" t="s">
        <v>120</v>
      </c>
      <c r="AG316" s="8">
        <v>96950</v>
      </c>
      <c r="AH316" t="s">
        <v>121</v>
      </c>
      <c r="AJ316" s="10">
        <v>16702356129</v>
      </c>
      <c r="AL316" t="s">
        <v>355</v>
      </c>
      <c r="BD316" t="str">
        <f>"49-9071.00"</f>
        <v>49-9071.00</v>
      </c>
      <c r="BE316" t="s">
        <v>241</v>
      </c>
      <c r="BF316" t="s">
        <v>349</v>
      </c>
      <c r="BG316" t="s">
        <v>350</v>
      </c>
      <c r="BH316">
        <v>20</v>
      </c>
      <c r="BJ316" s="1">
        <v>45658</v>
      </c>
      <c r="BK316" s="1">
        <v>46022</v>
      </c>
      <c r="BN316">
        <v>35</v>
      </c>
      <c r="BO316">
        <v>0</v>
      </c>
      <c r="BP316">
        <v>7</v>
      </c>
      <c r="BQ316">
        <v>7</v>
      </c>
      <c r="BR316">
        <v>7</v>
      </c>
      <c r="BS316">
        <v>7</v>
      </c>
      <c r="BT316">
        <v>7</v>
      </c>
      <c r="BU316">
        <v>0</v>
      </c>
      <c r="BV316" t="str">
        <f t="shared" si="6"/>
        <v>8:00 AM</v>
      </c>
      <c r="BW316" t="str">
        <f>"4:00 PM"</f>
        <v>4:00 PM</v>
      </c>
      <c r="BX316" t="s">
        <v>226</v>
      </c>
      <c r="BY316">
        <v>0</v>
      </c>
      <c r="BZ316">
        <v>12</v>
      </c>
      <c r="CA316" t="s">
        <v>115</v>
      </c>
      <c r="CC316" t="s">
        <v>351</v>
      </c>
      <c r="CD316" t="s">
        <v>352</v>
      </c>
      <c r="CE316" t="s">
        <v>353</v>
      </c>
      <c r="CF316" t="s">
        <v>148</v>
      </c>
      <c r="CG316" t="s">
        <v>120</v>
      </c>
      <c r="CH316" s="8">
        <v>96950</v>
      </c>
      <c r="CI316" s="3">
        <v>9.75</v>
      </c>
      <c r="CJ316" s="3">
        <v>9.75</v>
      </c>
      <c r="CK316" s="3">
        <v>14.63</v>
      </c>
      <c r="CL316" s="3">
        <v>14.63</v>
      </c>
      <c r="CM316" t="s">
        <v>136</v>
      </c>
      <c r="CO316" t="s">
        <v>138</v>
      </c>
      <c r="CQ316" t="s">
        <v>115</v>
      </c>
      <c r="CR316" t="s">
        <v>133</v>
      </c>
      <c r="CS316" t="s">
        <v>139</v>
      </c>
      <c r="CT316" t="s">
        <v>133</v>
      </c>
      <c r="CU316" t="s">
        <v>139</v>
      </c>
      <c r="CV316" t="s">
        <v>133</v>
      </c>
      <c r="CW316" t="s">
        <v>139</v>
      </c>
      <c r="CX316" t="s">
        <v>2133</v>
      </c>
      <c r="CY316" s="10">
        <v>16702356129</v>
      </c>
      <c r="CZ316" t="s">
        <v>355</v>
      </c>
      <c r="DA316" t="s">
        <v>356</v>
      </c>
      <c r="DB316" t="s">
        <v>133</v>
      </c>
      <c r="DC316" t="s">
        <v>133</v>
      </c>
    </row>
    <row r="317" spans="1:112" ht="14.45" customHeight="1" x14ac:dyDescent="0.25">
      <c r="A317" t="s">
        <v>3215</v>
      </c>
      <c r="B317" t="s">
        <v>212</v>
      </c>
      <c r="C317" s="1">
        <v>45518</v>
      </c>
      <c r="D317" s="1">
        <v>45582</v>
      </c>
      <c r="E317" t="s">
        <v>114</v>
      </c>
      <c r="G317" t="s">
        <v>115</v>
      </c>
      <c r="H317" t="s">
        <v>115</v>
      </c>
      <c r="I317" t="s">
        <v>115</v>
      </c>
      <c r="J317" t="s">
        <v>2790</v>
      </c>
      <c r="L317" t="s">
        <v>2791</v>
      </c>
      <c r="M317" t="s">
        <v>2791</v>
      </c>
      <c r="N317" t="s">
        <v>148</v>
      </c>
      <c r="O317" t="s">
        <v>120</v>
      </c>
      <c r="P317" s="8">
        <v>96950</v>
      </c>
      <c r="Q317" t="s">
        <v>121</v>
      </c>
      <c r="S317" s="10">
        <v>16702346445</v>
      </c>
      <c r="T317">
        <v>2263</v>
      </c>
      <c r="U317" t="s">
        <v>2792</v>
      </c>
      <c r="V317">
        <v>53111</v>
      </c>
      <c r="W317" t="s">
        <v>123</v>
      </c>
      <c r="Y317" t="s">
        <v>1631</v>
      </c>
      <c r="Z317" t="s">
        <v>1632</v>
      </c>
      <c r="AB317" t="s">
        <v>1633</v>
      </c>
      <c r="AC317" t="s">
        <v>2791</v>
      </c>
      <c r="AD317" t="s">
        <v>2791</v>
      </c>
      <c r="AE317" t="s">
        <v>148</v>
      </c>
      <c r="AF317" t="s">
        <v>120</v>
      </c>
      <c r="AG317" s="8">
        <v>96950</v>
      </c>
      <c r="AH317" t="s">
        <v>121</v>
      </c>
      <c r="AJ317" s="10">
        <v>16702346445</v>
      </c>
      <c r="AK317">
        <v>2263</v>
      </c>
      <c r="AL317" t="s">
        <v>1635</v>
      </c>
      <c r="BD317" t="str">
        <f>"49-9071.00"</f>
        <v>49-9071.00</v>
      </c>
      <c r="BE317" t="s">
        <v>241</v>
      </c>
      <c r="BF317" t="s">
        <v>3216</v>
      </c>
      <c r="BG317" t="s">
        <v>1048</v>
      </c>
      <c r="BH317">
        <v>2</v>
      </c>
      <c r="BJ317" s="1">
        <v>45566</v>
      </c>
      <c r="BK317" s="1">
        <v>45930</v>
      </c>
      <c r="BN317">
        <v>40</v>
      </c>
      <c r="BO317">
        <v>0</v>
      </c>
      <c r="BP317">
        <v>8</v>
      </c>
      <c r="BQ317">
        <v>8</v>
      </c>
      <c r="BR317">
        <v>8</v>
      </c>
      <c r="BS317">
        <v>8</v>
      </c>
      <c r="BT317">
        <v>8</v>
      </c>
      <c r="BU317">
        <v>0</v>
      </c>
      <c r="BV317" t="str">
        <f t="shared" si="6"/>
        <v>8:00 AM</v>
      </c>
      <c r="BW317" t="str">
        <f>"5:00 PM"</f>
        <v>5:00 PM</v>
      </c>
      <c r="BX317" t="s">
        <v>158</v>
      </c>
      <c r="BY317">
        <v>0</v>
      </c>
      <c r="BZ317">
        <v>12</v>
      </c>
      <c r="CA317" t="s">
        <v>115</v>
      </c>
      <c r="CC317" s="2" t="s">
        <v>3217</v>
      </c>
      <c r="CD317" t="s">
        <v>2791</v>
      </c>
      <c r="CE317" t="s">
        <v>2791</v>
      </c>
      <c r="CF317" t="s">
        <v>148</v>
      </c>
      <c r="CG317" t="s">
        <v>120</v>
      </c>
      <c r="CH317" s="8">
        <v>96950</v>
      </c>
      <c r="CI317" s="3">
        <v>9.75</v>
      </c>
      <c r="CJ317" s="3">
        <v>11</v>
      </c>
      <c r="CK317" s="3">
        <v>14.63</v>
      </c>
      <c r="CL317" s="3">
        <v>16.5</v>
      </c>
      <c r="CM317" t="s">
        <v>136</v>
      </c>
      <c r="CN317" t="s">
        <v>1637</v>
      </c>
      <c r="CO317" t="s">
        <v>138</v>
      </c>
      <c r="CQ317" t="s">
        <v>115</v>
      </c>
      <c r="CR317" t="s">
        <v>133</v>
      </c>
      <c r="CS317" t="s">
        <v>139</v>
      </c>
      <c r="CT317" t="s">
        <v>133</v>
      </c>
      <c r="CU317" t="s">
        <v>139</v>
      </c>
      <c r="CV317" t="s">
        <v>133</v>
      </c>
      <c r="CW317" t="s">
        <v>139</v>
      </c>
      <c r="CX317" t="s">
        <v>9646</v>
      </c>
      <c r="CY317" s="10">
        <v>16702346445</v>
      </c>
      <c r="CZ317" t="s">
        <v>1635</v>
      </c>
      <c r="DA317" t="s">
        <v>139</v>
      </c>
      <c r="DB317" t="s">
        <v>133</v>
      </c>
      <c r="DC317" t="s">
        <v>115</v>
      </c>
      <c r="DD317" t="s">
        <v>1631</v>
      </c>
      <c r="DE317" t="s">
        <v>1632</v>
      </c>
      <c r="DG317" t="s">
        <v>2790</v>
      </c>
      <c r="DH317" t="s">
        <v>1635</v>
      </c>
    </row>
    <row r="318" spans="1:112" ht="14.45" customHeight="1" x14ac:dyDescent="0.25">
      <c r="A318" t="s">
        <v>3438</v>
      </c>
      <c r="B318" t="s">
        <v>212</v>
      </c>
      <c r="C318" s="1">
        <v>45510</v>
      </c>
      <c r="D318" s="1">
        <v>45582</v>
      </c>
      <c r="E318" t="s">
        <v>144</v>
      </c>
      <c r="F318" s="1">
        <v>45564</v>
      </c>
      <c r="G318" t="s">
        <v>115</v>
      </c>
      <c r="H318" t="s">
        <v>115</v>
      </c>
      <c r="I318" t="s">
        <v>115</v>
      </c>
      <c r="J318" t="s">
        <v>3439</v>
      </c>
      <c r="K318" t="s">
        <v>3440</v>
      </c>
      <c r="L318" t="s">
        <v>1054</v>
      </c>
      <c r="N318" t="s">
        <v>643</v>
      </c>
      <c r="O318" t="s">
        <v>120</v>
      </c>
      <c r="P318" s="8">
        <v>96951</v>
      </c>
      <c r="Q318" t="s">
        <v>121</v>
      </c>
      <c r="S318" s="10">
        <v>16705320350</v>
      </c>
      <c r="U318" t="s">
        <v>3441</v>
      </c>
      <c r="V318">
        <v>445110</v>
      </c>
      <c r="W318" t="s">
        <v>123</v>
      </c>
      <c r="Y318" t="s">
        <v>1056</v>
      </c>
      <c r="Z318" t="s">
        <v>269</v>
      </c>
      <c r="AA318" t="s">
        <v>1069</v>
      </c>
      <c r="AB318" t="s">
        <v>3386</v>
      </c>
      <c r="AC318" t="s">
        <v>1054</v>
      </c>
      <c r="AE318" t="s">
        <v>643</v>
      </c>
      <c r="AF318" t="s">
        <v>120</v>
      </c>
      <c r="AG318" s="8">
        <v>96951</v>
      </c>
      <c r="AH318" t="s">
        <v>121</v>
      </c>
      <c r="AJ318" s="10">
        <v>16705320350</v>
      </c>
      <c r="AL318" t="s">
        <v>3442</v>
      </c>
      <c r="BD318" t="str">
        <f>"37-2012.00"</f>
        <v>37-2012.00</v>
      </c>
      <c r="BE318" t="s">
        <v>512</v>
      </c>
      <c r="BF318" t="s">
        <v>3443</v>
      </c>
      <c r="BG318" t="s">
        <v>3444</v>
      </c>
      <c r="BH318">
        <v>1</v>
      </c>
      <c r="BJ318" s="1">
        <v>45566</v>
      </c>
      <c r="BK318" s="1">
        <v>45930</v>
      </c>
      <c r="BN318">
        <v>40</v>
      </c>
      <c r="BO318">
        <v>0</v>
      </c>
      <c r="BP318">
        <v>7</v>
      </c>
      <c r="BQ318">
        <v>7</v>
      </c>
      <c r="BR318">
        <v>7</v>
      </c>
      <c r="BS318">
        <v>7</v>
      </c>
      <c r="BT318">
        <v>7</v>
      </c>
      <c r="BU318">
        <v>5</v>
      </c>
      <c r="BV318" t="str">
        <f t="shared" si="6"/>
        <v>8:00 AM</v>
      </c>
      <c r="BW318" t="str">
        <f>"4:00 PM"</f>
        <v>4:00 PM</v>
      </c>
      <c r="BX318" t="s">
        <v>158</v>
      </c>
      <c r="BY318">
        <v>0</v>
      </c>
      <c r="BZ318">
        <v>0</v>
      </c>
      <c r="CA318" t="s">
        <v>115</v>
      </c>
      <c r="CC318" t="s">
        <v>3445</v>
      </c>
      <c r="CD318" t="s">
        <v>1063</v>
      </c>
      <c r="CF318" t="s">
        <v>643</v>
      </c>
      <c r="CG318" t="s">
        <v>120</v>
      </c>
      <c r="CH318" s="8">
        <v>96951</v>
      </c>
      <c r="CI318" s="3">
        <v>7.64</v>
      </c>
      <c r="CJ318" s="3">
        <v>7.64</v>
      </c>
      <c r="CK318" s="3">
        <v>11.46</v>
      </c>
      <c r="CL318" s="3">
        <v>11.46</v>
      </c>
      <c r="CM318" t="s">
        <v>136</v>
      </c>
      <c r="CN318" t="s">
        <v>139</v>
      </c>
      <c r="CO318" t="s">
        <v>138</v>
      </c>
      <c r="CQ318" t="s">
        <v>115</v>
      </c>
      <c r="CR318" t="s">
        <v>133</v>
      </c>
      <c r="CS318" t="s">
        <v>139</v>
      </c>
      <c r="CT318" t="s">
        <v>139</v>
      </c>
      <c r="CU318" t="s">
        <v>139</v>
      </c>
      <c r="CV318" t="s">
        <v>133</v>
      </c>
      <c r="CW318" t="s">
        <v>139</v>
      </c>
      <c r="CX318" t="s">
        <v>1064</v>
      </c>
      <c r="CY318" s="10">
        <v>16705320350</v>
      </c>
      <c r="CZ318" t="s">
        <v>3442</v>
      </c>
      <c r="DA318" t="s">
        <v>139</v>
      </c>
      <c r="DB318" t="s">
        <v>133</v>
      </c>
      <c r="DC318" t="s">
        <v>115</v>
      </c>
    </row>
    <row r="319" spans="1:112" ht="14.45" customHeight="1" x14ac:dyDescent="0.25">
      <c r="A319" t="s">
        <v>3810</v>
      </c>
      <c r="B319" t="s">
        <v>212</v>
      </c>
      <c r="C319" s="1">
        <v>45518</v>
      </c>
      <c r="D319" s="1">
        <v>45582</v>
      </c>
      <c r="E319" t="s">
        <v>114</v>
      </c>
      <c r="G319" t="s">
        <v>115</v>
      </c>
      <c r="H319" t="s">
        <v>115</v>
      </c>
      <c r="I319" t="s">
        <v>115</v>
      </c>
      <c r="J319" t="s">
        <v>2790</v>
      </c>
      <c r="L319" t="s">
        <v>2791</v>
      </c>
      <c r="M319" t="s">
        <v>2791</v>
      </c>
      <c r="N319" t="s">
        <v>148</v>
      </c>
      <c r="O319" t="s">
        <v>120</v>
      </c>
      <c r="P319" s="8">
        <v>96950</v>
      </c>
      <c r="Q319" t="s">
        <v>121</v>
      </c>
      <c r="S319" s="10">
        <v>16702346445</v>
      </c>
      <c r="T319">
        <v>2263</v>
      </c>
      <c r="U319" t="s">
        <v>2792</v>
      </c>
      <c r="V319">
        <v>53111</v>
      </c>
      <c r="W319" t="s">
        <v>123</v>
      </c>
      <c r="Y319" t="s">
        <v>1631</v>
      </c>
      <c r="Z319" t="s">
        <v>1632</v>
      </c>
      <c r="AB319" t="s">
        <v>1633</v>
      </c>
      <c r="AC319" t="s">
        <v>2791</v>
      </c>
      <c r="AD319" t="s">
        <v>2791</v>
      </c>
      <c r="AE319" t="s">
        <v>148</v>
      </c>
      <c r="AF319" t="s">
        <v>120</v>
      </c>
      <c r="AG319" s="8">
        <v>96950</v>
      </c>
      <c r="AH319" t="s">
        <v>121</v>
      </c>
      <c r="AJ319" s="10">
        <v>16702346445</v>
      </c>
      <c r="AK319">
        <v>2263</v>
      </c>
      <c r="AL319" t="s">
        <v>1635</v>
      </c>
      <c r="BD319" t="str">
        <f>"49-9071.00"</f>
        <v>49-9071.00</v>
      </c>
      <c r="BE319" t="s">
        <v>241</v>
      </c>
      <c r="BF319" t="s">
        <v>3811</v>
      </c>
      <c r="BG319" t="s">
        <v>1048</v>
      </c>
      <c r="BH319">
        <v>1</v>
      </c>
      <c r="BJ319" s="1">
        <v>45566</v>
      </c>
      <c r="BK319" s="1">
        <v>45930</v>
      </c>
      <c r="BN319">
        <v>40</v>
      </c>
      <c r="BO319">
        <v>0</v>
      </c>
      <c r="BP319">
        <v>8</v>
      </c>
      <c r="BQ319">
        <v>8</v>
      </c>
      <c r="BR319">
        <v>8</v>
      </c>
      <c r="BS319">
        <v>8</v>
      </c>
      <c r="BT319">
        <v>8</v>
      </c>
      <c r="BU319">
        <v>0</v>
      </c>
      <c r="BV319" t="str">
        <f t="shared" si="6"/>
        <v>8:00 AM</v>
      </c>
      <c r="BW319" t="str">
        <f>"5:00 PM"</f>
        <v>5:00 PM</v>
      </c>
      <c r="BX319" t="s">
        <v>158</v>
      </c>
      <c r="BY319">
        <v>0</v>
      </c>
      <c r="BZ319">
        <v>12</v>
      </c>
      <c r="CA319" t="s">
        <v>115</v>
      </c>
      <c r="CC319" t="s">
        <v>3812</v>
      </c>
      <c r="CD319" t="s">
        <v>2791</v>
      </c>
      <c r="CE319" t="s">
        <v>2791</v>
      </c>
      <c r="CF319" t="s">
        <v>148</v>
      </c>
      <c r="CG319" t="s">
        <v>120</v>
      </c>
      <c r="CH319" s="8">
        <v>96950</v>
      </c>
      <c r="CI319" s="3">
        <v>9.75</v>
      </c>
      <c r="CJ319" s="3">
        <v>11</v>
      </c>
      <c r="CK319" s="3">
        <v>14.63</v>
      </c>
      <c r="CL319" s="3">
        <v>16.5</v>
      </c>
      <c r="CM319" t="s">
        <v>136</v>
      </c>
      <c r="CN319" t="s">
        <v>1637</v>
      </c>
      <c r="CO319" t="s">
        <v>138</v>
      </c>
      <c r="CQ319" t="s">
        <v>115</v>
      </c>
      <c r="CR319" t="s">
        <v>133</v>
      </c>
      <c r="CS319" t="s">
        <v>139</v>
      </c>
      <c r="CT319" t="s">
        <v>133</v>
      </c>
      <c r="CU319" t="s">
        <v>139</v>
      </c>
      <c r="CV319" t="s">
        <v>133</v>
      </c>
      <c r="CW319" t="s">
        <v>139</v>
      </c>
      <c r="CX319" t="s">
        <v>9643</v>
      </c>
      <c r="CY319" s="10">
        <v>16702346445</v>
      </c>
      <c r="CZ319" t="s">
        <v>1635</v>
      </c>
      <c r="DA319" t="s">
        <v>139</v>
      </c>
      <c r="DB319" t="s">
        <v>133</v>
      </c>
      <c r="DC319" t="s">
        <v>115</v>
      </c>
      <c r="DD319" t="s">
        <v>1631</v>
      </c>
      <c r="DE319" t="s">
        <v>1632</v>
      </c>
      <c r="DG319" t="s">
        <v>2790</v>
      </c>
      <c r="DH319" t="s">
        <v>1635</v>
      </c>
    </row>
    <row r="320" spans="1:112" ht="14.45" customHeight="1" x14ac:dyDescent="0.25">
      <c r="A320" t="s">
        <v>4490</v>
      </c>
      <c r="B320" t="s">
        <v>212</v>
      </c>
      <c r="C320" s="1">
        <v>45458</v>
      </c>
      <c r="D320" s="1">
        <v>45582</v>
      </c>
      <c r="E320" t="s">
        <v>144</v>
      </c>
      <c r="F320" s="1">
        <v>45564</v>
      </c>
      <c r="G320" t="s">
        <v>115</v>
      </c>
      <c r="H320" t="s">
        <v>115</v>
      </c>
      <c r="I320" t="s">
        <v>115</v>
      </c>
      <c r="J320" t="s">
        <v>4491</v>
      </c>
      <c r="K320" t="s">
        <v>4492</v>
      </c>
      <c r="L320" t="s">
        <v>4493</v>
      </c>
      <c r="M320" t="s">
        <v>4494</v>
      </c>
      <c r="N320" t="s">
        <v>119</v>
      </c>
      <c r="O320" t="s">
        <v>120</v>
      </c>
      <c r="P320" s="8">
        <v>96950</v>
      </c>
      <c r="Q320" t="s">
        <v>121</v>
      </c>
      <c r="S320" s="10">
        <v>16709899368</v>
      </c>
      <c r="U320" t="s">
        <v>4495</v>
      </c>
      <c r="V320">
        <v>722511</v>
      </c>
      <c r="W320" t="s">
        <v>123</v>
      </c>
      <c r="Y320" t="s">
        <v>4496</v>
      </c>
      <c r="Z320" t="s">
        <v>4497</v>
      </c>
      <c r="AA320" t="s">
        <v>139</v>
      </c>
      <c r="AB320" t="s">
        <v>945</v>
      </c>
      <c r="AC320" t="s">
        <v>4493</v>
      </c>
      <c r="AD320" t="s">
        <v>4494</v>
      </c>
      <c r="AE320" t="s">
        <v>119</v>
      </c>
      <c r="AF320" t="s">
        <v>120</v>
      </c>
      <c r="AG320" s="8">
        <v>96950</v>
      </c>
      <c r="AH320" t="s">
        <v>121</v>
      </c>
      <c r="AJ320" s="10">
        <v>16709899368</v>
      </c>
      <c r="AL320" t="s">
        <v>4498</v>
      </c>
      <c r="BD320" t="str">
        <f>"35-2014.00"</f>
        <v>35-2014.00</v>
      </c>
      <c r="BE320" t="s">
        <v>273</v>
      </c>
      <c r="BF320" t="s">
        <v>4499</v>
      </c>
      <c r="BG320" t="s">
        <v>4500</v>
      </c>
      <c r="BH320">
        <v>5</v>
      </c>
      <c r="BJ320" s="1">
        <v>45566</v>
      </c>
      <c r="BK320" s="1">
        <v>45930</v>
      </c>
      <c r="BN320">
        <v>40</v>
      </c>
      <c r="BO320">
        <v>0</v>
      </c>
      <c r="BP320">
        <v>8</v>
      </c>
      <c r="BQ320">
        <v>8</v>
      </c>
      <c r="BR320">
        <v>8</v>
      </c>
      <c r="BS320">
        <v>8</v>
      </c>
      <c r="BT320">
        <v>8</v>
      </c>
      <c r="BU320">
        <v>0</v>
      </c>
      <c r="BV320" t="str">
        <f>"10:00 AM"</f>
        <v>10:00 AM</v>
      </c>
      <c r="BW320" t="str">
        <f>"7:00 PM"</f>
        <v>7:00 PM</v>
      </c>
      <c r="BX320" t="s">
        <v>158</v>
      </c>
      <c r="BY320">
        <v>0</v>
      </c>
      <c r="BZ320">
        <v>12</v>
      </c>
      <c r="CA320" t="s">
        <v>115</v>
      </c>
      <c r="CC320" t="s">
        <v>4501</v>
      </c>
      <c r="CD320" t="s">
        <v>4493</v>
      </c>
      <c r="CE320" t="s">
        <v>4492</v>
      </c>
      <c r="CF320" t="s">
        <v>119</v>
      </c>
      <c r="CG320" t="s">
        <v>120</v>
      </c>
      <c r="CH320" s="8">
        <v>96950</v>
      </c>
      <c r="CI320" s="3">
        <v>8.69</v>
      </c>
      <c r="CJ320" s="3">
        <v>8.69</v>
      </c>
      <c r="CK320" s="3">
        <v>13.04</v>
      </c>
      <c r="CL320" s="3">
        <v>13.04</v>
      </c>
      <c r="CM320" t="s">
        <v>136</v>
      </c>
      <c r="CN320" t="s">
        <v>139</v>
      </c>
      <c r="CO320" t="s">
        <v>138</v>
      </c>
      <c r="CQ320" t="s">
        <v>115</v>
      </c>
      <c r="CR320" t="s">
        <v>133</v>
      </c>
      <c r="CS320" t="s">
        <v>139</v>
      </c>
      <c r="CT320" t="s">
        <v>133</v>
      </c>
      <c r="CU320" t="s">
        <v>139</v>
      </c>
      <c r="CV320" t="s">
        <v>133</v>
      </c>
      <c r="CW320" t="s">
        <v>139</v>
      </c>
      <c r="CX320" t="s">
        <v>1859</v>
      </c>
      <c r="CY320" s="10">
        <v>16709899368</v>
      </c>
      <c r="CZ320" t="s">
        <v>4498</v>
      </c>
      <c r="DA320" t="s">
        <v>139</v>
      </c>
      <c r="DB320" t="s">
        <v>133</v>
      </c>
      <c r="DC320" t="s">
        <v>115</v>
      </c>
    </row>
    <row r="321" spans="1:112" ht="14.45" customHeight="1" x14ac:dyDescent="0.25">
      <c r="A321" t="s">
        <v>5213</v>
      </c>
      <c r="B321" t="s">
        <v>143</v>
      </c>
      <c r="C321" s="1">
        <v>45500</v>
      </c>
      <c r="D321" s="1">
        <v>45582</v>
      </c>
      <c r="E321" t="s">
        <v>114</v>
      </c>
      <c r="G321" t="s">
        <v>115</v>
      </c>
      <c r="H321" t="s">
        <v>115</v>
      </c>
      <c r="I321" t="s">
        <v>115</v>
      </c>
      <c r="J321" t="s">
        <v>5214</v>
      </c>
      <c r="K321" t="s">
        <v>5215</v>
      </c>
      <c r="L321" t="s">
        <v>5216</v>
      </c>
      <c r="N321" t="s">
        <v>5217</v>
      </c>
      <c r="O321" t="s">
        <v>120</v>
      </c>
      <c r="P321" s="8">
        <v>96950</v>
      </c>
      <c r="Q321" t="s">
        <v>121</v>
      </c>
      <c r="S321" s="10">
        <v>16702358778</v>
      </c>
      <c r="U321" t="s">
        <v>5218</v>
      </c>
      <c r="V321">
        <v>493110</v>
      </c>
      <c r="W321" t="s">
        <v>123</v>
      </c>
      <c r="Y321" t="s">
        <v>5219</v>
      </c>
      <c r="Z321" t="s">
        <v>5220</v>
      </c>
      <c r="AA321" t="s">
        <v>5221</v>
      </c>
      <c r="AB321" t="s">
        <v>3785</v>
      </c>
      <c r="AC321" t="s">
        <v>5222</v>
      </c>
      <c r="AE321" t="s">
        <v>874</v>
      </c>
      <c r="AF321" t="s">
        <v>120</v>
      </c>
      <c r="AG321" s="8">
        <v>96950</v>
      </c>
      <c r="AH321" t="s">
        <v>121</v>
      </c>
      <c r="AJ321" s="10">
        <v>16702358778</v>
      </c>
      <c r="AL321" t="s">
        <v>461</v>
      </c>
      <c r="BD321" t="str">
        <f>"53-3031.00"</f>
        <v>53-3031.00</v>
      </c>
      <c r="BE321" t="s">
        <v>1421</v>
      </c>
      <c r="BF321" t="s">
        <v>5223</v>
      </c>
      <c r="BG321" t="s">
        <v>5224</v>
      </c>
      <c r="BH321">
        <v>1</v>
      </c>
      <c r="BI321">
        <v>1</v>
      </c>
      <c r="BJ321" s="1">
        <v>45597</v>
      </c>
      <c r="BK321" s="1">
        <v>45961</v>
      </c>
      <c r="BL321" s="1">
        <v>45597</v>
      </c>
      <c r="BM321" s="1">
        <v>45961</v>
      </c>
      <c r="BN321">
        <v>40</v>
      </c>
      <c r="BO321">
        <v>0</v>
      </c>
      <c r="BP321">
        <v>8</v>
      </c>
      <c r="BQ321">
        <v>8</v>
      </c>
      <c r="BR321">
        <v>8</v>
      </c>
      <c r="BS321">
        <v>8</v>
      </c>
      <c r="BT321">
        <v>8</v>
      </c>
      <c r="BU321">
        <v>0</v>
      </c>
      <c r="BV321" t="str">
        <f>"8:00 AM"</f>
        <v>8:00 AM</v>
      </c>
      <c r="BW321" t="str">
        <f>"5:00 PM"</f>
        <v>5:00 PM</v>
      </c>
      <c r="BX321" t="s">
        <v>226</v>
      </c>
      <c r="BY321">
        <v>0</v>
      </c>
      <c r="BZ321">
        <v>6</v>
      </c>
      <c r="CA321" t="s">
        <v>115</v>
      </c>
      <c r="CC321" t="s">
        <v>5225</v>
      </c>
      <c r="CD321" t="s">
        <v>5216</v>
      </c>
      <c r="CF321" t="s">
        <v>5217</v>
      </c>
      <c r="CG321" t="s">
        <v>120</v>
      </c>
      <c r="CH321" s="8">
        <v>96950</v>
      </c>
      <c r="CI321" s="3">
        <v>8.34</v>
      </c>
      <c r="CJ321" s="3">
        <v>10</v>
      </c>
      <c r="CK321" s="3">
        <v>12.51</v>
      </c>
      <c r="CL321" s="3">
        <v>15</v>
      </c>
      <c r="CM321" t="s">
        <v>136</v>
      </c>
      <c r="CN321" t="s">
        <v>209</v>
      </c>
      <c r="CO321" t="s">
        <v>138</v>
      </c>
      <c r="CQ321" t="s">
        <v>115</v>
      </c>
      <c r="CR321" t="s">
        <v>133</v>
      </c>
      <c r="CS321" t="s">
        <v>133</v>
      </c>
      <c r="CT321" t="s">
        <v>133</v>
      </c>
      <c r="CU321" t="s">
        <v>139</v>
      </c>
      <c r="CV321" t="s">
        <v>133</v>
      </c>
      <c r="CW321" t="s">
        <v>133</v>
      </c>
      <c r="CX321" t="s">
        <v>467</v>
      </c>
      <c r="CY321" s="10">
        <v>16702358778</v>
      </c>
      <c r="CZ321" t="s">
        <v>461</v>
      </c>
      <c r="DA321" t="s">
        <v>139</v>
      </c>
      <c r="DB321" t="s">
        <v>133</v>
      </c>
      <c r="DC321" t="s">
        <v>115</v>
      </c>
    </row>
    <row r="322" spans="1:112" ht="14.45" customHeight="1" x14ac:dyDescent="0.25">
      <c r="A322" t="s">
        <v>7000</v>
      </c>
      <c r="B322" t="s">
        <v>192</v>
      </c>
      <c r="C322" s="1">
        <v>45472</v>
      </c>
      <c r="D322" s="1">
        <v>45582</v>
      </c>
      <c r="E322" t="s">
        <v>114</v>
      </c>
      <c r="G322" t="s">
        <v>115</v>
      </c>
      <c r="H322" t="s">
        <v>115</v>
      </c>
      <c r="I322" t="s">
        <v>115</v>
      </c>
      <c r="J322" t="s">
        <v>997</v>
      </c>
      <c r="L322" t="s">
        <v>998</v>
      </c>
      <c r="M322" t="s">
        <v>999</v>
      </c>
      <c r="N322" t="s">
        <v>119</v>
      </c>
      <c r="O322" t="s">
        <v>120</v>
      </c>
      <c r="P322" s="8">
        <v>96950</v>
      </c>
      <c r="Q322" t="s">
        <v>121</v>
      </c>
      <c r="S322" s="10">
        <v>16702858730</v>
      </c>
      <c r="U322" t="s">
        <v>1000</v>
      </c>
      <c r="V322">
        <v>561320</v>
      </c>
      <c r="W322" t="s">
        <v>123</v>
      </c>
      <c r="Y322" t="s">
        <v>1001</v>
      </c>
      <c r="Z322" t="s">
        <v>1002</v>
      </c>
      <c r="AA322" t="s">
        <v>1003</v>
      </c>
      <c r="AB322" t="s">
        <v>288</v>
      </c>
      <c r="AC322" t="s">
        <v>998</v>
      </c>
      <c r="AD322" t="s">
        <v>999</v>
      </c>
      <c r="AE322" t="s">
        <v>119</v>
      </c>
      <c r="AF322" t="s">
        <v>120</v>
      </c>
      <c r="AG322" s="8">
        <v>96950</v>
      </c>
      <c r="AH322" t="s">
        <v>121</v>
      </c>
      <c r="AJ322" s="10">
        <v>16702858730</v>
      </c>
      <c r="AL322" t="s">
        <v>1004</v>
      </c>
      <c r="BD322" t="str">
        <f>"35-2014.00"</f>
        <v>35-2014.00</v>
      </c>
      <c r="BE322" t="s">
        <v>273</v>
      </c>
      <c r="BF322" t="s">
        <v>7001</v>
      </c>
      <c r="BG322" t="s">
        <v>3167</v>
      </c>
      <c r="BH322">
        <v>10</v>
      </c>
      <c r="BJ322" s="1">
        <v>45566</v>
      </c>
      <c r="BK322" s="1">
        <v>45930</v>
      </c>
      <c r="BN322">
        <v>35</v>
      </c>
      <c r="BO322">
        <v>0</v>
      </c>
      <c r="BP322">
        <v>7</v>
      </c>
      <c r="BQ322">
        <v>7</v>
      </c>
      <c r="BR322">
        <v>7</v>
      </c>
      <c r="BS322">
        <v>7</v>
      </c>
      <c r="BT322">
        <v>7</v>
      </c>
      <c r="BU322">
        <v>0</v>
      </c>
      <c r="BV322" t="str">
        <f>"8:00 AM"</f>
        <v>8:00 AM</v>
      </c>
      <c r="BW322" t="str">
        <f>"4:00 PM"</f>
        <v>4:00 PM</v>
      </c>
      <c r="BX322" t="s">
        <v>158</v>
      </c>
      <c r="BY322">
        <v>0</v>
      </c>
      <c r="BZ322">
        <v>12</v>
      </c>
      <c r="CA322" t="s">
        <v>115</v>
      </c>
      <c r="CC322" s="2" t="s">
        <v>7002</v>
      </c>
      <c r="CD322" t="s">
        <v>1008</v>
      </c>
      <c r="CE322" t="s">
        <v>1009</v>
      </c>
      <c r="CF322" t="s">
        <v>119</v>
      </c>
      <c r="CG322" t="s">
        <v>120</v>
      </c>
      <c r="CH322" s="8">
        <v>96950</v>
      </c>
      <c r="CI322" s="3">
        <v>8.69</v>
      </c>
      <c r="CJ322" s="3">
        <v>8.69</v>
      </c>
      <c r="CK322" s="3">
        <v>13.04</v>
      </c>
      <c r="CL322" s="3">
        <v>13.04</v>
      </c>
      <c r="CM322" t="s">
        <v>136</v>
      </c>
      <c r="CN322" t="s">
        <v>137</v>
      </c>
      <c r="CO322" t="s">
        <v>138</v>
      </c>
      <c r="CQ322" t="s">
        <v>115</v>
      </c>
      <c r="CR322" t="s">
        <v>133</v>
      </c>
      <c r="CS322" t="s">
        <v>139</v>
      </c>
      <c r="CT322" t="s">
        <v>133</v>
      </c>
      <c r="CU322" t="s">
        <v>139</v>
      </c>
      <c r="CV322" t="s">
        <v>133</v>
      </c>
      <c r="CW322" t="s">
        <v>139</v>
      </c>
      <c r="CX322" s="2" t="s">
        <v>3220</v>
      </c>
      <c r="CY322" s="10">
        <v>16702858730</v>
      </c>
      <c r="CZ322" t="s">
        <v>1004</v>
      </c>
      <c r="DA322" t="s">
        <v>209</v>
      </c>
      <c r="DB322" t="s">
        <v>133</v>
      </c>
      <c r="DC322" t="s">
        <v>115</v>
      </c>
    </row>
    <row r="323" spans="1:112" ht="14.45" customHeight="1" x14ac:dyDescent="0.25">
      <c r="A323" t="s">
        <v>7278</v>
      </c>
      <c r="B323" t="s">
        <v>143</v>
      </c>
      <c r="C323" s="1">
        <v>45481</v>
      </c>
      <c r="D323" s="1">
        <v>45582</v>
      </c>
      <c r="E323" t="s">
        <v>144</v>
      </c>
      <c r="F323" s="1">
        <v>45564</v>
      </c>
      <c r="G323" t="s">
        <v>115</v>
      </c>
      <c r="H323" t="s">
        <v>115</v>
      </c>
      <c r="I323" t="s">
        <v>115</v>
      </c>
      <c r="J323" t="s">
        <v>7279</v>
      </c>
      <c r="K323" t="s">
        <v>7280</v>
      </c>
      <c r="L323" t="s">
        <v>7281</v>
      </c>
      <c r="M323" t="s">
        <v>139</v>
      </c>
      <c r="N323" t="s">
        <v>119</v>
      </c>
      <c r="O323" t="s">
        <v>120</v>
      </c>
      <c r="P323" s="8">
        <v>96950</v>
      </c>
      <c r="Q323" t="s">
        <v>121</v>
      </c>
      <c r="S323" s="10">
        <v>16702866777</v>
      </c>
      <c r="U323" t="s">
        <v>7282</v>
      </c>
      <c r="V323">
        <v>721191</v>
      </c>
      <c r="W323" t="s">
        <v>123</v>
      </c>
      <c r="Y323" t="s">
        <v>5633</v>
      </c>
      <c r="Z323" t="s">
        <v>7283</v>
      </c>
      <c r="AB323" t="s">
        <v>200</v>
      </c>
      <c r="AC323" t="s">
        <v>7281</v>
      </c>
      <c r="AD323" t="s">
        <v>139</v>
      </c>
      <c r="AE323" t="s">
        <v>119</v>
      </c>
      <c r="AF323" t="s">
        <v>120</v>
      </c>
      <c r="AG323" s="8">
        <v>96950</v>
      </c>
      <c r="AH323" t="s">
        <v>121</v>
      </c>
      <c r="AJ323" s="10">
        <v>16702866777</v>
      </c>
      <c r="AL323" t="s">
        <v>7284</v>
      </c>
      <c r="BD323" t="str">
        <f>"49-9071.00"</f>
        <v>49-9071.00</v>
      </c>
      <c r="BE323" t="s">
        <v>241</v>
      </c>
      <c r="BF323" t="s">
        <v>7285</v>
      </c>
      <c r="BG323" t="s">
        <v>1361</v>
      </c>
      <c r="BH323">
        <v>2</v>
      </c>
      <c r="BI323">
        <v>2</v>
      </c>
      <c r="BJ323" s="1">
        <v>45566</v>
      </c>
      <c r="BK323" s="1">
        <v>45930</v>
      </c>
      <c r="BL323" s="1">
        <v>45582</v>
      </c>
      <c r="BM323" s="1">
        <v>45930</v>
      </c>
      <c r="BN323">
        <v>35</v>
      </c>
      <c r="BO323">
        <v>0</v>
      </c>
      <c r="BP323">
        <v>7</v>
      </c>
      <c r="BQ323">
        <v>7</v>
      </c>
      <c r="BR323">
        <v>7</v>
      </c>
      <c r="BS323">
        <v>7</v>
      </c>
      <c r="BT323">
        <v>7</v>
      </c>
      <c r="BU323">
        <v>0</v>
      </c>
      <c r="BV323" t="str">
        <f>"8:00 AM"</f>
        <v>8:00 AM</v>
      </c>
      <c r="BW323" t="str">
        <f>"5:00 PM"</f>
        <v>5:00 PM</v>
      </c>
      <c r="BX323" t="s">
        <v>226</v>
      </c>
      <c r="BY323">
        <v>0</v>
      </c>
      <c r="BZ323">
        <v>18</v>
      </c>
      <c r="CA323" t="s">
        <v>115</v>
      </c>
      <c r="CC323" s="2" t="s">
        <v>7286</v>
      </c>
      <c r="CD323" t="s">
        <v>7281</v>
      </c>
      <c r="CE323" t="s">
        <v>139</v>
      </c>
      <c r="CF323" t="s">
        <v>119</v>
      </c>
      <c r="CG323" t="s">
        <v>120</v>
      </c>
      <c r="CH323" s="8">
        <v>96950</v>
      </c>
      <c r="CI323" s="3">
        <v>9.5399999999999991</v>
      </c>
      <c r="CJ323" s="3">
        <v>9.5399999999999991</v>
      </c>
      <c r="CK323" s="3">
        <v>14.31</v>
      </c>
      <c r="CL323" s="3">
        <v>14.31</v>
      </c>
      <c r="CM323" t="s">
        <v>136</v>
      </c>
      <c r="CN323" t="s">
        <v>7287</v>
      </c>
      <c r="CO323" t="s">
        <v>138</v>
      </c>
      <c r="CQ323" t="s">
        <v>115</v>
      </c>
      <c r="CR323" t="s">
        <v>133</v>
      </c>
      <c r="CS323" t="s">
        <v>139</v>
      </c>
      <c r="CT323" t="s">
        <v>133</v>
      </c>
      <c r="CU323" t="s">
        <v>139</v>
      </c>
      <c r="CV323" t="s">
        <v>133</v>
      </c>
      <c r="CW323" t="s">
        <v>139</v>
      </c>
      <c r="CX323" t="s">
        <v>1364</v>
      </c>
      <c r="CY323" s="10">
        <v>16702866777</v>
      </c>
      <c r="CZ323" t="s">
        <v>7288</v>
      </c>
      <c r="DA323" t="s">
        <v>139</v>
      </c>
      <c r="DB323" t="s">
        <v>133</v>
      </c>
      <c r="DC323" t="s">
        <v>115</v>
      </c>
    </row>
    <row r="324" spans="1:112" ht="14.45" customHeight="1" x14ac:dyDescent="0.25">
      <c r="A324" t="s">
        <v>7453</v>
      </c>
      <c r="B324" t="s">
        <v>192</v>
      </c>
      <c r="C324" s="1">
        <v>45468</v>
      </c>
      <c r="D324" s="1">
        <v>45582</v>
      </c>
      <c r="E324" t="s">
        <v>144</v>
      </c>
      <c r="F324" s="1">
        <v>45589</v>
      </c>
      <c r="G324" t="s">
        <v>115</v>
      </c>
      <c r="H324" t="s">
        <v>133</v>
      </c>
      <c r="I324" t="s">
        <v>115</v>
      </c>
      <c r="J324" t="s">
        <v>4478</v>
      </c>
      <c r="K324" t="s">
        <v>4479</v>
      </c>
      <c r="L324" t="s">
        <v>3796</v>
      </c>
      <c r="M324" t="s">
        <v>4480</v>
      </c>
      <c r="N324" t="s">
        <v>119</v>
      </c>
      <c r="O324" t="s">
        <v>120</v>
      </c>
      <c r="P324" s="8">
        <v>96950</v>
      </c>
      <c r="Q324" t="s">
        <v>121</v>
      </c>
      <c r="S324" s="10">
        <v>16707837461</v>
      </c>
      <c r="U324" t="s">
        <v>4481</v>
      </c>
      <c r="V324">
        <v>56132</v>
      </c>
      <c r="W324" t="s">
        <v>234</v>
      </c>
      <c r="X324" t="s">
        <v>133</v>
      </c>
      <c r="Y324" t="s">
        <v>1765</v>
      </c>
      <c r="Z324" t="s">
        <v>6398</v>
      </c>
      <c r="AA324" t="s">
        <v>1776</v>
      </c>
      <c r="AB324" t="s">
        <v>7454</v>
      </c>
      <c r="AC324" t="s">
        <v>3796</v>
      </c>
      <c r="AD324" t="s">
        <v>4480</v>
      </c>
      <c r="AE324" t="s">
        <v>119</v>
      </c>
      <c r="AF324" t="s">
        <v>120</v>
      </c>
      <c r="AG324" s="8">
        <v>96950</v>
      </c>
      <c r="AH324" t="s">
        <v>121</v>
      </c>
      <c r="AJ324" s="10">
        <v>16707837461</v>
      </c>
      <c r="AL324" t="s">
        <v>2602</v>
      </c>
      <c r="BD324" t="str">
        <f>"35-2014.00"</f>
        <v>35-2014.00</v>
      </c>
      <c r="BE324" t="s">
        <v>273</v>
      </c>
      <c r="BF324" t="s">
        <v>7455</v>
      </c>
      <c r="BG324" t="s">
        <v>275</v>
      </c>
      <c r="BH324">
        <v>6</v>
      </c>
      <c r="BJ324" s="1">
        <v>45591</v>
      </c>
      <c r="BK324" s="1">
        <v>45955</v>
      </c>
      <c r="BN324">
        <v>35</v>
      </c>
      <c r="BO324">
        <v>0</v>
      </c>
      <c r="BP324">
        <v>7</v>
      </c>
      <c r="BQ324">
        <v>7</v>
      </c>
      <c r="BR324">
        <v>7</v>
      </c>
      <c r="BS324">
        <v>7</v>
      </c>
      <c r="BT324">
        <v>7</v>
      </c>
      <c r="BU324">
        <v>0</v>
      </c>
      <c r="BV324" t="str">
        <f>"10:00 AM"</f>
        <v>10:00 AM</v>
      </c>
      <c r="BW324" t="str">
        <f>"6:00 PM"</f>
        <v>6:00 PM</v>
      </c>
      <c r="BX324" t="s">
        <v>158</v>
      </c>
      <c r="BY324">
        <v>0</v>
      </c>
      <c r="BZ324">
        <v>12</v>
      </c>
      <c r="CA324" t="s">
        <v>115</v>
      </c>
      <c r="CC324" t="s">
        <v>4485</v>
      </c>
      <c r="CD324" t="s">
        <v>450</v>
      </c>
      <c r="CE324" t="s">
        <v>7456</v>
      </c>
      <c r="CF324" t="s">
        <v>119</v>
      </c>
      <c r="CG324" t="s">
        <v>120</v>
      </c>
      <c r="CH324" s="8">
        <v>96950</v>
      </c>
      <c r="CI324" s="3">
        <v>8.69</v>
      </c>
      <c r="CJ324" s="3">
        <v>8.69</v>
      </c>
      <c r="CK324" s="3">
        <v>13.03</v>
      </c>
      <c r="CL324" s="3">
        <v>13.03</v>
      </c>
      <c r="CM324" t="s">
        <v>136</v>
      </c>
      <c r="CN324" t="s">
        <v>3800</v>
      </c>
      <c r="CO324" t="s">
        <v>138</v>
      </c>
      <c r="CQ324" t="s">
        <v>115</v>
      </c>
      <c r="CR324" t="s">
        <v>133</v>
      </c>
      <c r="CS324" t="s">
        <v>133</v>
      </c>
      <c r="CT324" t="s">
        <v>133</v>
      </c>
      <c r="CU324" t="s">
        <v>139</v>
      </c>
      <c r="CV324" t="s">
        <v>133</v>
      </c>
      <c r="CW324" t="s">
        <v>139</v>
      </c>
      <c r="CX324" t="s">
        <v>2601</v>
      </c>
      <c r="CY324" s="10">
        <v>16707837461</v>
      </c>
      <c r="CZ324" t="s">
        <v>2600</v>
      </c>
      <c r="DA324" t="s">
        <v>2603</v>
      </c>
      <c r="DB324" t="s">
        <v>133</v>
      </c>
      <c r="DC324" t="s">
        <v>133</v>
      </c>
    </row>
    <row r="325" spans="1:112" ht="14.45" customHeight="1" x14ac:dyDescent="0.25">
      <c r="A325" t="s">
        <v>7710</v>
      </c>
      <c r="B325" t="s">
        <v>143</v>
      </c>
      <c r="C325" s="1">
        <v>45481</v>
      </c>
      <c r="D325" s="1">
        <v>45582</v>
      </c>
      <c r="E325" t="s">
        <v>144</v>
      </c>
      <c r="F325" s="1">
        <v>45564</v>
      </c>
      <c r="G325" t="s">
        <v>133</v>
      </c>
      <c r="H325" t="s">
        <v>115</v>
      </c>
      <c r="I325" t="s">
        <v>115</v>
      </c>
      <c r="J325" t="s">
        <v>7711</v>
      </c>
      <c r="K325" t="s">
        <v>7712</v>
      </c>
      <c r="L325" t="s">
        <v>7713</v>
      </c>
      <c r="M325" t="s">
        <v>139</v>
      </c>
      <c r="N325" t="s">
        <v>119</v>
      </c>
      <c r="O325" t="s">
        <v>120</v>
      </c>
      <c r="P325" s="8">
        <v>96950</v>
      </c>
      <c r="Q325" t="s">
        <v>121</v>
      </c>
      <c r="S325" s="10">
        <v>16709898780</v>
      </c>
      <c r="U325" t="s">
        <v>7714</v>
      </c>
      <c r="V325">
        <v>445110</v>
      </c>
      <c r="W325" t="s">
        <v>123</v>
      </c>
      <c r="Y325" t="s">
        <v>2597</v>
      </c>
      <c r="Z325" t="s">
        <v>7715</v>
      </c>
      <c r="AA325" t="s">
        <v>7716</v>
      </c>
      <c r="AB325" t="s">
        <v>945</v>
      </c>
      <c r="AC325" t="s">
        <v>7713</v>
      </c>
      <c r="AD325" t="s">
        <v>139</v>
      </c>
      <c r="AE325" t="s">
        <v>119</v>
      </c>
      <c r="AF325" t="s">
        <v>120</v>
      </c>
      <c r="AG325" s="8">
        <v>96950</v>
      </c>
      <c r="AH325" t="s">
        <v>121</v>
      </c>
      <c r="AJ325" s="10">
        <v>16709898780</v>
      </c>
      <c r="AL325" t="s">
        <v>7717</v>
      </c>
      <c r="BD325" t="str">
        <f>"41-1011.00"</f>
        <v>41-1011.00</v>
      </c>
      <c r="BE325" t="s">
        <v>1059</v>
      </c>
      <c r="BF325" t="s">
        <v>7718</v>
      </c>
      <c r="BG325" t="s">
        <v>3822</v>
      </c>
      <c r="BH325">
        <v>2</v>
      </c>
      <c r="BI325">
        <v>2</v>
      </c>
      <c r="BJ325" s="1">
        <v>45566</v>
      </c>
      <c r="BK325" s="1">
        <v>46660</v>
      </c>
      <c r="BL325" s="1">
        <v>45582</v>
      </c>
      <c r="BM325" s="1">
        <v>46660</v>
      </c>
      <c r="BN325">
        <v>35</v>
      </c>
      <c r="BO325">
        <v>0</v>
      </c>
      <c r="BP325">
        <v>7</v>
      </c>
      <c r="BQ325">
        <v>7</v>
      </c>
      <c r="BR325">
        <v>7</v>
      </c>
      <c r="BS325">
        <v>7</v>
      </c>
      <c r="BT325">
        <v>7</v>
      </c>
      <c r="BU325">
        <v>0</v>
      </c>
      <c r="BV325" t="str">
        <f>"8:00 AM"</f>
        <v>8:00 AM</v>
      </c>
      <c r="BW325" t="str">
        <f>"5:00 PM"</f>
        <v>5:00 PM</v>
      </c>
      <c r="BX325" t="s">
        <v>226</v>
      </c>
      <c r="BY325">
        <v>0</v>
      </c>
      <c r="BZ325">
        <v>12</v>
      </c>
      <c r="CA325" t="s">
        <v>133</v>
      </c>
      <c r="CB325">
        <v>8</v>
      </c>
      <c r="CC325" s="2" t="s">
        <v>7719</v>
      </c>
      <c r="CD325" t="s">
        <v>7713</v>
      </c>
      <c r="CE325" t="s">
        <v>139</v>
      </c>
      <c r="CF325" t="s">
        <v>119</v>
      </c>
      <c r="CG325" t="s">
        <v>120</v>
      </c>
      <c r="CH325" s="8">
        <v>96950</v>
      </c>
      <c r="CI325" s="3">
        <v>10.17</v>
      </c>
      <c r="CJ325" s="3">
        <v>10.17</v>
      </c>
      <c r="CK325" s="3">
        <v>15.25</v>
      </c>
      <c r="CL325" s="3">
        <v>15.25</v>
      </c>
      <c r="CM325" t="s">
        <v>136</v>
      </c>
      <c r="CN325" t="s">
        <v>7720</v>
      </c>
      <c r="CO325" t="s">
        <v>138</v>
      </c>
      <c r="CQ325" t="s">
        <v>115</v>
      </c>
      <c r="CR325" t="s">
        <v>133</v>
      </c>
      <c r="CS325" t="s">
        <v>139</v>
      </c>
      <c r="CT325" t="s">
        <v>133</v>
      </c>
      <c r="CU325" t="s">
        <v>139</v>
      </c>
      <c r="CV325" t="s">
        <v>133</v>
      </c>
      <c r="CW325" t="s">
        <v>139</v>
      </c>
      <c r="CX325" t="s">
        <v>1364</v>
      </c>
      <c r="CY325" s="10">
        <v>16709898780</v>
      </c>
      <c r="CZ325" t="s">
        <v>7721</v>
      </c>
      <c r="DA325" t="s">
        <v>139</v>
      </c>
      <c r="DB325" t="s">
        <v>133</v>
      </c>
      <c r="DC325" t="s">
        <v>115</v>
      </c>
    </row>
    <row r="326" spans="1:112" ht="14.45" customHeight="1" x14ac:dyDescent="0.25">
      <c r="A326" t="s">
        <v>8795</v>
      </c>
      <c r="B326" t="s">
        <v>143</v>
      </c>
      <c r="C326" s="1">
        <v>45468</v>
      </c>
      <c r="D326" s="1">
        <v>45582</v>
      </c>
      <c r="E326" t="s">
        <v>114</v>
      </c>
      <c r="G326" t="s">
        <v>115</v>
      </c>
      <c r="H326" t="s">
        <v>133</v>
      </c>
      <c r="I326" t="s">
        <v>115</v>
      </c>
      <c r="J326" t="s">
        <v>8796</v>
      </c>
      <c r="K326" t="s">
        <v>8797</v>
      </c>
      <c r="L326" t="s">
        <v>8798</v>
      </c>
      <c r="M326" t="s">
        <v>2599</v>
      </c>
      <c r="N326" t="s">
        <v>119</v>
      </c>
      <c r="O326" t="s">
        <v>120</v>
      </c>
      <c r="P326" s="8">
        <v>96950</v>
      </c>
      <c r="Q326" t="s">
        <v>121</v>
      </c>
      <c r="S326" s="10">
        <v>16702331075</v>
      </c>
      <c r="U326" t="s">
        <v>8799</v>
      </c>
      <c r="V326">
        <v>611110</v>
      </c>
      <c r="W326" t="s">
        <v>123</v>
      </c>
      <c r="Y326" t="s">
        <v>8800</v>
      </c>
      <c r="Z326" t="s">
        <v>8801</v>
      </c>
      <c r="AB326" t="s">
        <v>200</v>
      </c>
      <c r="AC326" t="s">
        <v>8798</v>
      </c>
      <c r="AD326" t="s">
        <v>2599</v>
      </c>
      <c r="AE326" t="s">
        <v>119</v>
      </c>
      <c r="AF326" t="s">
        <v>120</v>
      </c>
      <c r="AG326" s="8">
        <v>96950</v>
      </c>
      <c r="AH326" t="s">
        <v>121</v>
      </c>
      <c r="AJ326" s="10">
        <v>16702331075</v>
      </c>
      <c r="AL326" t="s">
        <v>2600</v>
      </c>
      <c r="BD326" t="str">
        <f>"37-2011.00"</f>
        <v>37-2011.00</v>
      </c>
      <c r="BE326" t="s">
        <v>203</v>
      </c>
      <c r="BF326" t="s">
        <v>8802</v>
      </c>
      <c r="BG326" t="s">
        <v>805</v>
      </c>
      <c r="BH326">
        <v>4</v>
      </c>
      <c r="BI326">
        <v>4</v>
      </c>
      <c r="BJ326" s="1">
        <v>45566</v>
      </c>
      <c r="BK326" s="1">
        <v>45930</v>
      </c>
      <c r="BL326" s="1">
        <v>45582</v>
      </c>
      <c r="BM326" s="1">
        <v>45930</v>
      </c>
      <c r="BN326">
        <v>35</v>
      </c>
      <c r="BO326">
        <v>0</v>
      </c>
      <c r="BP326">
        <v>7</v>
      </c>
      <c r="BQ326">
        <v>7</v>
      </c>
      <c r="BR326">
        <v>7</v>
      </c>
      <c r="BS326">
        <v>7</v>
      </c>
      <c r="BT326">
        <v>7</v>
      </c>
      <c r="BU326">
        <v>0</v>
      </c>
      <c r="BV326" t="str">
        <f>"8:00 AM"</f>
        <v>8:00 AM</v>
      </c>
      <c r="BW326" t="str">
        <f>"4:00 PM"</f>
        <v>4:00 PM</v>
      </c>
      <c r="BX326" t="s">
        <v>158</v>
      </c>
      <c r="BY326">
        <v>0</v>
      </c>
      <c r="BZ326">
        <v>6</v>
      </c>
      <c r="CA326" t="s">
        <v>115</v>
      </c>
      <c r="CC326" t="s">
        <v>8803</v>
      </c>
      <c r="CD326" t="s">
        <v>8798</v>
      </c>
      <c r="CE326" t="s">
        <v>2599</v>
      </c>
      <c r="CF326" t="s">
        <v>119</v>
      </c>
      <c r="CG326" t="s">
        <v>120</v>
      </c>
      <c r="CH326" s="8">
        <v>96950</v>
      </c>
      <c r="CI326" s="3">
        <v>8.15</v>
      </c>
      <c r="CJ326" s="3">
        <v>8.15</v>
      </c>
      <c r="CK326" s="3">
        <v>12.22</v>
      </c>
      <c r="CL326" s="3">
        <v>12.22</v>
      </c>
      <c r="CM326" t="s">
        <v>136</v>
      </c>
      <c r="CN326" t="s">
        <v>3800</v>
      </c>
      <c r="CO326" t="s">
        <v>138</v>
      </c>
      <c r="CQ326" t="s">
        <v>115</v>
      </c>
      <c r="CR326" t="s">
        <v>133</v>
      </c>
      <c r="CS326" t="s">
        <v>133</v>
      </c>
      <c r="CT326" t="s">
        <v>133</v>
      </c>
      <c r="CU326" t="s">
        <v>139</v>
      </c>
      <c r="CV326" t="s">
        <v>133</v>
      </c>
      <c r="CW326" t="s">
        <v>139</v>
      </c>
      <c r="CX326" t="s">
        <v>2601</v>
      </c>
      <c r="CY326" s="10">
        <v>6707837461</v>
      </c>
      <c r="CZ326" t="s">
        <v>2600</v>
      </c>
      <c r="DA326" t="s">
        <v>2603</v>
      </c>
      <c r="DB326" t="s">
        <v>133</v>
      </c>
      <c r="DC326" t="s">
        <v>115</v>
      </c>
    </row>
    <row r="327" spans="1:112" ht="14.45" customHeight="1" x14ac:dyDescent="0.25">
      <c r="A327" t="s">
        <v>9006</v>
      </c>
      <c r="B327" t="s">
        <v>143</v>
      </c>
      <c r="C327" s="1">
        <v>45499</v>
      </c>
      <c r="D327" s="1">
        <v>45582</v>
      </c>
      <c r="E327" t="s">
        <v>144</v>
      </c>
      <c r="F327" s="1">
        <v>45564</v>
      </c>
      <c r="G327" t="s">
        <v>115</v>
      </c>
      <c r="H327" t="s">
        <v>115</v>
      </c>
      <c r="I327" t="s">
        <v>115</v>
      </c>
      <c r="J327" t="s">
        <v>9007</v>
      </c>
      <c r="L327" t="s">
        <v>9008</v>
      </c>
      <c r="N327" t="s">
        <v>148</v>
      </c>
      <c r="O327" t="s">
        <v>120</v>
      </c>
      <c r="P327" s="8">
        <v>96950</v>
      </c>
      <c r="Q327" t="s">
        <v>121</v>
      </c>
      <c r="S327" s="10">
        <v>16702344862</v>
      </c>
      <c r="U327" t="s">
        <v>9009</v>
      </c>
      <c r="V327">
        <v>54131</v>
      </c>
      <c r="W327" t="s">
        <v>123</v>
      </c>
      <c r="Y327" t="s">
        <v>9010</v>
      </c>
      <c r="Z327" t="s">
        <v>9011</v>
      </c>
      <c r="AA327" t="s">
        <v>1057</v>
      </c>
      <c r="AB327" t="s">
        <v>4784</v>
      </c>
      <c r="AC327" t="s">
        <v>9012</v>
      </c>
      <c r="AE327" t="s">
        <v>148</v>
      </c>
      <c r="AF327" t="s">
        <v>120</v>
      </c>
      <c r="AG327" s="8">
        <v>96950</v>
      </c>
      <c r="AH327" t="s">
        <v>121</v>
      </c>
      <c r="AJ327" s="10">
        <v>16702344862</v>
      </c>
      <c r="AL327" t="s">
        <v>9013</v>
      </c>
      <c r="AM327" t="s">
        <v>174</v>
      </c>
      <c r="AN327" t="s">
        <v>3524</v>
      </c>
      <c r="AO327" t="s">
        <v>3525</v>
      </c>
      <c r="AP327" t="s">
        <v>807</v>
      </c>
      <c r="AQ327" t="s">
        <v>3526</v>
      </c>
      <c r="AR327" t="s">
        <v>3527</v>
      </c>
      <c r="AS327" t="s">
        <v>3528</v>
      </c>
      <c r="AT327" t="s">
        <v>1258</v>
      </c>
      <c r="AU327" s="8">
        <v>96910</v>
      </c>
      <c r="AV327" t="s">
        <v>121</v>
      </c>
      <c r="AX327" s="10">
        <v>16714779084</v>
      </c>
      <c r="AZ327" t="s">
        <v>3537</v>
      </c>
      <c r="BA327" t="s">
        <v>3530</v>
      </c>
      <c r="BB327" t="s">
        <v>1258</v>
      </c>
      <c r="BC327" t="s">
        <v>3531</v>
      </c>
      <c r="BD327" t="str">
        <f>"17-3011.00"</f>
        <v>17-3011.00</v>
      </c>
      <c r="BE327" t="s">
        <v>960</v>
      </c>
      <c r="BF327" t="s">
        <v>9014</v>
      </c>
      <c r="BG327" t="s">
        <v>3286</v>
      </c>
      <c r="BH327">
        <v>2</v>
      </c>
      <c r="BI327">
        <v>2</v>
      </c>
      <c r="BJ327" s="1">
        <v>45566</v>
      </c>
      <c r="BK327" s="1">
        <v>45930</v>
      </c>
      <c r="BL327" s="1">
        <v>45582</v>
      </c>
      <c r="BM327" s="1">
        <v>45930</v>
      </c>
      <c r="BN327">
        <v>40</v>
      </c>
      <c r="BO327">
        <v>0</v>
      </c>
      <c r="BP327">
        <v>8</v>
      </c>
      <c r="BQ327">
        <v>8</v>
      </c>
      <c r="BR327">
        <v>8</v>
      </c>
      <c r="BS327">
        <v>8</v>
      </c>
      <c r="BT327">
        <v>8</v>
      </c>
      <c r="BU327">
        <v>0</v>
      </c>
      <c r="BV327" t="str">
        <f>"8:00 AM"</f>
        <v>8:00 AM</v>
      </c>
      <c r="BW327" t="str">
        <f>"5:00 PM"</f>
        <v>5:00 PM</v>
      </c>
      <c r="BX327" t="s">
        <v>726</v>
      </c>
      <c r="BY327">
        <v>0</v>
      </c>
      <c r="BZ327">
        <v>24</v>
      </c>
      <c r="CA327" t="s">
        <v>115</v>
      </c>
      <c r="CC327" t="s">
        <v>9015</v>
      </c>
      <c r="CD327" t="s">
        <v>9016</v>
      </c>
      <c r="CE327" t="s">
        <v>9017</v>
      </c>
      <c r="CF327" t="s">
        <v>148</v>
      </c>
      <c r="CG327" t="s">
        <v>120</v>
      </c>
      <c r="CH327" s="8">
        <v>96950</v>
      </c>
      <c r="CI327" s="3">
        <v>16.18</v>
      </c>
      <c r="CJ327" s="3">
        <v>17</v>
      </c>
      <c r="CK327" s="3">
        <v>24.27</v>
      </c>
      <c r="CL327" s="3">
        <v>25.5</v>
      </c>
      <c r="CM327" t="s">
        <v>136</v>
      </c>
      <c r="CN327" t="s">
        <v>139</v>
      </c>
      <c r="CO327" t="s">
        <v>138</v>
      </c>
      <c r="CQ327" t="s">
        <v>115</v>
      </c>
      <c r="CR327" t="s">
        <v>133</v>
      </c>
      <c r="CS327" t="s">
        <v>139</v>
      </c>
      <c r="CT327" t="s">
        <v>133</v>
      </c>
      <c r="CU327" t="s">
        <v>139</v>
      </c>
      <c r="CV327" t="s">
        <v>133</v>
      </c>
      <c r="CW327" t="s">
        <v>139</v>
      </c>
      <c r="CX327" t="s">
        <v>9018</v>
      </c>
      <c r="CY327" s="10">
        <v>16702344862</v>
      </c>
      <c r="CZ327" t="s">
        <v>9013</v>
      </c>
      <c r="DA327" t="s">
        <v>296</v>
      </c>
      <c r="DB327" t="s">
        <v>133</v>
      </c>
      <c r="DC327" t="s">
        <v>115</v>
      </c>
      <c r="DD327" t="s">
        <v>1471</v>
      </c>
      <c r="DE327" t="s">
        <v>3525</v>
      </c>
      <c r="DF327" t="s">
        <v>807</v>
      </c>
      <c r="DG327" t="s">
        <v>3530</v>
      </c>
      <c r="DH327" t="s">
        <v>3537</v>
      </c>
    </row>
    <row r="328" spans="1:112" ht="14.45" customHeight="1" x14ac:dyDescent="0.25">
      <c r="A328" t="s">
        <v>9103</v>
      </c>
      <c r="B328" t="s">
        <v>143</v>
      </c>
      <c r="C328" s="1">
        <v>45499</v>
      </c>
      <c r="D328" s="1">
        <v>45582</v>
      </c>
      <c r="E328" t="s">
        <v>114</v>
      </c>
      <c r="G328" t="s">
        <v>115</v>
      </c>
      <c r="H328" t="s">
        <v>115</v>
      </c>
      <c r="I328" t="s">
        <v>115</v>
      </c>
      <c r="J328" t="s">
        <v>2232</v>
      </c>
      <c r="K328" t="s">
        <v>9104</v>
      </c>
      <c r="L328" t="s">
        <v>9105</v>
      </c>
      <c r="N328" t="s">
        <v>148</v>
      </c>
      <c r="O328" t="s">
        <v>120</v>
      </c>
      <c r="P328" s="8">
        <v>96950</v>
      </c>
      <c r="Q328" t="s">
        <v>121</v>
      </c>
      <c r="S328" s="10">
        <v>16702354061</v>
      </c>
      <c r="U328" t="s">
        <v>2235</v>
      </c>
      <c r="V328">
        <v>11411</v>
      </c>
      <c r="W328" t="s">
        <v>123</v>
      </c>
      <c r="Y328" t="s">
        <v>2236</v>
      </c>
      <c r="Z328" t="s">
        <v>2237</v>
      </c>
      <c r="AB328" t="s">
        <v>827</v>
      </c>
      <c r="AC328" t="s">
        <v>9105</v>
      </c>
      <c r="AE328" t="s">
        <v>148</v>
      </c>
      <c r="AF328" t="s">
        <v>120</v>
      </c>
      <c r="AG328" s="8">
        <v>96950</v>
      </c>
      <c r="AH328" t="s">
        <v>121</v>
      </c>
      <c r="AJ328" s="10">
        <v>16702354061</v>
      </c>
      <c r="AL328" t="s">
        <v>2238</v>
      </c>
      <c r="BD328" t="str">
        <f>"45-3031.00"</f>
        <v>45-3031.00</v>
      </c>
      <c r="BE328" t="s">
        <v>4463</v>
      </c>
      <c r="BF328" t="s">
        <v>9106</v>
      </c>
      <c r="BG328" t="s">
        <v>9107</v>
      </c>
      <c r="BH328">
        <v>1</v>
      </c>
      <c r="BI328">
        <v>1</v>
      </c>
      <c r="BJ328" s="1">
        <v>45566</v>
      </c>
      <c r="BK328" s="1">
        <v>45930</v>
      </c>
      <c r="BL328" s="1">
        <v>45582</v>
      </c>
      <c r="BM328" s="1">
        <v>45930</v>
      </c>
      <c r="BN328">
        <v>35</v>
      </c>
      <c r="BO328">
        <v>5</v>
      </c>
      <c r="BP328">
        <v>5</v>
      </c>
      <c r="BQ328">
        <v>5</v>
      </c>
      <c r="BR328">
        <v>5</v>
      </c>
      <c r="BS328">
        <v>5</v>
      </c>
      <c r="BT328">
        <v>5</v>
      </c>
      <c r="BU328">
        <v>5</v>
      </c>
      <c r="BV328" t="str">
        <f>"6:00 AM"</f>
        <v>6:00 AM</v>
      </c>
      <c r="BW328" t="str">
        <f>"11:00 PM"</f>
        <v>11:00 PM</v>
      </c>
      <c r="BX328" t="s">
        <v>158</v>
      </c>
      <c r="BY328">
        <v>0</v>
      </c>
      <c r="BZ328">
        <v>0</v>
      </c>
      <c r="CA328" t="s">
        <v>115</v>
      </c>
      <c r="CC328" s="2" t="s">
        <v>9108</v>
      </c>
      <c r="CD328" t="s">
        <v>9109</v>
      </c>
      <c r="CF328" t="s">
        <v>148</v>
      </c>
      <c r="CG328" t="s">
        <v>120</v>
      </c>
      <c r="CH328" s="8">
        <v>96950</v>
      </c>
      <c r="CI328" s="3">
        <v>16.53</v>
      </c>
      <c r="CJ328" s="3">
        <v>16.53</v>
      </c>
      <c r="CK328" s="3">
        <v>24.79</v>
      </c>
      <c r="CL328" s="3">
        <v>24.79</v>
      </c>
      <c r="CM328" t="s">
        <v>136</v>
      </c>
      <c r="CN328" t="s">
        <v>368</v>
      </c>
      <c r="CO328" t="s">
        <v>138</v>
      </c>
      <c r="CQ328" t="s">
        <v>115</v>
      </c>
      <c r="CR328" t="s">
        <v>133</v>
      </c>
      <c r="CS328" t="s">
        <v>139</v>
      </c>
      <c r="CT328" t="s">
        <v>133</v>
      </c>
      <c r="CU328" t="s">
        <v>139</v>
      </c>
      <c r="CV328" t="s">
        <v>133</v>
      </c>
      <c r="CW328" t="s">
        <v>139</v>
      </c>
      <c r="CX328" t="s">
        <v>2193</v>
      </c>
      <c r="CY328" s="10">
        <v>16702354061</v>
      </c>
      <c r="CZ328" t="s">
        <v>2238</v>
      </c>
      <c r="DA328" t="s">
        <v>139</v>
      </c>
      <c r="DB328" t="s">
        <v>133</v>
      </c>
      <c r="DC328" t="s">
        <v>115</v>
      </c>
      <c r="DD328" t="s">
        <v>2236</v>
      </c>
      <c r="DE328" t="s">
        <v>2237</v>
      </c>
      <c r="DG328" t="s">
        <v>9110</v>
      </c>
      <c r="DH328" t="s">
        <v>2238</v>
      </c>
    </row>
    <row r="329" spans="1:112" ht="14.45" customHeight="1" x14ac:dyDescent="0.25">
      <c r="A329" t="s">
        <v>9228</v>
      </c>
      <c r="B329" t="s">
        <v>143</v>
      </c>
      <c r="C329" s="1">
        <v>45481</v>
      </c>
      <c r="D329" s="1">
        <v>45582</v>
      </c>
      <c r="E329" t="s">
        <v>144</v>
      </c>
      <c r="F329" s="1">
        <v>45564</v>
      </c>
      <c r="G329" t="s">
        <v>115</v>
      </c>
      <c r="H329" t="s">
        <v>115</v>
      </c>
      <c r="I329" t="s">
        <v>115</v>
      </c>
      <c r="J329" t="s">
        <v>9229</v>
      </c>
      <c r="K329" t="s">
        <v>9230</v>
      </c>
      <c r="L329" t="s">
        <v>9231</v>
      </c>
      <c r="M329" t="s">
        <v>139</v>
      </c>
      <c r="N329" t="s">
        <v>119</v>
      </c>
      <c r="O329" t="s">
        <v>120</v>
      </c>
      <c r="P329" s="8">
        <v>96950</v>
      </c>
      <c r="Q329" t="s">
        <v>121</v>
      </c>
      <c r="S329" s="10">
        <v>16709898780</v>
      </c>
      <c r="U329" t="s">
        <v>9232</v>
      </c>
      <c r="V329">
        <v>445110</v>
      </c>
      <c r="W329" t="s">
        <v>123</v>
      </c>
      <c r="Y329" t="s">
        <v>975</v>
      </c>
      <c r="Z329" t="s">
        <v>3363</v>
      </c>
      <c r="AB329" t="s">
        <v>200</v>
      </c>
      <c r="AC329" t="s">
        <v>9231</v>
      </c>
      <c r="AD329" t="s">
        <v>139</v>
      </c>
      <c r="AE329" t="s">
        <v>119</v>
      </c>
      <c r="AF329" t="s">
        <v>120</v>
      </c>
      <c r="AG329" s="8">
        <v>96950</v>
      </c>
      <c r="AH329" t="s">
        <v>121</v>
      </c>
      <c r="AJ329" s="10">
        <v>16709898780</v>
      </c>
      <c r="AL329" t="s">
        <v>9233</v>
      </c>
      <c r="BD329" t="str">
        <f>"41-1011.00"</f>
        <v>41-1011.00</v>
      </c>
      <c r="BE329" t="s">
        <v>1059</v>
      </c>
      <c r="BF329" t="s">
        <v>9234</v>
      </c>
      <c r="BG329" t="s">
        <v>3822</v>
      </c>
      <c r="BH329">
        <v>3</v>
      </c>
      <c r="BI329">
        <v>3</v>
      </c>
      <c r="BJ329" s="1">
        <v>45566</v>
      </c>
      <c r="BK329" s="1">
        <v>45930</v>
      </c>
      <c r="BL329" s="1">
        <v>45582</v>
      </c>
      <c r="BM329" s="1">
        <v>45930</v>
      </c>
      <c r="BN329">
        <v>35</v>
      </c>
      <c r="BO329">
        <v>0</v>
      </c>
      <c r="BP329">
        <v>7</v>
      </c>
      <c r="BQ329">
        <v>7</v>
      </c>
      <c r="BR329">
        <v>7</v>
      </c>
      <c r="BS329">
        <v>7</v>
      </c>
      <c r="BT329">
        <v>7</v>
      </c>
      <c r="BU329">
        <v>0</v>
      </c>
      <c r="BV329" t="str">
        <f>"8:00 AM"</f>
        <v>8:00 AM</v>
      </c>
      <c r="BW329" t="str">
        <f>"5:00 PM"</f>
        <v>5:00 PM</v>
      </c>
      <c r="BX329" t="s">
        <v>226</v>
      </c>
      <c r="BY329">
        <v>0</v>
      </c>
      <c r="BZ329">
        <v>12</v>
      </c>
      <c r="CA329" t="s">
        <v>133</v>
      </c>
      <c r="CB329">
        <v>8</v>
      </c>
      <c r="CC329" s="2" t="s">
        <v>7719</v>
      </c>
      <c r="CD329" t="s">
        <v>9231</v>
      </c>
      <c r="CE329" t="s">
        <v>139</v>
      </c>
      <c r="CF329" t="s">
        <v>119</v>
      </c>
      <c r="CG329" t="s">
        <v>120</v>
      </c>
      <c r="CH329" s="8">
        <v>96950</v>
      </c>
      <c r="CI329" s="3">
        <v>10.17</v>
      </c>
      <c r="CJ329" s="3">
        <v>10.17</v>
      </c>
      <c r="CK329" s="3">
        <v>15.25</v>
      </c>
      <c r="CL329" s="3">
        <v>15.25</v>
      </c>
      <c r="CM329" t="s">
        <v>136</v>
      </c>
      <c r="CN329" t="s">
        <v>5867</v>
      </c>
      <c r="CO329" t="s">
        <v>138</v>
      </c>
      <c r="CQ329" t="s">
        <v>115</v>
      </c>
      <c r="CR329" t="s">
        <v>133</v>
      </c>
      <c r="CS329" t="s">
        <v>139</v>
      </c>
      <c r="CT329" t="s">
        <v>133</v>
      </c>
      <c r="CU329" t="s">
        <v>139</v>
      </c>
      <c r="CV329" t="s">
        <v>133</v>
      </c>
      <c r="CW329" t="s">
        <v>139</v>
      </c>
      <c r="CX329" t="s">
        <v>1364</v>
      </c>
      <c r="CY329" s="10">
        <v>16709898780</v>
      </c>
      <c r="CZ329" t="s">
        <v>9235</v>
      </c>
      <c r="DA329" t="s">
        <v>139</v>
      </c>
      <c r="DB329" t="s">
        <v>133</v>
      </c>
      <c r="DC329" t="s">
        <v>115</v>
      </c>
    </row>
    <row r="330" spans="1:112" ht="14.45" customHeight="1" x14ac:dyDescent="0.25">
      <c r="A330" t="s">
        <v>311</v>
      </c>
      <c r="B330" t="s">
        <v>212</v>
      </c>
      <c r="C330" s="1">
        <v>45454</v>
      </c>
      <c r="D330" s="1">
        <v>45583</v>
      </c>
      <c r="E330" t="s">
        <v>114</v>
      </c>
      <c r="G330" t="s">
        <v>115</v>
      </c>
      <c r="H330" t="s">
        <v>115</v>
      </c>
      <c r="I330" t="s">
        <v>115</v>
      </c>
      <c r="J330" t="s">
        <v>312</v>
      </c>
      <c r="K330" t="s">
        <v>313</v>
      </c>
      <c r="L330" t="s">
        <v>314</v>
      </c>
      <c r="M330" t="s">
        <v>315</v>
      </c>
      <c r="N330" t="s">
        <v>119</v>
      </c>
      <c r="O330" t="s">
        <v>120</v>
      </c>
      <c r="P330" s="8">
        <v>96950</v>
      </c>
      <c r="Q330" t="s">
        <v>121</v>
      </c>
      <c r="S330" s="10">
        <v>16704833702</v>
      </c>
      <c r="T330">
        <v>0</v>
      </c>
      <c r="U330" t="s">
        <v>316</v>
      </c>
      <c r="V330">
        <v>531110</v>
      </c>
      <c r="W330" t="s">
        <v>123</v>
      </c>
      <c r="Y330" t="s">
        <v>317</v>
      </c>
      <c r="Z330" t="s">
        <v>318</v>
      </c>
      <c r="AB330" t="s">
        <v>200</v>
      </c>
      <c r="AC330" t="s">
        <v>314</v>
      </c>
      <c r="AD330" t="s">
        <v>315</v>
      </c>
      <c r="AE330" t="s">
        <v>119</v>
      </c>
      <c r="AF330" t="s">
        <v>120</v>
      </c>
      <c r="AG330" s="8">
        <v>96950</v>
      </c>
      <c r="AH330" t="s">
        <v>121</v>
      </c>
      <c r="AJ330" s="10">
        <v>16704833702</v>
      </c>
      <c r="AK330">
        <v>0</v>
      </c>
      <c r="AL330" t="s">
        <v>319</v>
      </c>
      <c r="BD330" t="str">
        <f>"49-9071.00"</f>
        <v>49-9071.00</v>
      </c>
      <c r="BE330" t="s">
        <v>241</v>
      </c>
      <c r="BF330" t="s">
        <v>320</v>
      </c>
      <c r="BG330" t="s">
        <v>321</v>
      </c>
      <c r="BH330">
        <v>2</v>
      </c>
      <c r="BJ330" s="1">
        <v>45566</v>
      </c>
      <c r="BK330" s="1">
        <v>45930</v>
      </c>
      <c r="BN330">
        <v>40</v>
      </c>
      <c r="BO330">
        <v>0</v>
      </c>
      <c r="BP330">
        <v>8</v>
      </c>
      <c r="BQ330">
        <v>8</v>
      </c>
      <c r="BR330">
        <v>8</v>
      </c>
      <c r="BS330">
        <v>8</v>
      </c>
      <c r="BT330">
        <v>8</v>
      </c>
      <c r="BU330">
        <v>0</v>
      </c>
      <c r="BV330" t="str">
        <f>"8:00 AM"</f>
        <v>8:00 AM</v>
      </c>
      <c r="BW330" t="str">
        <f>"5:00 PM"</f>
        <v>5:00 PM</v>
      </c>
      <c r="BX330" t="s">
        <v>226</v>
      </c>
      <c r="BY330">
        <v>0</v>
      </c>
      <c r="BZ330">
        <v>24</v>
      </c>
      <c r="CA330" t="s">
        <v>115</v>
      </c>
      <c r="CC330" t="s">
        <v>322</v>
      </c>
      <c r="CD330" t="s">
        <v>314</v>
      </c>
      <c r="CE330" t="s">
        <v>315</v>
      </c>
      <c r="CF330" t="s">
        <v>119</v>
      </c>
      <c r="CG330" t="s">
        <v>120</v>
      </c>
      <c r="CH330" s="8">
        <v>96950</v>
      </c>
      <c r="CI330" s="3">
        <v>9.5399999999999991</v>
      </c>
      <c r="CJ330" s="3">
        <v>9.5399999999999991</v>
      </c>
      <c r="CK330" s="3">
        <v>14.31</v>
      </c>
      <c r="CL330" s="3">
        <v>14.31</v>
      </c>
      <c r="CM330" t="s">
        <v>136</v>
      </c>
      <c r="CN330" t="s">
        <v>139</v>
      </c>
      <c r="CO330" t="s">
        <v>138</v>
      </c>
      <c r="CQ330" t="s">
        <v>115</v>
      </c>
      <c r="CR330" t="s">
        <v>133</v>
      </c>
      <c r="CS330" t="s">
        <v>139</v>
      </c>
      <c r="CT330" t="s">
        <v>133</v>
      </c>
      <c r="CU330" t="s">
        <v>139</v>
      </c>
      <c r="CV330" t="s">
        <v>133</v>
      </c>
      <c r="CW330" t="s">
        <v>139</v>
      </c>
      <c r="CX330" t="s">
        <v>323</v>
      </c>
      <c r="CY330" s="10">
        <v>16702333702</v>
      </c>
      <c r="CZ330" t="s">
        <v>319</v>
      </c>
      <c r="DA330" t="s">
        <v>139</v>
      </c>
      <c r="DB330" t="s">
        <v>133</v>
      </c>
      <c r="DC330" t="s">
        <v>115</v>
      </c>
      <c r="DD330" t="s">
        <v>317</v>
      </c>
      <c r="DE330" t="s">
        <v>318</v>
      </c>
      <c r="DG330" t="s">
        <v>312</v>
      </c>
      <c r="DH330" t="s">
        <v>324</v>
      </c>
    </row>
    <row r="331" spans="1:112" ht="14.45" customHeight="1" x14ac:dyDescent="0.25">
      <c r="A331" t="s">
        <v>1118</v>
      </c>
      <c r="B331" t="s">
        <v>143</v>
      </c>
      <c r="C331" s="1">
        <v>45470</v>
      </c>
      <c r="D331" s="1">
        <v>45583</v>
      </c>
      <c r="E331" t="s">
        <v>144</v>
      </c>
      <c r="F331" s="1">
        <v>45565</v>
      </c>
      <c r="G331" t="s">
        <v>115</v>
      </c>
      <c r="H331" t="s">
        <v>115</v>
      </c>
      <c r="I331" t="s">
        <v>115</v>
      </c>
      <c r="J331" t="s">
        <v>1119</v>
      </c>
      <c r="K331" t="s">
        <v>1120</v>
      </c>
      <c r="L331" t="s">
        <v>707</v>
      </c>
      <c r="M331" t="s">
        <v>1121</v>
      </c>
      <c r="N331" t="s">
        <v>148</v>
      </c>
      <c r="O331" t="s">
        <v>120</v>
      </c>
      <c r="P331" s="8">
        <v>96950</v>
      </c>
      <c r="Q331" t="s">
        <v>121</v>
      </c>
      <c r="S331" s="10">
        <v>16702334321</v>
      </c>
      <c r="U331" t="s">
        <v>1122</v>
      </c>
      <c r="V331">
        <v>562111</v>
      </c>
      <c r="W331" t="s">
        <v>123</v>
      </c>
      <c r="Y331" t="s">
        <v>1123</v>
      </c>
      <c r="Z331" t="s">
        <v>1124</v>
      </c>
      <c r="AA331" t="s">
        <v>139</v>
      </c>
      <c r="AB331" t="s">
        <v>1125</v>
      </c>
      <c r="AC331" t="s">
        <v>707</v>
      </c>
      <c r="AD331" t="s">
        <v>1121</v>
      </c>
      <c r="AE331" t="s">
        <v>148</v>
      </c>
      <c r="AF331" t="s">
        <v>120</v>
      </c>
      <c r="AG331" s="8">
        <v>96950</v>
      </c>
      <c r="AH331" t="s">
        <v>121</v>
      </c>
      <c r="AJ331" s="10">
        <v>16702334321</v>
      </c>
      <c r="AL331" t="s">
        <v>1126</v>
      </c>
      <c r="BD331" t="str">
        <f>"49-3023.00"</f>
        <v>49-3023.00</v>
      </c>
      <c r="BE331" t="s">
        <v>817</v>
      </c>
      <c r="BF331" t="s">
        <v>1127</v>
      </c>
      <c r="BG331" t="s">
        <v>818</v>
      </c>
      <c r="BH331">
        <v>1</v>
      </c>
      <c r="BI331">
        <v>1</v>
      </c>
      <c r="BJ331" s="1">
        <v>45567</v>
      </c>
      <c r="BK331" s="1">
        <v>45931</v>
      </c>
      <c r="BL331" s="1">
        <v>45583</v>
      </c>
      <c r="BM331" s="1">
        <v>45931</v>
      </c>
      <c r="BN331">
        <v>40</v>
      </c>
      <c r="BO331">
        <v>0</v>
      </c>
      <c r="BP331">
        <v>8</v>
      </c>
      <c r="BQ331">
        <v>8</v>
      </c>
      <c r="BR331">
        <v>8</v>
      </c>
      <c r="BS331">
        <v>8</v>
      </c>
      <c r="BT331">
        <v>8</v>
      </c>
      <c r="BU331">
        <v>0</v>
      </c>
      <c r="BV331" t="str">
        <f>"8:00 AM"</f>
        <v>8:00 AM</v>
      </c>
      <c r="BW331" t="str">
        <f>"5:00 PM"</f>
        <v>5:00 PM</v>
      </c>
      <c r="BX331" t="s">
        <v>226</v>
      </c>
      <c r="BY331">
        <v>0</v>
      </c>
      <c r="BZ331">
        <v>24</v>
      </c>
      <c r="CA331" t="s">
        <v>115</v>
      </c>
      <c r="CC331" s="2" t="s">
        <v>1128</v>
      </c>
      <c r="CD331" t="s">
        <v>707</v>
      </c>
      <c r="CE331" t="s">
        <v>139</v>
      </c>
      <c r="CF331" t="s">
        <v>148</v>
      </c>
      <c r="CG331" t="s">
        <v>120</v>
      </c>
      <c r="CH331" s="8">
        <v>96950</v>
      </c>
      <c r="CI331" s="3">
        <v>10.07</v>
      </c>
      <c r="CJ331" s="3">
        <v>10.07</v>
      </c>
      <c r="CK331" s="3">
        <v>15.11</v>
      </c>
      <c r="CL331" s="3">
        <v>15.11</v>
      </c>
      <c r="CM331" t="s">
        <v>136</v>
      </c>
      <c r="CN331" t="s">
        <v>139</v>
      </c>
      <c r="CO331" t="s">
        <v>138</v>
      </c>
      <c r="CQ331" t="s">
        <v>115</v>
      </c>
      <c r="CR331" t="s">
        <v>133</v>
      </c>
      <c r="CS331" t="s">
        <v>139</v>
      </c>
      <c r="CT331" t="s">
        <v>133</v>
      </c>
      <c r="CU331" t="s">
        <v>139</v>
      </c>
      <c r="CV331" t="s">
        <v>133</v>
      </c>
      <c r="CW331" t="s">
        <v>139</v>
      </c>
      <c r="CX331" t="s">
        <v>1129</v>
      </c>
      <c r="CY331" s="10">
        <v>16702334321</v>
      </c>
      <c r="CZ331" t="s">
        <v>1126</v>
      </c>
      <c r="DA331" t="s">
        <v>356</v>
      </c>
      <c r="DB331" t="s">
        <v>133</v>
      </c>
      <c r="DC331" t="s">
        <v>115</v>
      </c>
      <c r="DD331" t="s">
        <v>1130</v>
      </c>
      <c r="DE331" t="s">
        <v>1131</v>
      </c>
      <c r="DF331" t="s">
        <v>519</v>
      </c>
      <c r="DG331" t="s">
        <v>520</v>
      </c>
      <c r="DH331" t="s">
        <v>521</v>
      </c>
    </row>
    <row r="332" spans="1:112" ht="14.45" customHeight="1" x14ac:dyDescent="0.25">
      <c r="A332" t="s">
        <v>1836</v>
      </c>
      <c r="B332" t="s">
        <v>192</v>
      </c>
      <c r="C332" s="1">
        <v>45472</v>
      </c>
      <c r="D332" s="1">
        <v>45583</v>
      </c>
      <c r="E332" t="s">
        <v>114</v>
      </c>
      <c r="G332" t="s">
        <v>115</v>
      </c>
      <c r="H332" t="s">
        <v>115</v>
      </c>
      <c r="I332" t="s">
        <v>115</v>
      </c>
      <c r="J332" t="s">
        <v>1231</v>
      </c>
      <c r="K332" t="s">
        <v>1231</v>
      </c>
      <c r="L332" t="s">
        <v>1837</v>
      </c>
      <c r="M332" t="s">
        <v>1838</v>
      </c>
      <c r="N332" t="s">
        <v>119</v>
      </c>
      <c r="O332" t="s">
        <v>120</v>
      </c>
      <c r="P332" s="8">
        <v>96950</v>
      </c>
      <c r="Q332" t="s">
        <v>121</v>
      </c>
      <c r="S332" s="10">
        <v>16702356238</v>
      </c>
      <c r="U332" t="s">
        <v>1235</v>
      </c>
      <c r="V332">
        <v>56132</v>
      </c>
      <c r="W332" t="s">
        <v>123</v>
      </c>
      <c r="Y332" t="s">
        <v>1236</v>
      </c>
      <c r="Z332" t="s">
        <v>1237</v>
      </c>
      <c r="AA332" t="s">
        <v>1238</v>
      </c>
      <c r="AB332" t="s">
        <v>1752</v>
      </c>
      <c r="AC332" t="s">
        <v>1839</v>
      </c>
      <c r="AD332" t="s">
        <v>1840</v>
      </c>
      <c r="AE332" t="s">
        <v>119</v>
      </c>
      <c r="AF332" t="s">
        <v>120</v>
      </c>
      <c r="AG332" s="8">
        <v>96950</v>
      </c>
      <c r="AH332" t="s">
        <v>121</v>
      </c>
      <c r="AJ332" s="10">
        <v>16702356238</v>
      </c>
      <c r="AL332" t="s">
        <v>1841</v>
      </c>
      <c r="BD332" t="str">
        <f>"37-2011.00"</f>
        <v>37-2011.00</v>
      </c>
      <c r="BE332" t="s">
        <v>203</v>
      </c>
      <c r="BF332" t="s">
        <v>1842</v>
      </c>
      <c r="BG332" t="s">
        <v>1242</v>
      </c>
      <c r="BH332">
        <v>8</v>
      </c>
      <c r="BJ332" s="1">
        <v>45505</v>
      </c>
      <c r="BK332" s="1">
        <v>45869</v>
      </c>
      <c r="BN332">
        <v>35</v>
      </c>
      <c r="BO332">
        <v>0</v>
      </c>
      <c r="BP332">
        <v>7</v>
      </c>
      <c r="BQ332">
        <v>7</v>
      </c>
      <c r="BR332">
        <v>7</v>
      </c>
      <c r="BS332">
        <v>7</v>
      </c>
      <c r="BT332">
        <v>7</v>
      </c>
      <c r="BU332">
        <v>0</v>
      </c>
      <c r="BV332" t="str">
        <f>"8:00 AM"</f>
        <v>8:00 AM</v>
      </c>
      <c r="BW332" t="str">
        <f>"4:00 PM"</f>
        <v>4:00 PM</v>
      </c>
      <c r="BX332" t="s">
        <v>158</v>
      </c>
      <c r="BY332">
        <v>0</v>
      </c>
      <c r="BZ332">
        <v>3</v>
      </c>
      <c r="CA332" t="s">
        <v>115</v>
      </c>
      <c r="CC332" t="s">
        <v>1843</v>
      </c>
      <c r="CD332" t="s">
        <v>1844</v>
      </c>
      <c r="CE332" t="s">
        <v>1845</v>
      </c>
      <c r="CF332" t="s">
        <v>119</v>
      </c>
      <c r="CG332" t="s">
        <v>120</v>
      </c>
      <c r="CH332" s="8">
        <v>96950</v>
      </c>
      <c r="CI332" s="3">
        <v>8.15</v>
      </c>
      <c r="CJ332" s="3">
        <v>8.15</v>
      </c>
      <c r="CK332" s="3">
        <v>12.23</v>
      </c>
      <c r="CL332" s="3">
        <v>12.23</v>
      </c>
      <c r="CM332" t="s">
        <v>136</v>
      </c>
      <c r="CN332" t="s">
        <v>137</v>
      </c>
      <c r="CO332" t="s">
        <v>138</v>
      </c>
      <c r="CQ332" t="s">
        <v>115</v>
      </c>
      <c r="CR332" t="s">
        <v>133</v>
      </c>
      <c r="CS332" t="s">
        <v>139</v>
      </c>
      <c r="CT332" t="s">
        <v>133</v>
      </c>
      <c r="CU332" t="s">
        <v>139</v>
      </c>
      <c r="CV332" t="s">
        <v>133</v>
      </c>
      <c r="CW332" t="s">
        <v>139</v>
      </c>
      <c r="CX332" t="s">
        <v>1846</v>
      </c>
      <c r="CY332" s="10">
        <v>16702356238</v>
      </c>
      <c r="CZ332" t="s">
        <v>1841</v>
      </c>
      <c r="DA332" t="s">
        <v>139</v>
      </c>
      <c r="DB332" t="s">
        <v>133</v>
      </c>
      <c r="DC332" t="s">
        <v>115</v>
      </c>
    </row>
    <row r="333" spans="1:112" ht="14.45" customHeight="1" x14ac:dyDescent="0.25">
      <c r="A333" t="s">
        <v>1967</v>
      </c>
      <c r="B333" t="s">
        <v>192</v>
      </c>
      <c r="C333" s="1">
        <v>45472</v>
      </c>
      <c r="D333" s="1">
        <v>45583</v>
      </c>
      <c r="E333" t="s">
        <v>114</v>
      </c>
      <c r="G333" t="s">
        <v>115</v>
      </c>
      <c r="H333" t="s">
        <v>115</v>
      </c>
      <c r="I333" t="s">
        <v>115</v>
      </c>
      <c r="J333" t="s">
        <v>997</v>
      </c>
      <c r="L333" t="s">
        <v>998</v>
      </c>
      <c r="M333" t="s">
        <v>999</v>
      </c>
      <c r="N333" t="s">
        <v>119</v>
      </c>
      <c r="O333" t="s">
        <v>120</v>
      </c>
      <c r="P333" s="8">
        <v>96950</v>
      </c>
      <c r="Q333" t="s">
        <v>121</v>
      </c>
      <c r="S333" s="10">
        <v>16072858730</v>
      </c>
      <c r="U333" t="s">
        <v>1000</v>
      </c>
      <c r="V333">
        <v>561320</v>
      </c>
      <c r="W333" t="s">
        <v>123</v>
      </c>
      <c r="Y333" t="s">
        <v>1001</v>
      </c>
      <c r="Z333" t="s">
        <v>1002</v>
      </c>
      <c r="AA333" t="s">
        <v>1003</v>
      </c>
      <c r="AB333" t="s">
        <v>288</v>
      </c>
      <c r="AC333" t="s">
        <v>998</v>
      </c>
      <c r="AD333" t="s">
        <v>999</v>
      </c>
      <c r="AE333" t="s">
        <v>119</v>
      </c>
      <c r="AF333" t="s">
        <v>120</v>
      </c>
      <c r="AG333" s="8">
        <v>96950</v>
      </c>
      <c r="AH333" t="s">
        <v>121</v>
      </c>
      <c r="AJ333" s="10">
        <v>16702858730</v>
      </c>
      <c r="AL333" t="s">
        <v>1004</v>
      </c>
      <c r="BD333" t="str">
        <f>"49-9071.00"</f>
        <v>49-9071.00</v>
      </c>
      <c r="BE333" t="s">
        <v>241</v>
      </c>
      <c r="BF333" t="s">
        <v>1968</v>
      </c>
      <c r="BG333" t="s">
        <v>1969</v>
      </c>
      <c r="BH333">
        <v>10</v>
      </c>
      <c r="BJ333" s="1">
        <v>45566</v>
      </c>
      <c r="BK333" s="1">
        <v>45930</v>
      </c>
      <c r="BN333">
        <v>35</v>
      </c>
      <c r="BO333">
        <v>0</v>
      </c>
      <c r="BP333">
        <v>7</v>
      </c>
      <c r="BQ333">
        <v>7</v>
      </c>
      <c r="BR333">
        <v>7</v>
      </c>
      <c r="BS333">
        <v>7</v>
      </c>
      <c r="BT333">
        <v>7</v>
      </c>
      <c r="BU333">
        <v>0</v>
      </c>
      <c r="BV333" t="str">
        <f>"9:00 AM"</f>
        <v>9:00 AM</v>
      </c>
      <c r="BW333" t="str">
        <f>"5:00 PM"</f>
        <v>5:00 PM</v>
      </c>
      <c r="BX333" t="s">
        <v>158</v>
      </c>
      <c r="BY333">
        <v>0</v>
      </c>
      <c r="BZ333">
        <v>12</v>
      </c>
      <c r="CA333" t="s">
        <v>115</v>
      </c>
      <c r="CC333" s="2" t="s">
        <v>1970</v>
      </c>
      <c r="CD333" t="s">
        <v>1971</v>
      </c>
      <c r="CE333" t="s">
        <v>1009</v>
      </c>
      <c r="CF333" t="s">
        <v>119</v>
      </c>
      <c r="CG333" t="s">
        <v>120</v>
      </c>
      <c r="CH333" s="8">
        <v>96950</v>
      </c>
      <c r="CI333" s="3">
        <v>9.5399999999999991</v>
      </c>
      <c r="CJ333" s="3">
        <v>9.5399999999999991</v>
      </c>
      <c r="CK333" s="3">
        <v>14.31</v>
      </c>
      <c r="CL333" s="3">
        <v>14.31</v>
      </c>
      <c r="CM333" t="s">
        <v>136</v>
      </c>
      <c r="CN333" t="s">
        <v>137</v>
      </c>
      <c r="CO333" t="s">
        <v>138</v>
      </c>
      <c r="CQ333" t="s">
        <v>115</v>
      </c>
      <c r="CR333" t="s">
        <v>133</v>
      </c>
      <c r="CS333" t="s">
        <v>139</v>
      </c>
      <c r="CT333" t="s">
        <v>133</v>
      </c>
      <c r="CU333" t="s">
        <v>139</v>
      </c>
      <c r="CV333" t="s">
        <v>133</v>
      </c>
      <c r="CW333" t="s">
        <v>139</v>
      </c>
      <c r="CX333" s="2" t="s">
        <v>1972</v>
      </c>
      <c r="CY333" s="10">
        <v>16702858730</v>
      </c>
      <c r="CZ333" t="s">
        <v>1004</v>
      </c>
      <c r="DA333" t="s">
        <v>209</v>
      </c>
      <c r="DB333" t="s">
        <v>133</v>
      </c>
      <c r="DC333" t="s">
        <v>115</v>
      </c>
    </row>
    <row r="334" spans="1:112" ht="14.45" customHeight="1" x14ac:dyDescent="0.25">
      <c r="A334" t="s">
        <v>2704</v>
      </c>
      <c r="B334" t="s">
        <v>143</v>
      </c>
      <c r="C334" s="1">
        <v>45506</v>
      </c>
      <c r="D334" s="1">
        <v>45583</v>
      </c>
      <c r="E334" t="s">
        <v>114</v>
      </c>
      <c r="G334" t="s">
        <v>115</v>
      </c>
      <c r="H334" t="s">
        <v>115</v>
      </c>
      <c r="I334" t="s">
        <v>115</v>
      </c>
      <c r="J334" t="s">
        <v>535</v>
      </c>
      <c r="L334" t="s">
        <v>536</v>
      </c>
      <c r="M334" t="s">
        <v>537</v>
      </c>
      <c r="N334" t="s">
        <v>148</v>
      </c>
      <c r="O334" t="s">
        <v>120</v>
      </c>
      <c r="P334" s="8">
        <v>96950</v>
      </c>
      <c r="Q334" t="s">
        <v>121</v>
      </c>
      <c r="S334" s="10">
        <v>16707885235</v>
      </c>
      <c r="U334" t="s">
        <v>538</v>
      </c>
      <c r="V334">
        <v>236116</v>
      </c>
      <c r="W334" t="s">
        <v>123</v>
      </c>
      <c r="Y334" t="s">
        <v>539</v>
      </c>
      <c r="Z334" t="s">
        <v>540</v>
      </c>
      <c r="AA334" t="s">
        <v>541</v>
      </c>
      <c r="AB334" t="s">
        <v>460</v>
      </c>
      <c r="AC334" t="s">
        <v>542</v>
      </c>
      <c r="AD334" t="s">
        <v>543</v>
      </c>
      <c r="AE334" t="s">
        <v>148</v>
      </c>
      <c r="AF334" t="s">
        <v>120</v>
      </c>
      <c r="AG334" s="8">
        <v>96950</v>
      </c>
      <c r="AH334" t="s">
        <v>121</v>
      </c>
      <c r="AJ334" s="10">
        <v>16707885235</v>
      </c>
      <c r="AL334" t="s">
        <v>544</v>
      </c>
      <c r="BD334" t="str">
        <f>"49-9071.00"</f>
        <v>49-9071.00</v>
      </c>
      <c r="BE334" t="s">
        <v>241</v>
      </c>
      <c r="BF334" t="s">
        <v>545</v>
      </c>
      <c r="BG334" t="s">
        <v>546</v>
      </c>
      <c r="BH334">
        <v>6</v>
      </c>
      <c r="BI334">
        <v>6</v>
      </c>
      <c r="BJ334" s="1">
        <v>45611</v>
      </c>
      <c r="BK334" s="1">
        <v>45930</v>
      </c>
      <c r="BL334" s="1">
        <v>45611</v>
      </c>
      <c r="BM334" s="1">
        <v>45930</v>
      </c>
      <c r="BN334">
        <v>35</v>
      </c>
      <c r="BO334">
        <v>0</v>
      </c>
      <c r="BP334">
        <v>7</v>
      </c>
      <c r="BQ334">
        <v>7</v>
      </c>
      <c r="BR334">
        <v>7</v>
      </c>
      <c r="BS334">
        <v>7</v>
      </c>
      <c r="BT334">
        <v>7</v>
      </c>
      <c r="BU334">
        <v>0</v>
      </c>
      <c r="BV334" t="str">
        <f>"8:00 AM"</f>
        <v>8:00 AM</v>
      </c>
      <c r="BW334" t="str">
        <f>"4:00 PM"</f>
        <v>4:00 PM</v>
      </c>
      <c r="BX334" t="s">
        <v>226</v>
      </c>
      <c r="BY334">
        <v>0</v>
      </c>
      <c r="BZ334">
        <v>24</v>
      </c>
      <c r="CA334" t="s">
        <v>115</v>
      </c>
      <c r="CC334" t="s">
        <v>547</v>
      </c>
      <c r="CD334" t="s">
        <v>542</v>
      </c>
      <c r="CE334" t="s">
        <v>543</v>
      </c>
      <c r="CF334" t="s">
        <v>148</v>
      </c>
      <c r="CG334" t="s">
        <v>120</v>
      </c>
      <c r="CH334" s="8">
        <v>96950</v>
      </c>
      <c r="CI334" s="3">
        <v>9.75</v>
      </c>
      <c r="CJ334" s="3">
        <v>9.75</v>
      </c>
      <c r="CK334" s="3">
        <v>14.63</v>
      </c>
      <c r="CL334" s="3">
        <v>14.63</v>
      </c>
      <c r="CM334" t="s">
        <v>136</v>
      </c>
      <c r="CN334" t="s">
        <v>482</v>
      </c>
      <c r="CO334" t="s">
        <v>138</v>
      </c>
      <c r="CQ334" t="s">
        <v>115</v>
      </c>
      <c r="CR334" t="s">
        <v>133</v>
      </c>
      <c r="CS334" t="s">
        <v>133</v>
      </c>
      <c r="CT334" t="s">
        <v>133</v>
      </c>
      <c r="CU334" t="s">
        <v>139</v>
      </c>
      <c r="CV334" t="s">
        <v>133</v>
      </c>
      <c r="CW334" t="s">
        <v>133</v>
      </c>
      <c r="CX334" t="s">
        <v>548</v>
      </c>
      <c r="CY334" s="10">
        <v>16707885235</v>
      </c>
      <c r="CZ334" t="s">
        <v>544</v>
      </c>
      <c r="DA334" t="s">
        <v>139</v>
      </c>
      <c r="DB334" t="s">
        <v>133</v>
      </c>
      <c r="DC334" t="s">
        <v>115</v>
      </c>
    </row>
    <row r="335" spans="1:112" ht="14.45" customHeight="1" x14ac:dyDescent="0.25">
      <c r="A335" t="s">
        <v>2749</v>
      </c>
      <c r="B335" t="s">
        <v>192</v>
      </c>
      <c r="C335" s="1">
        <v>45493</v>
      </c>
      <c r="D335" s="1">
        <v>45583</v>
      </c>
      <c r="E335" t="s">
        <v>144</v>
      </c>
      <c r="F335" s="1">
        <v>45564</v>
      </c>
      <c r="G335" t="s">
        <v>133</v>
      </c>
      <c r="H335" t="s">
        <v>115</v>
      </c>
      <c r="I335" t="s">
        <v>115</v>
      </c>
      <c r="J335" t="s">
        <v>2750</v>
      </c>
      <c r="K335" t="s">
        <v>2751</v>
      </c>
      <c r="L335" t="s">
        <v>2752</v>
      </c>
      <c r="N335" t="s">
        <v>119</v>
      </c>
      <c r="O335" t="s">
        <v>120</v>
      </c>
      <c r="P335" s="8">
        <v>96950</v>
      </c>
      <c r="Q335" t="s">
        <v>121</v>
      </c>
      <c r="S335" s="10">
        <v>16702331212</v>
      </c>
      <c r="U335" t="s">
        <v>2753</v>
      </c>
      <c r="V335">
        <v>531120</v>
      </c>
      <c r="W335" t="s">
        <v>123</v>
      </c>
      <c r="Y335" t="s">
        <v>2754</v>
      </c>
      <c r="Z335" t="s">
        <v>2755</v>
      </c>
      <c r="AB335" t="s">
        <v>200</v>
      </c>
      <c r="AC335" t="s">
        <v>2752</v>
      </c>
      <c r="AE335" t="s">
        <v>148</v>
      </c>
      <c r="AF335" t="s">
        <v>120</v>
      </c>
      <c r="AG335" s="8">
        <v>96950</v>
      </c>
      <c r="AH335" t="s">
        <v>121</v>
      </c>
      <c r="AJ335" s="10">
        <v>16702331212</v>
      </c>
      <c r="AL335" t="s">
        <v>2756</v>
      </c>
      <c r="BD335" t="str">
        <f>"49-9071.00"</f>
        <v>49-9071.00</v>
      </c>
      <c r="BE335" t="s">
        <v>241</v>
      </c>
      <c r="BF335" t="s">
        <v>2757</v>
      </c>
      <c r="BG335" t="s">
        <v>2758</v>
      </c>
      <c r="BH335">
        <v>2</v>
      </c>
      <c r="BJ335" s="1">
        <v>45566</v>
      </c>
      <c r="BK335" s="1">
        <v>45930</v>
      </c>
      <c r="BN335">
        <v>35</v>
      </c>
      <c r="BO335">
        <v>0</v>
      </c>
      <c r="BP335">
        <v>6</v>
      </c>
      <c r="BQ335">
        <v>6</v>
      </c>
      <c r="BR335">
        <v>6</v>
      </c>
      <c r="BS335">
        <v>6</v>
      </c>
      <c r="BT335">
        <v>6</v>
      </c>
      <c r="BU335">
        <v>5</v>
      </c>
      <c r="BV335" t="str">
        <f>"8:00 AM"</f>
        <v>8:00 AM</v>
      </c>
      <c r="BW335" t="str">
        <f>"3:00 PM"</f>
        <v>3:00 PM</v>
      </c>
      <c r="BX335" t="s">
        <v>226</v>
      </c>
      <c r="BY335">
        <v>0</v>
      </c>
      <c r="BZ335">
        <v>24</v>
      </c>
      <c r="CA335" t="s">
        <v>115</v>
      </c>
      <c r="CC335" t="s">
        <v>2759</v>
      </c>
      <c r="CD335" t="s">
        <v>2760</v>
      </c>
      <c r="CF335" t="s">
        <v>119</v>
      </c>
      <c r="CG335" t="s">
        <v>120</v>
      </c>
      <c r="CH335" s="8">
        <v>96950</v>
      </c>
      <c r="CI335" s="3">
        <v>9.5399999999999991</v>
      </c>
      <c r="CJ335" s="3">
        <v>9.5399999999999991</v>
      </c>
      <c r="CK335" s="3">
        <v>0</v>
      </c>
      <c r="CL335" s="3">
        <v>0</v>
      </c>
      <c r="CM335" t="s">
        <v>136</v>
      </c>
      <c r="CN335" t="s">
        <v>139</v>
      </c>
      <c r="CO335" t="s">
        <v>138</v>
      </c>
      <c r="CQ335" t="s">
        <v>133</v>
      </c>
      <c r="CR335" t="s">
        <v>133</v>
      </c>
      <c r="CS335" t="s">
        <v>139</v>
      </c>
      <c r="CT335" t="s">
        <v>139</v>
      </c>
      <c r="CU335" t="s">
        <v>139</v>
      </c>
      <c r="CV335" t="s">
        <v>133</v>
      </c>
      <c r="CW335" t="s">
        <v>139</v>
      </c>
      <c r="CX335" t="s">
        <v>898</v>
      </c>
      <c r="CY335" s="10">
        <v>16702331212</v>
      </c>
      <c r="CZ335" t="s">
        <v>2756</v>
      </c>
      <c r="DA335" t="s">
        <v>139</v>
      </c>
      <c r="DB335" t="s">
        <v>133</v>
      </c>
      <c r="DC335" t="s">
        <v>115</v>
      </c>
    </row>
    <row r="336" spans="1:112" ht="14.45" customHeight="1" x14ac:dyDescent="0.25">
      <c r="A336" t="s">
        <v>2830</v>
      </c>
      <c r="B336" t="s">
        <v>143</v>
      </c>
      <c r="C336" s="1">
        <v>45515</v>
      </c>
      <c r="D336" s="1">
        <v>45583</v>
      </c>
      <c r="E336" t="s">
        <v>144</v>
      </c>
      <c r="F336" s="1">
        <v>45595</v>
      </c>
      <c r="G336" t="s">
        <v>115</v>
      </c>
      <c r="H336" t="s">
        <v>115</v>
      </c>
      <c r="I336" t="s">
        <v>115</v>
      </c>
      <c r="J336" t="s">
        <v>1136</v>
      </c>
      <c r="K336" t="s">
        <v>1137</v>
      </c>
      <c r="L336" t="s">
        <v>1138</v>
      </c>
      <c r="N336" t="s">
        <v>148</v>
      </c>
      <c r="O336" t="s">
        <v>120</v>
      </c>
      <c r="P336" s="8">
        <v>96950</v>
      </c>
      <c r="Q336" t="s">
        <v>121</v>
      </c>
      <c r="S336" s="10">
        <v>16703221234</v>
      </c>
      <c r="T336">
        <v>781</v>
      </c>
      <c r="U336" t="s">
        <v>1139</v>
      </c>
      <c r="V336">
        <v>721110</v>
      </c>
      <c r="W336" t="s">
        <v>123</v>
      </c>
      <c r="Y336" t="s">
        <v>1140</v>
      </c>
      <c r="Z336" t="s">
        <v>1141</v>
      </c>
      <c r="AA336" t="s">
        <v>1142</v>
      </c>
      <c r="AB336" t="s">
        <v>1143</v>
      </c>
      <c r="AC336" t="s">
        <v>1138</v>
      </c>
      <c r="AE336" t="s">
        <v>148</v>
      </c>
      <c r="AF336" t="s">
        <v>120</v>
      </c>
      <c r="AG336" s="8">
        <v>96950</v>
      </c>
      <c r="AH336" t="s">
        <v>121</v>
      </c>
      <c r="AJ336" s="10">
        <v>16703221234</v>
      </c>
      <c r="AK336">
        <v>781</v>
      </c>
      <c r="AL336" t="s">
        <v>1144</v>
      </c>
      <c r="BD336" t="str">
        <f>"49-9071.00"</f>
        <v>49-9071.00</v>
      </c>
      <c r="BE336" t="s">
        <v>241</v>
      </c>
      <c r="BF336" t="s">
        <v>2831</v>
      </c>
      <c r="BG336" t="s">
        <v>336</v>
      </c>
      <c r="BH336">
        <v>4</v>
      </c>
      <c r="BI336">
        <v>4</v>
      </c>
      <c r="BJ336" s="1">
        <v>45597</v>
      </c>
      <c r="BK336" s="1">
        <v>45961</v>
      </c>
      <c r="BL336" s="1">
        <v>45597</v>
      </c>
      <c r="BM336" s="1">
        <v>45961</v>
      </c>
      <c r="BN336">
        <v>40</v>
      </c>
      <c r="BO336">
        <v>8</v>
      </c>
      <c r="BP336">
        <v>8</v>
      </c>
      <c r="BQ336">
        <v>8</v>
      </c>
      <c r="BR336">
        <v>0</v>
      </c>
      <c r="BS336">
        <v>8</v>
      </c>
      <c r="BT336">
        <v>8</v>
      </c>
      <c r="BU336">
        <v>0</v>
      </c>
      <c r="BV336" t="str">
        <f>"8:00 AM"</f>
        <v>8:00 AM</v>
      </c>
      <c r="BW336" t="str">
        <f>"4:00 PM"</f>
        <v>4:00 PM</v>
      </c>
      <c r="BX336" t="s">
        <v>226</v>
      </c>
      <c r="BY336">
        <v>0</v>
      </c>
      <c r="BZ336">
        <v>24</v>
      </c>
      <c r="CA336" t="s">
        <v>115</v>
      </c>
      <c r="CC336" t="s">
        <v>2832</v>
      </c>
      <c r="CD336" t="s">
        <v>2833</v>
      </c>
      <c r="CF336" t="s">
        <v>148</v>
      </c>
      <c r="CG336" t="s">
        <v>120</v>
      </c>
      <c r="CH336" s="8">
        <v>96950</v>
      </c>
      <c r="CI336" s="3">
        <v>9.5399999999999991</v>
      </c>
      <c r="CJ336" s="3">
        <v>9.5399999999999991</v>
      </c>
      <c r="CK336" s="3">
        <v>14.31</v>
      </c>
      <c r="CL336" s="3">
        <v>14.31</v>
      </c>
      <c r="CM336" t="s">
        <v>136</v>
      </c>
      <c r="CN336" t="s">
        <v>1149</v>
      </c>
      <c r="CO336" t="s">
        <v>138</v>
      </c>
      <c r="CQ336" t="s">
        <v>115</v>
      </c>
      <c r="CR336" t="s">
        <v>133</v>
      </c>
      <c r="CS336" t="s">
        <v>139</v>
      </c>
      <c r="CT336" t="s">
        <v>133</v>
      </c>
      <c r="CU336" t="s">
        <v>139</v>
      </c>
      <c r="CV336" t="s">
        <v>133</v>
      </c>
      <c r="CW336" t="s">
        <v>139</v>
      </c>
      <c r="CX336" t="s">
        <v>2834</v>
      </c>
      <c r="CY336" s="10">
        <v>16703221234</v>
      </c>
      <c r="CZ336" t="s">
        <v>1144</v>
      </c>
      <c r="DA336" t="s">
        <v>139</v>
      </c>
      <c r="DB336" t="s">
        <v>133</v>
      </c>
      <c r="DC336" t="s">
        <v>115</v>
      </c>
    </row>
    <row r="337" spans="1:112" ht="14.45" customHeight="1" x14ac:dyDescent="0.25">
      <c r="A337" t="s">
        <v>3869</v>
      </c>
      <c r="B337" t="s">
        <v>143</v>
      </c>
      <c r="C337" s="1">
        <v>45481</v>
      </c>
      <c r="D337" s="1">
        <v>45583</v>
      </c>
      <c r="E337" t="s">
        <v>114</v>
      </c>
      <c r="G337" t="s">
        <v>115</v>
      </c>
      <c r="H337" t="s">
        <v>115</v>
      </c>
      <c r="I337" t="s">
        <v>115</v>
      </c>
      <c r="J337" t="s">
        <v>3009</v>
      </c>
      <c r="K337" t="s">
        <v>3010</v>
      </c>
      <c r="L337" t="s">
        <v>3011</v>
      </c>
      <c r="M337" t="s">
        <v>3012</v>
      </c>
      <c r="N337" t="s">
        <v>119</v>
      </c>
      <c r="O337" t="s">
        <v>120</v>
      </c>
      <c r="P337" s="8">
        <v>96950</v>
      </c>
      <c r="Q337" t="s">
        <v>121</v>
      </c>
      <c r="S337" s="10">
        <v>16707830213</v>
      </c>
      <c r="U337" t="s">
        <v>505</v>
      </c>
      <c r="V337">
        <v>531110</v>
      </c>
      <c r="W337" t="s">
        <v>123</v>
      </c>
      <c r="Y337" t="s">
        <v>3013</v>
      </c>
      <c r="Z337" t="s">
        <v>3014</v>
      </c>
      <c r="AA337" t="s">
        <v>139</v>
      </c>
      <c r="AB337" t="s">
        <v>663</v>
      </c>
      <c r="AC337" t="s">
        <v>3011</v>
      </c>
      <c r="AD337" t="s">
        <v>3012</v>
      </c>
      <c r="AE337" t="s">
        <v>119</v>
      </c>
      <c r="AF337" t="s">
        <v>120</v>
      </c>
      <c r="AG337" s="8">
        <v>96950</v>
      </c>
      <c r="AH337" t="s">
        <v>121</v>
      </c>
      <c r="AJ337" s="10">
        <v>16707830213</v>
      </c>
      <c r="AL337" t="s">
        <v>511</v>
      </c>
      <c r="BD337" t="str">
        <f>"49-9071.00"</f>
        <v>49-9071.00</v>
      </c>
      <c r="BE337" t="s">
        <v>241</v>
      </c>
      <c r="BF337" t="s">
        <v>3015</v>
      </c>
      <c r="BG337" t="s">
        <v>2164</v>
      </c>
      <c r="BH337">
        <v>5</v>
      </c>
      <c r="BI337">
        <v>5</v>
      </c>
      <c r="BJ337" s="1">
        <v>45566</v>
      </c>
      <c r="BK337" s="1">
        <v>45930</v>
      </c>
      <c r="BL337" s="1">
        <v>45583</v>
      </c>
      <c r="BM337" s="1">
        <v>45930</v>
      </c>
      <c r="BN337">
        <v>40</v>
      </c>
      <c r="BO337">
        <v>0</v>
      </c>
      <c r="BP337">
        <v>8</v>
      </c>
      <c r="BQ337">
        <v>8</v>
      </c>
      <c r="BR337">
        <v>8</v>
      </c>
      <c r="BS337">
        <v>8</v>
      </c>
      <c r="BT337">
        <v>8</v>
      </c>
      <c r="BU337">
        <v>0</v>
      </c>
      <c r="BV337" t="str">
        <f>"8:00 AM"</f>
        <v>8:00 AM</v>
      </c>
      <c r="BW337" t="str">
        <f>"5:00 PM"</f>
        <v>5:00 PM</v>
      </c>
      <c r="BX337" t="s">
        <v>226</v>
      </c>
      <c r="BY337">
        <v>0</v>
      </c>
      <c r="BZ337">
        <v>24</v>
      </c>
      <c r="CA337" t="s">
        <v>115</v>
      </c>
      <c r="CC337" t="s">
        <v>3870</v>
      </c>
      <c r="CD337" t="s">
        <v>3017</v>
      </c>
      <c r="CE337" t="s">
        <v>139</v>
      </c>
      <c r="CF337" t="s">
        <v>119</v>
      </c>
      <c r="CG337" t="s">
        <v>120</v>
      </c>
      <c r="CH337" s="8">
        <v>96950</v>
      </c>
      <c r="CI337" s="3">
        <v>9.5399999999999991</v>
      </c>
      <c r="CJ337" s="3">
        <v>9.5399999999999991</v>
      </c>
      <c r="CK337" s="3">
        <v>14.31</v>
      </c>
      <c r="CL337" s="3">
        <v>14.31</v>
      </c>
      <c r="CM337" t="s">
        <v>136</v>
      </c>
      <c r="CN337" t="s">
        <v>139</v>
      </c>
      <c r="CO337" t="s">
        <v>138</v>
      </c>
      <c r="CQ337" t="s">
        <v>115</v>
      </c>
      <c r="CR337" t="s">
        <v>133</v>
      </c>
      <c r="CS337" t="s">
        <v>133</v>
      </c>
      <c r="CT337" t="s">
        <v>133</v>
      </c>
      <c r="CU337" t="s">
        <v>139</v>
      </c>
      <c r="CV337" t="s">
        <v>133</v>
      </c>
      <c r="CW337" t="s">
        <v>139</v>
      </c>
      <c r="CX337" t="s">
        <v>516</v>
      </c>
      <c r="CY337" s="10">
        <v>16707830213</v>
      </c>
      <c r="CZ337" t="s">
        <v>511</v>
      </c>
      <c r="DA337" t="s">
        <v>356</v>
      </c>
      <c r="DB337" t="s">
        <v>133</v>
      </c>
      <c r="DC337" t="s">
        <v>115</v>
      </c>
      <c r="DD337" t="s">
        <v>517</v>
      </c>
      <c r="DE337" t="s">
        <v>518</v>
      </c>
      <c r="DF337" t="s">
        <v>519</v>
      </c>
      <c r="DG337" t="s">
        <v>520</v>
      </c>
      <c r="DH337" t="s">
        <v>521</v>
      </c>
    </row>
    <row r="338" spans="1:112" ht="14.45" customHeight="1" x14ac:dyDescent="0.25">
      <c r="A338" t="s">
        <v>4209</v>
      </c>
      <c r="B338" t="s">
        <v>192</v>
      </c>
      <c r="C338" s="1">
        <v>45467</v>
      </c>
      <c r="D338" s="1">
        <v>45583</v>
      </c>
      <c r="E338" t="s">
        <v>144</v>
      </c>
      <c r="F338" s="1">
        <v>45564</v>
      </c>
      <c r="G338" t="s">
        <v>115</v>
      </c>
      <c r="H338" t="s">
        <v>115</v>
      </c>
      <c r="I338" t="s">
        <v>115</v>
      </c>
      <c r="J338" t="s">
        <v>4210</v>
      </c>
      <c r="K338" t="s">
        <v>4211</v>
      </c>
      <c r="L338" t="s">
        <v>4212</v>
      </c>
      <c r="M338" t="s">
        <v>4213</v>
      </c>
      <c r="N338" t="s">
        <v>119</v>
      </c>
      <c r="O338" t="s">
        <v>120</v>
      </c>
      <c r="P338" s="8">
        <v>96950</v>
      </c>
      <c r="Q338" t="s">
        <v>121</v>
      </c>
      <c r="S338" s="10">
        <v>16702346666</v>
      </c>
      <c r="U338" t="s">
        <v>4214</v>
      </c>
      <c r="V338">
        <v>115115</v>
      </c>
      <c r="W338" t="s">
        <v>123</v>
      </c>
      <c r="Y338" t="s">
        <v>4215</v>
      </c>
      <c r="Z338" t="s">
        <v>4216</v>
      </c>
      <c r="AA338" t="s">
        <v>4217</v>
      </c>
      <c r="AB338" t="s">
        <v>200</v>
      </c>
      <c r="AC338" t="s">
        <v>4212</v>
      </c>
      <c r="AD338" t="s">
        <v>4213</v>
      </c>
      <c r="AE338" t="s">
        <v>119</v>
      </c>
      <c r="AF338" t="s">
        <v>120</v>
      </c>
      <c r="AG338" s="8">
        <v>96950</v>
      </c>
      <c r="AH338" t="s">
        <v>121</v>
      </c>
      <c r="AJ338" s="10">
        <v>16702346666</v>
      </c>
      <c r="AL338" t="s">
        <v>4218</v>
      </c>
      <c r="BD338" t="str">
        <f>"45-2092.00"</f>
        <v>45-2092.00</v>
      </c>
      <c r="BE338" t="s">
        <v>1389</v>
      </c>
      <c r="BF338" t="s">
        <v>4219</v>
      </c>
      <c r="BG338" t="s">
        <v>1391</v>
      </c>
      <c r="BH338">
        <v>2</v>
      </c>
      <c r="BJ338" s="1">
        <v>45566</v>
      </c>
      <c r="BK338" s="1">
        <v>46660</v>
      </c>
      <c r="BN338">
        <v>35</v>
      </c>
      <c r="BO338">
        <v>0</v>
      </c>
      <c r="BP338">
        <v>7</v>
      </c>
      <c r="BQ338">
        <v>7</v>
      </c>
      <c r="BR338">
        <v>7</v>
      </c>
      <c r="BS338">
        <v>7</v>
      </c>
      <c r="BT338">
        <v>7</v>
      </c>
      <c r="BU338">
        <v>0</v>
      </c>
      <c r="BV338" t="str">
        <f>"9:00 AM"</f>
        <v>9:00 AM</v>
      </c>
      <c r="BW338" t="str">
        <f>"5:00 PM"</f>
        <v>5:00 PM</v>
      </c>
      <c r="BX338" t="s">
        <v>158</v>
      </c>
      <c r="BY338">
        <v>0</v>
      </c>
      <c r="BZ338">
        <v>3</v>
      </c>
      <c r="CA338" t="s">
        <v>115</v>
      </c>
      <c r="CC338" t="s">
        <v>4220</v>
      </c>
      <c r="CD338" t="s">
        <v>4212</v>
      </c>
      <c r="CE338" t="s">
        <v>4221</v>
      </c>
      <c r="CF338" t="s">
        <v>119</v>
      </c>
      <c r="CG338" t="s">
        <v>120</v>
      </c>
      <c r="CH338" s="8">
        <v>96950</v>
      </c>
      <c r="CI338" s="3">
        <v>12.16</v>
      </c>
      <c r="CJ338" s="3">
        <v>12.16</v>
      </c>
      <c r="CK338" s="3">
        <v>18.239999999999998</v>
      </c>
      <c r="CL338" s="3">
        <v>18.239999999999998</v>
      </c>
      <c r="CM338" t="s">
        <v>136</v>
      </c>
      <c r="CN338" t="s">
        <v>209</v>
      </c>
      <c r="CO338" t="s">
        <v>138</v>
      </c>
      <c r="CQ338" t="s">
        <v>115</v>
      </c>
      <c r="CR338" t="s">
        <v>133</v>
      </c>
      <c r="CS338" t="s">
        <v>139</v>
      </c>
      <c r="CT338" t="s">
        <v>133</v>
      </c>
      <c r="CU338" t="s">
        <v>139</v>
      </c>
      <c r="CV338" t="s">
        <v>133</v>
      </c>
      <c r="CW338" t="s">
        <v>139</v>
      </c>
      <c r="CX338" t="s">
        <v>4222</v>
      </c>
      <c r="CY338" s="10">
        <v>16702346666</v>
      </c>
      <c r="CZ338" t="s">
        <v>4218</v>
      </c>
      <c r="DA338" t="s">
        <v>209</v>
      </c>
      <c r="DB338" t="s">
        <v>133</v>
      </c>
      <c r="DC338" t="s">
        <v>115</v>
      </c>
      <c r="DD338" t="s">
        <v>4223</v>
      </c>
      <c r="DE338" t="s">
        <v>4224</v>
      </c>
      <c r="DG338" t="s">
        <v>4225</v>
      </c>
      <c r="DH338" t="s">
        <v>4218</v>
      </c>
    </row>
    <row r="339" spans="1:112" ht="14.45" customHeight="1" x14ac:dyDescent="0.25">
      <c r="A339" t="s">
        <v>4231</v>
      </c>
      <c r="B339" t="s">
        <v>901</v>
      </c>
      <c r="C339" s="1">
        <v>45526</v>
      </c>
      <c r="D339" s="1">
        <v>45583</v>
      </c>
      <c r="E339" t="s">
        <v>114</v>
      </c>
      <c r="G339" t="s">
        <v>115</v>
      </c>
      <c r="H339" t="s">
        <v>115</v>
      </c>
      <c r="I339" t="s">
        <v>115</v>
      </c>
      <c r="J339" t="s">
        <v>902</v>
      </c>
      <c r="K339" t="s">
        <v>903</v>
      </c>
      <c r="L339" t="s">
        <v>904</v>
      </c>
      <c r="N339" t="s">
        <v>148</v>
      </c>
      <c r="O339" t="s">
        <v>120</v>
      </c>
      <c r="P339" s="8">
        <v>96950</v>
      </c>
      <c r="Q339" t="s">
        <v>121</v>
      </c>
      <c r="R339" t="s">
        <v>139</v>
      </c>
      <c r="S339" s="10">
        <v>16702347873</v>
      </c>
      <c r="U339" t="s">
        <v>905</v>
      </c>
      <c r="V339">
        <v>56132</v>
      </c>
      <c r="W339" t="s">
        <v>123</v>
      </c>
      <c r="Y339" t="s">
        <v>906</v>
      </c>
      <c r="Z339" t="s">
        <v>907</v>
      </c>
      <c r="AA339" t="s">
        <v>908</v>
      </c>
      <c r="AB339" t="s">
        <v>200</v>
      </c>
      <c r="AC339" t="s">
        <v>904</v>
      </c>
      <c r="AE339" t="s">
        <v>119</v>
      </c>
      <c r="AF339" t="s">
        <v>120</v>
      </c>
      <c r="AG339" s="8">
        <v>96950</v>
      </c>
      <c r="AH339" t="s">
        <v>121</v>
      </c>
      <c r="AJ339" s="10">
        <v>16702347873</v>
      </c>
      <c r="AL339" t="s">
        <v>909</v>
      </c>
      <c r="BD339" t="str">
        <f>"37-2011.00"</f>
        <v>37-2011.00</v>
      </c>
      <c r="BE339" t="s">
        <v>203</v>
      </c>
      <c r="BF339" t="s">
        <v>910</v>
      </c>
      <c r="BG339" t="s">
        <v>911</v>
      </c>
      <c r="BH339">
        <v>10</v>
      </c>
      <c r="BI339">
        <v>9</v>
      </c>
      <c r="BJ339" s="1">
        <v>45566</v>
      </c>
      <c r="BK339" s="1">
        <v>45930</v>
      </c>
      <c r="BL339" s="1">
        <v>45583</v>
      </c>
      <c r="BM339" s="1">
        <v>45930</v>
      </c>
      <c r="BN339">
        <v>35</v>
      </c>
      <c r="BO339">
        <v>0</v>
      </c>
      <c r="BP339">
        <v>7</v>
      </c>
      <c r="BQ339">
        <v>7</v>
      </c>
      <c r="BR339">
        <v>7</v>
      </c>
      <c r="BS339">
        <v>7</v>
      </c>
      <c r="BT339">
        <v>7</v>
      </c>
      <c r="BU339">
        <v>0</v>
      </c>
      <c r="BV339" t="str">
        <f>"8:00 AM"</f>
        <v>8:00 AM</v>
      </c>
      <c r="BW339" t="str">
        <f>"4:00 PM"</f>
        <v>4:00 PM</v>
      </c>
      <c r="BX339" t="s">
        <v>158</v>
      </c>
      <c r="BY339">
        <v>0</v>
      </c>
      <c r="BZ339">
        <v>6</v>
      </c>
      <c r="CA339" t="s">
        <v>115</v>
      </c>
      <c r="CC339" t="s">
        <v>4232</v>
      </c>
      <c r="CD339" t="s">
        <v>913</v>
      </c>
      <c r="CF339" t="s">
        <v>119</v>
      </c>
      <c r="CG339" t="s">
        <v>120</v>
      </c>
      <c r="CH339" s="8">
        <v>96950</v>
      </c>
      <c r="CI339" s="3">
        <v>8.2899999999999991</v>
      </c>
      <c r="CJ339" s="3">
        <v>8.2899999999999991</v>
      </c>
      <c r="CK339" s="3">
        <v>12.44</v>
      </c>
      <c r="CL339" s="3">
        <v>12.44</v>
      </c>
      <c r="CM339" t="s">
        <v>136</v>
      </c>
      <c r="CN339" t="s">
        <v>368</v>
      </c>
      <c r="CO339" t="s">
        <v>138</v>
      </c>
      <c r="CQ339" t="s">
        <v>115</v>
      </c>
      <c r="CR339" t="s">
        <v>133</v>
      </c>
      <c r="CS339" t="s">
        <v>139</v>
      </c>
      <c r="CT339" t="s">
        <v>133</v>
      </c>
      <c r="CU339" t="s">
        <v>139</v>
      </c>
      <c r="CV339" t="s">
        <v>133</v>
      </c>
      <c r="CW339" t="s">
        <v>139</v>
      </c>
      <c r="CX339" t="s">
        <v>4233</v>
      </c>
      <c r="CY339" s="10">
        <v>16702347873</v>
      </c>
      <c r="CZ339" t="s">
        <v>909</v>
      </c>
      <c r="DA339" t="s">
        <v>417</v>
      </c>
      <c r="DB339" t="s">
        <v>133</v>
      </c>
      <c r="DC339" t="s">
        <v>115</v>
      </c>
    </row>
    <row r="340" spans="1:112" ht="14.45" customHeight="1" x14ac:dyDescent="0.25">
      <c r="A340" t="s">
        <v>4938</v>
      </c>
      <c r="B340" t="s">
        <v>192</v>
      </c>
      <c r="C340" s="1">
        <v>45505</v>
      </c>
      <c r="D340" s="1">
        <v>45583</v>
      </c>
      <c r="E340" t="s">
        <v>144</v>
      </c>
      <c r="F340" s="1">
        <v>45563</v>
      </c>
      <c r="G340" t="s">
        <v>115</v>
      </c>
      <c r="H340" t="s">
        <v>115</v>
      </c>
      <c r="I340" t="s">
        <v>115</v>
      </c>
      <c r="J340" t="s">
        <v>1177</v>
      </c>
      <c r="L340" t="s">
        <v>1178</v>
      </c>
      <c r="N340" t="s">
        <v>119</v>
      </c>
      <c r="O340" t="s">
        <v>120</v>
      </c>
      <c r="P340" s="8">
        <v>96950</v>
      </c>
      <c r="Q340" t="s">
        <v>121</v>
      </c>
      <c r="S340" s="10">
        <v>16702886108</v>
      </c>
      <c r="U340" t="s">
        <v>1179</v>
      </c>
      <c r="V340">
        <v>23622</v>
      </c>
      <c r="W340" t="s">
        <v>123</v>
      </c>
      <c r="Y340" t="s">
        <v>1180</v>
      </c>
      <c r="Z340" t="s">
        <v>1181</v>
      </c>
      <c r="AB340" t="s">
        <v>200</v>
      </c>
      <c r="AC340" t="s">
        <v>1182</v>
      </c>
      <c r="AE340" t="s">
        <v>119</v>
      </c>
      <c r="AF340" t="s">
        <v>120</v>
      </c>
      <c r="AG340" s="8">
        <v>96950</v>
      </c>
      <c r="AH340" t="s">
        <v>121</v>
      </c>
      <c r="AJ340" s="10">
        <v>16702886108</v>
      </c>
      <c r="AL340" t="s">
        <v>1183</v>
      </c>
      <c r="BD340" t="str">
        <f>"49-9071.00"</f>
        <v>49-9071.00</v>
      </c>
      <c r="BE340" t="s">
        <v>241</v>
      </c>
      <c r="BF340" t="s">
        <v>1978</v>
      </c>
      <c r="BG340" t="s">
        <v>1979</v>
      </c>
      <c r="BH340">
        <v>10</v>
      </c>
      <c r="BJ340" s="1">
        <v>45565</v>
      </c>
      <c r="BK340" s="1">
        <v>45929</v>
      </c>
      <c r="BN340">
        <v>40</v>
      </c>
      <c r="BO340">
        <v>0</v>
      </c>
      <c r="BP340">
        <v>8</v>
      </c>
      <c r="BQ340">
        <v>8</v>
      </c>
      <c r="BR340">
        <v>8</v>
      </c>
      <c r="BS340">
        <v>8</v>
      </c>
      <c r="BT340">
        <v>8</v>
      </c>
      <c r="BU340">
        <v>0</v>
      </c>
      <c r="BV340" t="str">
        <f>"8:00 AM"</f>
        <v>8:00 AM</v>
      </c>
      <c r="BW340" t="str">
        <f>"5:00 PM"</f>
        <v>5:00 PM</v>
      </c>
      <c r="BX340" t="s">
        <v>226</v>
      </c>
      <c r="BY340">
        <v>0</v>
      </c>
      <c r="BZ340">
        <v>24</v>
      </c>
      <c r="CA340" t="s">
        <v>115</v>
      </c>
      <c r="CC340" t="s">
        <v>1980</v>
      </c>
      <c r="CD340" t="s">
        <v>1187</v>
      </c>
      <c r="CF340" t="s">
        <v>119</v>
      </c>
      <c r="CG340" t="s">
        <v>120</v>
      </c>
      <c r="CH340" s="8">
        <v>96950</v>
      </c>
      <c r="CI340" s="3">
        <v>9.75</v>
      </c>
      <c r="CJ340" s="3">
        <v>9.75</v>
      </c>
      <c r="CK340" s="3">
        <v>14.63</v>
      </c>
      <c r="CL340" s="3">
        <v>14.63</v>
      </c>
      <c r="CM340" t="s">
        <v>136</v>
      </c>
      <c r="CN340" t="s">
        <v>368</v>
      </c>
      <c r="CO340" t="s">
        <v>138</v>
      </c>
      <c r="CQ340" t="s">
        <v>115</v>
      </c>
      <c r="CR340" t="s">
        <v>133</v>
      </c>
      <c r="CS340" t="s">
        <v>133</v>
      </c>
      <c r="CT340" t="s">
        <v>133</v>
      </c>
      <c r="CU340" t="s">
        <v>139</v>
      </c>
      <c r="CV340" t="s">
        <v>133</v>
      </c>
      <c r="CW340" t="s">
        <v>133</v>
      </c>
      <c r="CX340" t="s">
        <v>4939</v>
      </c>
      <c r="CY340" s="10">
        <v>16702886108</v>
      </c>
      <c r="CZ340" t="s">
        <v>1183</v>
      </c>
      <c r="DA340" t="s">
        <v>209</v>
      </c>
      <c r="DB340" t="s">
        <v>133</v>
      </c>
      <c r="DC340" t="s">
        <v>115</v>
      </c>
      <c r="DD340" t="s">
        <v>1180</v>
      </c>
      <c r="DE340" t="s">
        <v>1181</v>
      </c>
      <c r="DF340" t="s">
        <v>4940</v>
      </c>
      <c r="DG340" t="s">
        <v>1177</v>
      </c>
      <c r="DH340" t="s">
        <v>1183</v>
      </c>
    </row>
    <row r="341" spans="1:112" ht="14.45" customHeight="1" x14ac:dyDescent="0.25">
      <c r="A341" t="s">
        <v>5212</v>
      </c>
      <c r="B341" t="s">
        <v>143</v>
      </c>
      <c r="C341" s="1">
        <v>45533</v>
      </c>
      <c r="D341" s="1">
        <v>45583</v>
      </c>
      <c r="E341" t="s">
        <v>144</v>
      </c>
      <c r="F341" s="1">
        <v>45656</v>
      </c>
      <c r="G341" t="s">
        <v>115</v>
      </c>
      <c r="H341" t="s">
        <v>115</v>
      </c>
      <c r="I341" t="s">
        <v>115</v>
      </c>
      <c r="J341" t="s">
        <v>887</v>
      </c>
      <c r="K341" t="s">
        <v>139</v>
      </c>
      <c r="L341" t="s">
        <v>888</v>
      </c>
      <c r="M341" t="s">
        <v>889</v>
      </c>
      <c r="N341" t="s">
        <v>162</v>
      </c>
      <c r="O341" t="s">
        <v>120</v>
      </c>
      <c r="P341" s="8">
        <v>96952</v>
      </c>
      <c r="Q341" t="s">
        <v>121</v>
      </c>
      <c r="R341" t="s">
        <v>139</v>
      </c>
      <c r="S341" s="10">
        <v>16704339989</v>
      </c>
      <c r="U341" t="s">
        <v>890</v>
      </c>
      <c r="V341">
        <v>481111</v>
      </c>
      <c r="W341" t="s">
        <v>123</v>
      </c>
      <c r="Y341" t="s">
        <v>891</v>
      </c>
      <c r="Z341" t="s">
        <v>892</v>
      </c>
      <c r="AA341" t="s">
        <v>893</v>
      </c>
      <c r="AB341" t="s">
        <v>565</v>
      </c>
      <c r="AC341" t="s">
        <v>888</v>
      </c>
      <c r="AD341" t="s">
        <v>889</v>
      </c>
      <c r="AE341" t="s">
        <v>162</v>
      </c>
      <c r="AF341" t="s">
        <v>120</v>
      </c>
      <c r="AG341" s="8">
        <v>96952</v>
      </c>
      <c r="AH341" t="s">
        <v>121</v>
      </c>
      <c r="AJ341" s="10">
        <v>16704339989</v>
      </c>
      <c r="AL341" t="s">
        <v>894</v>
      </c>
      <c r="BD341" t="str">
        <f>"53-2012.00"</f>
        <v>53-2012.00</v>
      </c>
      <c r="BE341" t="s">
        <v>3270</v>
      </c>
      <c r="BF341" t="s">
        <v>3271</v>
      </c>
      <c r="BG341" t="s">
        <v>3272</v>
      </c>
      <c r="BH341">
        <v>1</v>
      </c>
      <c r="BI341">
        <v>1</v>
      </c>
      <c r="BJ341" s="1">
        <v>45658</v>
      </c>
      <c r="BK341" s="1">
        <v>46022</v>
      </c>
      <c r="BL341" s="1">
        <v>45658</v>
      </c>
      <c r="BM341" s="1">
        <v>46022</v>
      </c>
      <c r="BN341">
        <v>40</v>
      </c>
      <c r="BO341">
        <v>0</v>
      </c>
      <c r="BP341">
        <v>8</v>
      </c>
      <c r="BQ341">
        <v>8</v>
      </c>
      <c r="BR341">
        <v>8</v>
      </c>
      <c r="BS341">
        <v>8</v>
      </c>
      <c r="BT341">
        <v>8</v>
      </c>
      <c r="BU341">
        <v>0</v>
      </c>
      <c r="BV341" t="str">
        <f>"7:00 AM"</f>
        <v>7:00 AM</v>
      </c>
      <c r="BW341" t="str">
        <f>"6:00 PM"</f>
        <v>6:00 PM</v>
      </c>
      <c r="BX341" t="s">
        <v>226</v>
      </c>
      <c r="BY341">
        <v>0</v>
      </c>
      <c r="BZ341">
        <v>6</v>
      </c>
      <c r="CA341" t="s">
        <v>115</v>
      </c>
      <c r="CC341" s="2" t="s">
        <v>3273</v>
      </c>
      <c r="CD341" t="s">
        <v>888</v>
      </c>
      <c r="CE341" t="s">
        <v>889</v>
      </c>
      <c r="CF341" t="s">
        <v>162</v>
      </c>
      <c r="CG341" t="s">
        <v>120</v>
      </c>
      <c r="CH341" s="8">
        <v>96952</v>
      </c>
      <c r="CI341" s="3">
        <v>7360.5</v>
      </c>
      <c r="CJ341" s="3">
        <v>7360.5</v>
      </c>
      <c r="CK341" s="3">
        <v>0</v>
      </c>
      <c r="CL341" s="3">
        <v>0</v>
      </c>
      <c r="CM341" t="s">
        <v>869</v>
      </c>
      <c r="CN341" t="s">
        <v>3274</v>
      </c>
      <c r="CO341" t="s">
        <v>138</v>
      </c>
      <c r="CQ341" t="s">
        <v>115</v>
      </c>
      <c r="CR341" t="s">
        <v>133</v>
      </c>
      <c r="CS341" t="s">
        <v>139</v>
      </c>
      <c r="CT341" t="s">
        <v>139</v>
      </c>
      <c r="CU341" t="s">
        <v>133</v>
      </c>
      <c r="CV341" t="s">
        <v>133</v>
      </c>
      <c r="CW341" t="s">
        <v>139</v>
      </c>
      <c r="CX341" t="s">
        <v>898</v>
      </c>
      <c r="CY341" s="10">
        <v>16704339989</v>
      </c>
      <c r="CZ341" t="s">
        <v>3275</v>
      </c>
      <c r="DA341" t="s">
        <v>139</v>
      </c>
      <c r="DB341" t="s">
        <v>133</v>
      </c>
      <c r="DC341" t="s">
        <v>115</v>
      </c>
    </row>
    <row r="342" spans="1:112" ht="14.45" customHeight="1" x14ac:dyDescent="0.25">
      <c r="A342" t="s">
        <v>5398</v>
      </c>
      <c r="B342" t="s">
        <v>192</v>
      </c>
      <c r="C342" s="1">
        <v>45511</v>
      </c>
      <c r="D342" s="1">
        <v>45583</v>
      </c>
      <c r="E342" t="s">
        <v>114</v>
      </c>
      <c r="G342" t="s">
        <v>115</v>
      </c>
      <c r="H342" t="s">
        <v>115</v>
      </c>
      <c r="I342" t="s">
        <v>115</v>
      </c>
      <c r="J342" t="s">
        <v>5399</v>
      </c>
      <c r="L342" t="s">
        <v>5400</v>
      </c>
      <c r="N342" t="s">
        <v>119</v>
      </c>
      <c r="O342" t="s">
        <v>120</v>
      </c>
      <c r="P342" s="8">
        <v>96950</v>
      </c>
      <c r="Q342" t="s">
        <v>121</v>
      </c>
      <c r="S342" s="10">
        <v>16702883526</v>
      </c>
      <c r="U342" t="s">
        <v>5401</v>
      </c>
      <c r="V342">
        <v>445110</v>
      </c>
      <c r="W342" t="s">
        <v>123</v>
      </c>
      <c r="Y342" t="s">
        <v>126</v>
      </c>
      <c r="Z342" t="s">
        <v>5402</v>
      </c>
      <c r="AB342" t="s">
        <v>3665</v>
      </c>
      <c r="AC342" t="s">
        <v>5400</v>
      </c>
      <c r="AE342" t="s">
        <v>119</v>
      </c>
      <c r="AF342" t="s">
        <v>120</v>
      </c>
      <c r="AG342" s="8">
        <v>96950</v>
      </c>
      <c r="AH342" t="s">
        <v>121</v>
      </c>
      <c r="AJ342" s="10">
        <v>16702883526</v>
      </c>
      <c r="AL342" t="s">
        <v>5403</v>
      </c>
      <c r="BD342" t="str">
        <f>"43-3031.00"</f>
        <v>43-3031.00</v>
      </c>
      <c r="BE342" t="s">
        <v>430</v>
      </c>
      <c r="BF342" t="s">
        <v>5404</v>
      </c>
      <c r="BG342" t="s">
        <v>432</v>
      </c>
      <c r="BH342">
        <v>2</v>
      </c>
      <c r="BJ342" s="1">
        <v>45566</v>
      </c>
      <c r="BK342" s="1">
        <v>45930</v>
      </c>
      <c r="BN342">
        <v>35</v>
      </c>
      <c r="BO342">
        <v>0</v>
      </c>
      <c r="BP342">
        <v>7</v>
      </c>
      <c r="BQ342">
        <v>7</v>
      </c>
      <c r="BR342">
        <v>7</v>
      </c>
      <c r="BS342">
        <v>7</v>
      </c>
      <c r="BT342">
        <v>7</v>
      </c>
      <c r="BU342">
        <v>0</v>
      </c>
      <c r="BV342" t="str">
        <f>"9:00 AM"</f>
        <v>9:00 AM</v>
      </c>
      <c r="BW342" t="str">
        <f>"4:00 PM"</f>
        <v>4:00 PM</v>
      </c>
      <c r="BX342" t="s">
        <v>226</v>
      </c>
      <c r="BY342">
        <v>0</v>
      </c>
      <c r="BZ342">
        <v>24</v>
      </c>
      <c r="CA342" t="s">
        <v>115</v>
      </c>
      <c r="CC342" t="s">
        <v>5405</v>
      </c>
      <c r="CD342" t="s">
        <v>5406</v>
      </c>
      <c r="CF342" t="s">
        <v>119</v>
      </c>
      <c r="CG342" t="s">
        <v>120</v>
      </c>
      <c r="CH342" s="8">
        <v>96950</v>
      </c>
      <c r="CI342" s="3">
        <v>12.28</v>
      </c>
      <c r="CJ342" s="3">
        <v>12.28</v>
      </c>
      <c r="CK342" s="3">
        <v>0</v>
      </c>
      <c r="CL342" s="3">
        <v>0</v>
      </c>
      <c r="CM342" t="s">
        <v>136</v>
      </c>
      <c r="CN342" t="s">
        <v>137</v>
      </c>
      <c r="CO342" t="s">
        <v>138</v>
      </c>
      <c r="CQ342" t="s">
        <v>115</v>
      </c>
      <c r="CR342" t="s">
        <v>133</v>
      </c>
      <c r="CS342" t="s">
        <v>139</v>
      </c>
      <c r="CT342" t="s">
        <v>139</v>
      </c>
      <c r="CU342" t="s">
        <v>139</v>
      </c>
      <c r="CV342" t="s">
        <v>133</v>
      </c>
      <c r="CW342" t="s">
        <v>139</v>
      </c>
      <c r="CX342" t="s">
        <v>5407</v>
      </c>
      <c r="CY342" s="10">
        <v>16702883526</v>
      </c>
      <c r="CZ342" t="s">
        <v>5403</v>
      </c>
      <c r="DA342" t="s">
        <v>139</v>
      </c>
      <c r="DB342" t="s">
        <v>133</v>
      </c>
      <c r="DC342" t="s">
        <v>115</v>
      </c>
    </row>
    <row r="343" spans="1:112" ht="14.45" customHeight="1" x14ac:dyDescent="0.25">
      <c r="A343" t="s">
        <v>5462</v>
      </c>
      <c r="B343" t="s">
        <v>192</v>
      </c>
      <c r="C343" s="1">
        <v>45540</v>
      </c>
      <c r="D343" s="1">
        <v>45583</v>
      </c>
      <c r="E343" t="s">
        <v>144</v>
      </c>
      <c r="F343" s="1">
        <v>45656</v>
      </c>
      <c r="G343" t="s">
        <v>115</v>
      </c>
      <c r="H343" t="s">
        <v>115</v>
      </c>
      <c r="I343" t="s">
        <v>115</v>
      </c>
      <c r="J343" t="s">
        <v>2456</v>
      </c>
      <c r="L343" t="s">
        <v>2466</v>
      </c>
      <c r="N343" t="s">
        <v>148</v>
      </c>
      <c r="O343" t="s">
        <v>120</v>
      </c>
      <c r="P343" s="8">
        <v>96950</v>
      </c>
      <c r="Q343" t="s">
        <v>121</v>
      </c>
      <c r="S343" s="10">
        <v>16702358938</v>
      </c>
      <c r="U343" t="s">
        <v>2458</v>
      </c>
      <c r="V343">
        <v>441330</v>
      </c>
      <c r="W343" t="s">
        <v>123</v>
      </c>
      <c r="Y343" t="s">
        <v>2459</v>
      </c>
      <c r="Z343" t="s">
        <v>2460</v>
      </c>
      <c r="AB343" t="s">
        <v>1817</v>
      </c>
      <c r="AC343" t="s">
        <v>2457</v>
      </c>
      <c r="AE343" t="s">
        <v>148</v>
      </c>
      <c r="AF343" t="s">
        <v>120</v>
      </c>
      <c r="AG343" s="8">
        <v>96950</v>
      </c>
      <c r="AH343" t="s">
        <v>121</v>
      </c>
      <c r="AJ343" s="10">
        <v>16702875665</v>
      </c>
      <c r="AL343" t="s">
        <v>2461</v>
      </c>
      <c r="BD343" t="str">
        <f>"41-2022.00"</f>
        <v>41-2022.00</v>
      </c>
      <c r="BE343" t="s">
        <v>258</v>
      </c>
      <c r="BF343" t="s">
        <v>5463</v>
      </c>
      <c r="BG343" t="s">
        <v>5464</v>
      </c>
      <c r="BH343">
        <v>1</v>
      </c>
      <c r="BJ343" s="1">
        <v>45658</v>
      </c>
      <c r="BK343" s="1">
        <v>46022</v>
      </c>
      <c r="BN343">
        <v>35</v>
      </c>
      <c r="BO343">
        <v>0</v>
      </c>
      <c r="BP343">
        <v>7</v>
      </c>
      <c r="BQ343">
        <v>7</v>
      </c>
      <c r="BR343">
        <v>7</v>
      </c>
      <c r="BS343">
        <v>7</v>
      </c>
      <c r="BT343">
        <v>7</v>
      </c>
      <c r="BU343">
        <v>0</v>
      </c>
      <c r="BV343" t="str">
        <f>"9:00 AM"</f>
        <v>9:00 AM</v>
      </c>
      <c r="BW343" t="str">
        <f>"5:00 PM"</f>
        <v>5:00 PM</v>
      </c>
      <c r="BX343" t="s">
        <v>226</v>
      </c>
      <c r="BY343">
        <v>0</v>
      </c>
      <c r="BZ343">
        <v>12</v>
      </c>
      <c r="CA343" t="s">
        <v>115</v>
      </c>
      <c r="CC343" s="2" t="s">
        <v>5465</v>
      </c>
      <c r="CD343" t="s">
        <v>2466</v>
      </c>
      <c r="CF343" t="s">
        <v>148</v>
      </c>
      <c r="CG343" t="s">
        <v>120</v>
      </c>
      <c r="CH343" s="8">
        <v>96950</v>
      </c>
      <c r="CI343" s="3">
        <v>9.5</v>
      </c>
      <c r="CJ343" s="3">
        <v>10</v>
      </c>
      <c r="CK343" s="3">
        <v>14.25</v>
      </c>
      <c r="CL343" s="3">
        <v>15</v>
      </c>
      <c r="CM343" t="s">
        <v>136</v>
      </c>
      <c r="CO343" t="s">
        <v>138</v>
      </c>
      <c r="CQ343" t="s">
        <v>115</v>
      </c>
      <c r="CR343" t="s">
        <v>133</v>
      </c>
      <c r="CS343" t="s">
        <v>139</v>
      </c>
      <c r="CT343" t="s">
        <v>133</v>
      </c>
      <c r="CU343" t="s">
        <v>139</v>
      </c>
      <c r="CV343" t="s">
        <v>133</v>
      </c>
      <c r="CW343" t="s">
        <v>139</v>
      </c>
      <c r="CX343" t="s">
        <v>2467</v>
      </c>
      <c r="CY343" s="10">
        <v>16702358938</v>
      </c>
      <c r="CZ343" t="s">
        <v>2461</v>
      </c>
      <c r="DA343" t="s">
        <v>1088</v>
      </c>
      <c r="DB343" t="s">
        <v>133</v>
      </c>
      <c r="DC343" t="s">
        <v>115</v>
      </c>
    </row>
    <row r="344" spans="1:112" ht="14.45" customHeight="1" x14ac:dyDescent="0.25">
      <c r="A344" t="s">
        <v>5568</v>
      </c>
      <c r="B344" t="s">
        <v>143</v>
      </c>
      <c r="C344" s="1">
        <v>45492</v>
      </c>
      <c r="D344" s="1">
        <v>45583</v>
      </c>
      <c r="E344" t="s">
        <v>114</v>
      </c>
      <c r="G344" t="s">
        <v>133</v>
      </c>
      <c r="H344" t="s">
        <v>115</v>
      </c>
      <c r="I344" t="s">
        <v>115</v>
      </c>
      <c r="J344" t="s">
        <v>5569</v>
      </c>
      <c r="K344" t="s">
        <v>5570</v>
      </c>
      <c r="L344" t="s">
        <v>5571</v>
      </c>
      <c r="N344" t="s">
        <v>148</v>
      </c>
      <c r="O344" t="s">
        <v>120</v>
      </c>
      <c r="P344" s="8">
        <v>96950</v>
      </c>
      <c r="Q344" t="s">
        <v>121</v>
      </c>
      <c r="S344" s="10">
        <v>16709893076</v>
      </c>
      <c r="U344" t="s">
        <v>5572</v>
      </c>
      <c r="V344">
        <v>424460</v>
      </c>
      <c r="W344" t="s">
        <v>123</v>
      </c>
      <c r="Y344" t="s">
        <v>5573</v>
      </c>
      <c r="Z344" t="s">
        <v>5574</v>
      </c>
      <c r="AA344" t="s">
        <v>5575</v>
      </c>
      <c r="AB344" t="s">
        <v>4688</v>
      </c>
      <c r="AC344" t="s">
        <v>5571</v>
      </c>
      <c r="AE344" t="s">
        <v>148</v>
      </c>
      <c r="AF344" t="s">
        <v>120</v>
      </c>
      <c r="AG344" s="8">
        <v>96950</v>
      </c>
      <c r="AH344" t="s">
        <v>121</v>
      </c>
      <c r="AJ344" s="10">
        <v>16709893076</v>
      </c>
      <c r="AL344" t="s">
        <v>4689</v>
      </c>
      <c r="BD344" t="str">
        <f>"49-3051.00"</f>
        <v>49-3051.00</v>
      </c>
      <c r="BE344" t="s">
        <v>2239</v>
      </c>
      <c r="BF344" t="s">
        <v>5576</v>
      </c>
      <c r="BG344" t="s">
        <v>3483</v>
      </c>
      <c r="BH344">
        <v>2</v>
      </c>
      <c r="BI344">
        <v>2</v>
      </c>
      <c r="BJ344" s="1">
        <v>45566</v>
      </c>
      <c r="BK344" s="1">
        <v>46660</v>
      </c>
      <c r="BL344" s="1">
        <v>45583</v>
      </c>
      <c r="BM344" s="1">
        <v>46660</v>
      </c>
      <c r="BN344">
        <v>35</v>
      </c>
      <c r="BO344">
        <v>0</v>
      </c>
      <c r="BP344">
        <v>7</v>
      </c>
      <c r="BQ344">
        <v>7</v>
      </c>
      <c r="BR344">
        <v>7</v>
      </c>
      <c r="BS344">
        <v>7</v>
      </c>
      <c r="BT344">
        <v>7</v>
      </c>
      <c r="BU344">
        <v>0</v>
      </c>
      <c r="BV344" t="str">
        <f>"9:00 AM"</f>
        <v>9:00 AM</v>
      </c>
      <c r="BW344" t="str">
        <f>"5:00 PM"</f>
        <v>5:00 PM</v>
      </c>
      <c r="BX344" t="s">
        <v>226</v>
      </c>
      <c r="BY344">
        <v>0</v>
      </c>
      <c r="BZ344">
        <v>24</v>
      </c>
      <c r="CA344" t="s">
        <v>115</v>
      </c>
      <c r="CC344" t="s">
        <v>5577</v>
      </c>
      <c r="CD344" t="s">
        <v>1228</v>
      </c>
      <c r="CF344" t="s">
        <v>148</v>
      </c>
      <c r="CG344" t="s">
        <v>120</v>
      </c>
      <c r="CH344" s="8">
        <v>96950</v>
      </c>
      <c r="CI344" s="3">
        <v>11.85</v>
      </c>
      <c r="CJ344" s="3">
        <v>11.85</v>
      </c>
      <c r="CK344" s="3">
        <v>0</v>
      </c>
      <c r="CL344" s="3">
        <v>0</v>
      </c>
      <c r="CM344" t="s">
        <v>136</v>
      </c>
      <c r="CN344" t="s">
        <v>158</v>
      </c>
      <c r="CO344" t="s">
        <v>138</v>
      </c>
      <c r="CQ344" t="s">
        <v>115</v>
      </c>
      <c r="CR344" t="s">
        <v>133</v>
      </c>
      <c r="CS344" t="s">
        <v>139</v>
      </c>
      <c r="CT344" t="s">
        <v>139</v>
      </c>
      <c r="CU344" t="s">
        <v>139</v>
      </c>
      <c r="CV344" t="s">
        <v>133</v>
      </c>
      <c r="CW344" t="s">
        <v>139</v>
      </c>
      <c r="CX344" t="s">
        <v>1208</v>
      </c>
      <c r="CY344" s="10">
        <v>16709893076</v>
      </c>
      <c r="CZ344" t="s">
        <v>4689</v>
      </c>
      <c r="DA344" t="s">
        <v>139</v>
      </c>
      <c r="DB344" t="s">
        <v>133</v>
      </c>
      <c r="DC344" t="s">
        <v>115</v>
      </c>
    </row>
    <row r="345" spans="1:112" ht="14.45" customHeight="1" x14ac:dyDescent="0.25">
      <c r="A345" t="s">
        <v>5807</v>
      </c>
      <c r="B345" t="s">
        <v>143</v>
      </c>
      <c r="C345" s="1">
        <v>45490</v>
      </c>
      <c r="D345" s="1">
        <v>45583</v>
      </c>
      <c r="E345" t="s">
        <v>114</v>
      </c>
      <c r="G345" t="s">
        <v>133</v>
      </c>
      <c r="H345" t="s">
        <v>115</v>
      </c>
      <c r="I345" t="s">
        <v>115</v>
      </c>
      <c r="J345" t="s">
        <v>5808</v>
      </c>
      <c r="K345" t="s">
        <v>5809</v>
      </c>
      <c r="L345" t="s">
        <v>5810</v>
      </c>
      <c r="N345" t="s">
        <v>148</v>
      </c>
      <c r="O345" t="s">
        <v>120</v>
      </c>
      <c r="P345" s="8">
        <v>96950</v>
      </c>
      <c r="Q345" t="s">
        <v>121</v>
      </c>
      <c r="S345" s="10">
        <v>16707897676</v>
      </c>
      <c r="U345" t="s">
        <v>5811</v>
      </c>
      <c r="V345">
        <v>72251</v>
      </c>
      <c r="W345" t="s">
        <v>123</v>
      </c>
      <c r="Y345" t="s">
        <v>1199</v>
      </c>
      <c r="Z345" t="s">
        <v>5812</v>
      </c>
      <c r="AB345" t="s">
        <v>565</v>
      </c>
      <c r="AC345" t="s">
        <v>5810</v>
      </c>
      <c r="AE345" t="s">
        <v>148</v>
      </c>
      <c r="AF345" t="s">
        <v>120</v>
      </c>
      <c r="AG345" s="8">
        <v>96950</v>
      </c>
      <c r="AH345" t="s">
        <v>121</v>
      </c>
      <c r="AJ345" s="10">
        <v>16707897676</v>
      </c>
      <c r="AL345" t="s">
        <v>1198</v>
      </c>
      <c r="AM345" t="s">
        <v>567</v>
      </c>
      <c r="AN345" t="s">
        <v>1199</v>
      </c>
      <c r="AO345" t="s">
        <v>1200</v>
      </c>
      <c r="AQ345" t="s">
        <v>1201</v>
      </c>
      <c r="AS345" t="s">
        <v>148</v>
      </c>
      <c r="AT345" t="s">
        <v>120</v>
      </c>
      <c r="AU345" s="8">
        <v>96950</v>
      </c>
      <c r="AV345" t="s">
        <v>121</v>
      </c>
      <c r="AX345" s="10">
        <v>16702353403</v>
      </c>
      <c r="AZ345" t="s">
        <v>1202</v>
      </c>
      <c r="BA345" t="s">
        <v>1203</v>
      </c>
      <c r="BD345" t="str">
        <f>"43-1011.00"</f>
        <v>43-1011.00</v>
      </c>
      <c r="BE345" t="s">
        <v>712</v>
      </c>
      <c r="BF345" t="s">
        <v>5813</v>
      </c>
      <c r="BG345" t="s">
        <v>3602</v>
      </c>
      <c r="BH345">
        <v>1</v>
      </c>
      <c r="BI345">
        <v>1</v>
      </c>
      <c r="BJ345" s="1">
        <v>45566</v>
      </c>
      <c r="BK345" s="1">
        <v>46660</v>
      </c>
      <c r="BL345" s="1">
        <v>45583</v>
      </c>
      <c r="BM345" s="1">
        <v>46660</v>
      </c>
      <c r="BN345">
        <v>35</v>
      </c>
      <c r="BO345">
        <v>0</v>
      </c>
      <c r="BP345">
        <v>7</v>
      </c>
      <c r="BQ345">
        <v>7</v>
      </c>
      <c r="BR345">
        <v>7</v>
      </c>
      <c r="BS345">
        <v>7</v>
      </c>
      <c r="BT345">
        <v>7</v>
      </c>
      <c r="BU345">
        <v>0</v>
      </c>
      <c r="BV345" t="str">
        <f>"9:00 AM"</f>
        <v>9:00 AM</v>
      </c>
      <c r="BW345" t="str">
        <f>"5:00 PM"</f>
        <v>5:00 PM</v>
      </c>
      <c r="BX345" t="s">
        <v>226</v>
      </c>
      <c r="BY345">
        <v>0</v>
      </c>
      <c r="BZ345">
        <v>12</v>
      </c>
      <c r="CA345" t="s">
        <v>133</v>
      </c>
      <c r="CB345">
        <v>3</v>
      </c>
      <c r="CC345" t="s">
        <v>5814</v>
      </c>
      <c r="CD345" t="s">
        <v>5815</v>
      </c>
      <c r="CF345" t="s">
        <v>148</v>
      </c>
      <c r="CG345" t="s">
        <v>120</v>
      </c>
      <c r="CH345" s="8">
        <v>96950</v>
      </c>
      <c r="CI345" s="3">
        <v>16.649999999999999</v>
      </c>
      <c r="CJ345" s="3">
        <v>16.649999999999999</v>
      </c>
      <c r="CK345" s="3">
        <v>0</v>
      </c>
      <c r="CL345" s="3">
        <v>0</v>
      </c>
      <c r="CM345" t="s">
        <v>136</v>
      </c>
      <c r="CN345" t="s">
        <v>158</v>
      </c>
      <c r="CO345" t="s">
        <v>138</v>
      </c>
      <c r="CQ345" t="s">
        <v>115</v>
      </c>
      <c r="CR345" t="s">
        <v>133</v>
      </c>
      <c r="CS345" t="s">
        <v>139</v>
      </c>
      <c r="CT345" t="s">
        <v>139</v>
      </c>
      <c r="CU345" t="s">
        <v>139</v>
      </c>
      <c r="CV345" t="s">
        <v>133</v>
      </c>
      <c r="CW345" t="s">
        <v>139</v>
      </c>
      <c r="CX345" t="s">
        <v>1208</v>
      </c>
      <c r="CY345" s="10">
        <v>16707897676</v>
      </c>
      <c r="CZ345" t="s">
        <v>1198</v>
      </c>
      <c r="DA345" t="s">
        <v>139</v>
      </c>
      <c r="DB345" t="s">
        <v>133</v>
      </c>
      <c r="DC345" t="s">
        <v>115</v>
      </c>
    </row>
    <row r="346" spans="1:112" ht="14.45" customHeight="1" x14ac:dyDescent="0.25">
      <c r="A346" t="s">
        <v>6108</v>
      </c>
      <c r="B346" t="s">
        <v>143</v>
      </c>
      <c r="C346" s="1">
        <v>45484</v>
      </c>
      <c r="D346" s="1">
        <v>45583</v>
      </c>
      <c r="E346" t="s">
        <v>144</v>
      </c>
      <c r="F346" s="1">
        <v>45564</v>
      </c>
      <c r="G346" t="s">
        <v>133</v>
      </c>
      <c r="H346" t="s">
        <v>115</v>
      </c>
      <c r="I346" t="s">
        <v>115</v>
      </c>
      <c r="J346" t="s">
        <v>4336</v>
      </c>
      <c r="L346" t="s">
        <v>4337</v>
      </c>
      <c r="M346" t="s">
        <v>4338</v>
      </c>
      <c r="N346" t="s">
        <v>148</v>
      </c>
      <c r="O346" t="s">
        <v>120</v>
      </c>
      <c r="P346" s="8">
        <v>96950</v>
      </c>
      <c r="Q346" t="s">
        <v>121</v>
      </c>
      <c r="S346" s="10">
        <v>16703236652</v>
      </c>
      <c r="U346" t="s">
        <v>6104</v>
      </c>
      <c r="V346">
        <v>236220</v>
      </c>
      <c r="W346" t="s">
        <v>123</v>
      </c>
      <c r="Y346" t="s">
        <v>4340</v>
      </c>
      <c r="Z346" t="s">
        <v>4341</v>
      </c>
      <c r="AB346" t="s">
        <v>565</v>
      </c>
      <c r="AC346" t="s">
        <v>6105</v>
      </c>
      <c r="AE346" t="s">
        <v>148</v>
      </c>
      <c r="AF346" t="s">
        <v>120</v>
      </c>
      <c r="AG346" s="8">
        <v>96950</v>
      </c>
      <c r="AH346" t="s">
        <v>121</v>
      </c>
      <c r="AJ346" s="10">
        <v>16703236652</v>
      </c>
      <c r="AL346" t="s">
        <v>4342</v>
      </c>
      <c r="BD346" t="str">
        <f>"47-2111.00"</f>
        <v>47-2111.00</v>
      </c>
      <c r="BE346" t="s">
        <v>6109</v>
      </c>
      <c r="BF346" t="s">
        <v>6110</v>
      </c>
      <c r="BG346" t="s">
        <v>6111</v>
      </c>
      <c r="BH346">
        <v>1</v>
      </c>
      <c r="BI346">
        <v>1</v>
      </c>
      <c r="BJ346" s="1">
        <v>45566</v>
      </c>
      <c r="BK346" s="1">
        <v>46660</v>
      </c>
      <c r="BL346" s="1">
        <v>45583</v>
      </c>
      <c r="BM346" s="1">
        <v>46660</v>
      </c>
      <c r="BN346">
        <v>40</v>
      </c>
      <c r="BO346">
        <v>0</v>
      </c>
      <c r="BP346">
        <v>8</v>
      </c>
      <c r="BQ346">
        <v>8</v>
      </c>
      <c r="BR346">
        <v>8</v>
      </c>
      <c r="BS346">
        <v>8</v>
      </c>
      <c r="BT346">
        <v>8</v>
      </c>
      <c r="BU346">
        <v>0</v>
      </c>
      <c r="BV346" t="str">
        <f>"8:00 AM"</f>
        <v>8:00 AM</v>
      </c>
      <c r="BW346" t="str">
        <f>"5:00 PM"</f>
        <v>5:00 PM</v>
      </c>
      <c r="BX346" t="s">
        <v>226</v>
      </c>
      <c r="BY346">
        <v>0</v>
      </c>
      <c r="BZ346">
        <v>24</v>
      </c>
      <c r="CA346" t="s">
        <v>115</v>
      </c>
      <c r="CC346" t="s">
        <v>6112</v>
      </c>
      <c r="CD346" t="s">
        <v>4346</v>
      </c>
      <c r="CF346" t="s">
        <v>119</v>
      </c>
      <c r="CG346" t="s">
        <v>120</v>
      </c>
      <c r="CH346" s="8">
        <v>96950</v>
      </c>
      <c r="CI346" s="3">
        <v>12.64</v>
      </c>
      <c r="CJ346" s="3">
        <v>12.64</v>
      </c>
      <c r="CK346" s="3">
        <v>18.96</v>
      </c>
      <c r="CL346" s="3">
        <v>18.96</v>
      </c>
      <c r="CM346" t="s">
        <v>136</v>
      </c>
      <c r="CN346" t="s">
        <v>139</v>
      </c>
      <c r="CO346" t="s">
        <v>138</v>
      </c>
      <c r="CQ346" t="s">
        <v>115</v>
      </c>
      <c r="CR346" t="s">
        <v>133</v>
      </c>
      <c r="CS346" t="s">
        <v>139</v>
      </c>
      <c r="CT346" t="s">
        <v>133</v>
      </c>
      <c r="CU346" t="s">
        <v>139</v>
      </c>
      <c r="CV346" t="s">
        <v>133</v>
      </c>
      <c r="CW346" t="s">
        <v>139</v>
      </c>
      <c r="CX346" t="s">
        <v>9647</v>
      </c>
      <c r="CY346" s="10">
        <v>16703236652</v>
      </c>
      <c r="CZ346" t="s">
        <v>4347</v>
      </c>
      <c r="DA346" t="s">
        <v>139</v>
      </c>
      <c r="DB346" t="s">
        <v>133</v>
      </c>
      <c r="DC346" t="s">
        <v>115</v>
      </c>
    </row>
    <row r="347" spans="1:112" ht="14.45" customHeight="1" x14ac:dyDescent="0.25">
      <c r="A347" t="s">
        <v>6271</v>
      </c>
      <c r="B347" t="s">
        <v>143</v>
      </c>
      <c r="C347" s="1">
        <v>45470</v>
      </c>
      <c r="D347" s="1">
        <v>45583</v>
      </c>
      <c r="E347" t="s">
        <v>144</v>
      </c>
      <c r="F347" s="1">
        <v>45564</v>
      </c>
      <c r="G347" t="s">
        <v>133</v>
      </c>
      <c r="H347" t="s">
        <v>115</v>
      </c>
      <c r="I347" t="s">
        <v>115</v>
      </c>
      <c r="J347" t="s">
        <v>5183</v>
      </c>
      <c r="K347" t="s">
        <v>5184</v>
      </c>
      <c r="L347" t="s">
        <v>5185</v>
      </c>
      <c r="M347" t="s">
        <v>5186</v>
      </c>
      <c r="N347" t="s">
        <v>119</v>
      </c>
      <c r="O347" t="s">
        <v>120</v>
      </c>
      <c r="P347" s="8">
        <v>96950</v>
      </c>
      <c r="Q347" t="s">
        <v>121</v>
      </c>
      <c r="S347" s="10">
        <v>16702352375</v>
      </c>
      <c r="U347" t="s">
        <v>5187</v>
      </c>
      <c r="V347">
        <v>236115</v>
      </c>
      <c r="W347" t="s">
        <v>123</v>
      </c>
      <c r="Y347" t="s">
        <v>5188</v>
      </c>
      <c r="Z347" t="s">
        <v>5189</v>
      </c>
      <c r="AB347" t="s">
        <v>5190</v>
      </c>
      <c r="AC347" t="s">
        <v>5185</v>
      </c>
      <c r="AD347" t="s">
        <v>5186</v>
      </c>
      <c r="AE347" t="s">
        <v>119</v>
      </c>
      <c r="AF347" t="s">
        <v>120</v>
      </c>
      <c r="AG347" s="8">
        <v>96950</v>
      </c>
      <c r="AH347" t="s">
        <v>121</v>
      </c>
      <c r="AJ347" s="10">
        <v>16702352375</v>
      </c>
      <c r="AL347" t="s">
        <v>5191</v>
      </c>
      <c r="BD347" t="str">
        <f>"49-9071.00"</f>
        <v>49-9071.00</v>
      </c>
      <c r="BE347" t="s">
        <v>241</v>
      </c>
      <c r="BF347" t="s">
        <v>5192</v>
      </c>
      <c r="BG347" t="s">
        <v>1085</v>
      </c>
      <c r="BH347">
        <v>2</v>
      </c>
      <c r="BI347">
        <v>2</v>
      </c>
      <c r="BJ347" s="1">
        <v>45566</v>
      </c>
      <c r="BK347" s="1">
        <v>46660</v>
      </c>
      <c r="BL347" s="1">
        <v>45583</v>
      </c>
      <c r="BM347" s="1">
        <v>46660</v>
      </c>
      <c r="BN347">
        <v>35</v>
      </c>
      <c r="BO347">
        <v>0</v>
      </c>
      <c r="BP347">
        <v>7</v>
      </c>
      <c r="BQ347">
        <v>7</v>
      </c>
      <c r="BR347">
        <v>7</v>
      </c>
      <c r="BS347">
        <v>7</v>
      </c>
      <c r="BT347">
        <v>7</v>
      </c>
      <c r="BU347">
        <v>0</v>
      </c>
      <c r="BV347" t="str">
        <f>"8:00 AM"</f>
        <v>8:00 AM</v>
      </c>
      <c r="BW347" t="str">
        <f>"4:00 PM"</f>
        <v>4:00 PM</v>
      </c>
      <c r="BX347" t="s">
        <v>226</v>
      </c>
      <c r="BY347">
        <v>0</v>
      </c>
      <c r="BZ347">
        <v>24</v>
      </c>
      <c r="CA347" t="s">
        <v>115</v>
      </c>
      <c r="CC347" t="s">
        <v>5193</v>
      </c>
      <c r="CD347" t="s">
        <v>5185</v>
      </c>
      <c r="CE347" t="s">
        <v>139</v>
      </c>
      <c r="CF347" t="s">
        <v>119</v>
      </c>
      <c r="CG347" t="s">
        <v>120</v>
      </c>
      <c r="CH347" s="8">
        <v>96950</v>
      </c>
      <c r="CI347" s="3">
        <v>9.5399999999999991</v>
      </c>
      <c r="CJ347" s="3">
        <v>9.5399999999999991</v>
      </c>
      <c r="CK347" s="3">
        <v>14.31</v>
      </c>
      <c r="CL347" s="3">
        <v>14.31</v>
      </c>
      <c r="CM347" t="s">
        <v>136</v>
      </c>
      <c r="CN347" t="s">
        <v>139</v>
      </c>
      <c r="CO347" t="s">
        <v>138</v>
      </c>
      <c r="CQ347" t="s">
        <v>115</v>
      </c>
      <c r="CR347" t="s">
        <v>133</v>
      </c>
      <c r="CS347" t="s">
        <v>139</v>
      </c>
      <c r="CT347" t="s">
        <v>133</v>
      </c>
      <c r="CU347" t="s">
        <v>139</v>
      </c>
      <c r="CV347" t="s">
        <v>133</v>
      </c>
      <c r="CW347" t="s">
        <v>139</v>
      </c>
      <c r="CX347" t="s">
        <v>516</v>
      </c>
      <c r="CY347" s="10">
        <v>16702352375</v>
      </c>
      <c r="CZ347" t="s">
        <v>5191</v>
      </c>
      <c r="DA347" t="s">
        <v>356</v>
      </c>
      <c r="DB347" t="s">
        <v>133</v>
      </c>
      <c r="DC347" t="s">
        <v>115</v>
      </c>
      <c r="DD347" t="s">
        <v>517</v>
      </c>
      <c r="DE347" t="s">
        <v>518</v>
      </c>
      <c r="DF347" t="s">
        <v>519</v>
      </c>
      <c r="DG347" t="s">
        <v>520</v>
      </c>
      <c r="DH347" t="s">
        <v>521</v>
      </c>
    </row>
    <row r="348" spans="1:112" ht="14.45" customHeight="1" x14ac:dyDescent="0.25">
      <c r="A348" t="s">
        <v>6289</v>
      </c>
      <c r="B348" t="s">
        <v>192</v>
      </c>
      <c r="C348" s="1">
        <v>45506</v>
      </c>
      <c r="D348" s="1">
        <v>45583</v>
      </c>
      <c r="E348" t="s">
        <v>114</v>
      </c>
      <c r="G348" t="s">
        <v>115</v>
      </c>
      <c r="H348" t="s">
        <v>115</v>
      </c>
      <c r="I348" t="s">
        <v>115</v>
      </c>
      <c r="J348" t="s">
        <v>2247</v>
      </c>
      <c r="K348" t="s">
        <v>6290</v>
      </c>
      <c r="L348" t="s">
        <v>6291</v>
      </c>
      <c r="M348" t="s">
        <v>6292</v>
      </c>
      <c r="N348" t="s">
        <v>148</v>
      </c>
      <c r="O348" t="s">
        <v>120</v>
      </c>
      <c r="P348" s="8">
        <v>96950</v>
      </c>
      <c r="Q348" t="s">
        <v>121</v>
      </c>
      <c r="S348" s="10">
        <v>16702882902</v>
      </c>
      <c r="U348" t="s">
        <v>2251</v>
      </c>
      <c r="V348">
        <v>72232</v>
      </c>
      <c r="W348" t="s">
        <v>123</v>
      </c>
      <c r="Y348" t="s">
        <v>6293</v>
      </c>
      <c r="Z348" t="s">
        <v>6294</v>
      </c>
      <c r="AB348" t="s">
        <v>565</v>
      </c>
      <c r="AC348" t="s">
        <v>6291</v>
      </c>
      <c r="AD348" t="s">
        <v>6292</v>
      </c>
      <c r="AE348" t="s">
        <v>148</v>
      </c>
      <c r="AF348" t="s">
        <v>120</v>
      </c>
      <c r="AG348" s="8">
        <v>96950</v>
      </c>
      <c r="AH348" t="s">
        <v>121</v>
      </c>
      <c r="AJ348" s="10">
        <v>16702850138</v>
      </c>
      <c r="AL348" t="s">
        <v>2255</v>
      </c>
      <c r="BD348" t="str">
        <f>"35-2021.00"</f>
        <v>35-2021.00</v>
      </c>
      <c r="BE348" t="s">
        <v>1658</v>
      </c>
      <c r="BF348" t="s">
        <v>6295</v>
      </c>
      <c r="BG348" t="s">
        <v>6296</v>
      </c>
      <c r="BH348">
        <v>6</v>
      </c>
      <c r="BJ348" s="1">
        <v>45566</v>
      </c>
      <c r="BK348" s="1">
        <v>45930</v>
      </c>
      <c r="BN348">
        <v>35</v>
      </c>
      <c r="BO348">
        <v>0</v>
      </c>
      <c r="BP348">
        <v>7</v>
      </c>
      <c r="BQ348">
        <v>7</v>
      </c>
      <c r="BR348">
        <v>7</v>
      </c>
      <c r="BS348">
        <v>7</v>
      </c>
      <c r="BT348">
        <v>7</v>
      </c>
      <c r="BU348">
        <v>0</v>
      </c>
      <c r="BV348" t="str">
        <f>"7:00 AM"</f>
        <v>7:00 AM</v>
      </c>
      <c r="BW348" t="str">
        <f>"3:00 PM"</f>
        <v>3:00 PM</v>
      </c>
      <c r="BX348" t="s">
        <v>158</v>
      </c>
      <c r="BY348">
        <v>0</v>
      </c>
      <c r="BZ348">
        <v>3</v>
      </c>
      <c r="CA348" t="s">
        <v>115</v>
      </c>
      <c r="CC348" t="s">
        <v>6297</v>
      </c>
      <c r="CD348" t="s">
        <v>6298</v>
      </c>
      <c r="CE348" t="s">
        <v>6292</v>
      </c>
      <c r="CF348" t="s">
        <v>148</v>
      </c>
      <c r="CG348" t="s">
        <v>120</v>
      </c>
      <c r="CH348" s="8">
        <v>96950</v>
      </c>
      <c r="CI348" s="3">
        <v>7.85</v>
      </c>
      <c r="CJ348" s="3">
        <v>7.85</v>
      </c>
      <c r="CK348" s="3">
        <v>11.76</v>
      </c>
      <c r="CL348" s="3">
        <v>11.76</v>
      </c>
      <c r="CM348" t="s">
        <v>136</v>
      </c>
      <c r="CO348" t="s">
        <v>138</v>
      </c>
      <c r="CQ348" t="s">
        <v>115</v>
      </c>
      <c r="CR348" t="s">
        <v>133</v>
      </c>
      <c r="CS348" t="s">
        <v>139</v>
      </c>
      <c r="CT348" t="s">
        <v>133</v>
      </c>
      <c r="CU348" t="s">
        <v>139</v>
      </c>
      <c r="CV348" t="s">
        <v>133</v>
      </c>
      <c r="CW348" t="s">
        <v>139</v>
      </c>
      <c r="CX348" t="s">
        <v>2260</v>
      </c>
      <c r="CY348" s="10">
        <v>16702850138</v>
      </c>
      <c r="CZ348" t="s">
        <v>2255</v>
      </c>
      <c r="DA348" t="s">
        <v>139</v>
      </c>
      <c r="DB348" t="s">
        <v>133</v>
      </c>
      <c r="DC348" t="s">
        <v>115</v>
      </c>
    </row>
    <row r="349" spans="1:112" ht="14.45" customHeight="1" x14ac:dyDescent="0.25">
      <c r="A349" t="s">
        <v>6376</v>
      </c>
      <c r="B349" t="s">
        <v>143</v>
      </c>
      <c r="C349" s="1">
        <v>45481</v>
      </c>
      <c r="D349" s="1">
        <v>45583</v>
      </c>
      <c r="E349" t="s">
        <v>114</v>
      </c>
      <c r="G349" t="s">
        <v>115</v>
      </c>
      <c r="H349" t="s">
        <v>115</v>
      </c>
      <c r="I349" t="s">
        <v>115</v>
      </c>
      <c r="J349" t="s">
        <v>6377</v>
      </c>
      <c r="K349" t="s">
        <v>6378</v>
      </c>
      <c r="L349" t="s">
        <v>6379</v>
      </c>
      <c r="N349" t="s">
        <v>119</v>
      </c>
      <c r="O349" t="s">
        <v>120</v>
      </c>
      <c r="P349" s="8">
        <v>96950</v>
      </c>
      <c r="Q349" t="s">
        <v>121</v>
      </c>
      <c r="R349" t="s">
        <v>1354</v>
      </c>
      <c r="S349" s="10">
        <v>16702356351</v>
      </c>
      <c r="U349" t="s">
        <v>6380</v>
      </c>
      <c r="V349">
        <v>7225</v>
      </c>
      <c r="W349" t="s">
        <v>123</v>
      </c>
      <c r="Y349" t="s">
        <v>6381</v>
      </c>
      <c r="Z349" t="s">
        <v>6382</v>
      </c>
      <c r="AB349" t="s">
        <v>6383</v>
      </c>
      <c r="AC349" t="s">
        <v>6379</v>
      </c>
      <c r="AE349" t="s">
        <v>119</v>
      </c>
      <c r="AF349" t="s">
        <v>120</v>
      </c>
      <c r="AG349" s="8">
        <v>96950</v>
      </c>
      <c r="AH349" t="s">
        <v>121</v>
      </c>
      <c r="AI349" t="s">
        <v>1881</v>
      </c>
      <c r="AJ349" s="10">
        <v>16702356351</v>
      </c>
      <c r="AL349" t="s">
        <v>6384</v>
      </c>
      <c r="BD349" t="str">
        <f>"15-1232.00"</f>
        <v>15-1232.00</v>
      </c>
      <c r="BE349" t="s">
        <v>1430</v>
      </c>
      <c r="BF349" t="s">
        <v>6385</v>
      </c>
      <c r="BG349" t="s">
        <v>6386</v>
      </c>
      <c r="BH349">
        <v>1</v>
      </c>
      <c r="BI349">
        <v>1</v>
      </c>
      <c r="BJ349" s="1">
        <v>45597</v>
      </c>
      <c r="BK349" s="1">
        <v>45961</v>
      </c>
      <c r="BL349" s="1">
        <v>45597</v>
      </c>
      <c r="BM349" s="1">
        <v>45961</v>
      </c>
      <c r="BN349">
        <v>40</v>
      </c>
      <c r="BO349">
        <v>0</v>
      </c>
      <c r="BP349">
        <v>8</v>
      </c>
      <c r="BQ349">
        <v>8</v>
      </c>
      <c r="BR349">
        <v>8</v>
      </c>
      <c r="BS349">
        <v>8</v>
      </c>
      <c r="BT349">
        <v>8</v>
      </c>
      <c r="BU349">
        <v>0</v>
      </c>
      <c r="BV349" t="str">
        <f>"8:00 AM"</f>
        <v>8:00 AM</v>
      </c>
      <c r="BW349" t="str">
        <f>"5:00 PM"</f>
        <v>5:00 PM</v>
      </c>
      <c r="BX349" t="s">
        <v>226</v>
      </c>
      <c r="BY349">
        <v>0</v>
      </c>
      <c r="BZ349">
        <v>24</v>
      </c>
      <c r="CA349" t="s">
        <v>115</v>
      </c>
      <c r="CC349" s="2" t="s">
        <v>6387</v>
      </c>
      <c r="CD349" t="s">
        <v>6388</v>
      </c>
      <c r="CE349" t="s">
        <v>532</v>
      </c>
      <c r="CF349" t="s">
        <v>119</v>
      </c>
      <c r="CG349" t="s">
        <v>120</v>
      </c>
      <c r="CH349" s="8">
        <v>96950</v>
      </c>
      <c r="CI349" s="3">
        <v>14.14</v>
      </c>
      <c r="CJ349" s="3">
        <v>14.14</v>
      </c>
      <c r="CK349" s="3">
        <v>21.21</v>
      </c>
      <c r="CL349" s="3">
        <v>21.21</v>
      </c>
      <c r="CM349" t="s">
        <v>136</v>
      </c>
      <c r="CN349" t="s">
        <v>137</v>
      </c>
      <c r="CO349" t="s">
        <v>138</v>
      </c>
      <c r="CQ349" t="s">
        <v>115</v>
      </c>
      <c r="CR349" t="s">
        <v>133</v>
      </c>
      <c r="CS349" t="s">
        <v>139</v>
      </c>
      <c r="CT349" t="s">
        <v>133</v>
      </c>
      <c r="CU349" t="s">
        <v>139</v>
      </c>
      <c r="CV349" t="s">
        <v>133</v>
      </c>
      <c r="CW349" t="s">
        <v>139</v>
      </c>
      <c r="CX349" t="s">
        <v>6389</v>
      </c>
      <c r="CY349" s="10">
        <v>16702356351</v>
      </c>
      <c r="CZ349" t="s">
        <v>6384</v>
      </c>
      <c r="DA349" t="s">
        <v>139</v>
      </c>
      <c r="DB349" t="s">
        <v>133</v>
      </c>
      <c r="DC349" t="s">
        <v>115</v>
      </c>
    </row>
    <row r="350" spans="1:112" ht="14.45" customHeight="1" x14ac:dyDescent="0.25">
      <c r="A350" t="s">
        <v>6745</v>
      </c>
      <c r="B350" t="s">
        <v>192</v>
      </c>
      <c r="C350" s="1">
        <v>45471</v>
      </c>
      <c r="D350" s="1">
        <v>45583</v>
      </c>
      <c r="E350" t="s">
        <v>144</v>
      </c>
      <c r="F350" s="1">
        <v>45564</v>
      </c>
      <c r="G350" t="s">
        <v>115</v>
      </c>
      <c r="H350" t="s">
        <v>115</v>
      </c>
      <c r="I350" t="s">
        <v>115</v>
      </c>
      <c r="J350" t="s">
        <v>997</v>
      </c>
      <c r="L350" t="s">
        <v>998</v>
      </c>
      <c r="M350" t="s">
        <v>999</v>
      </c>
      <c r="N350" t="s">
        <v>119</v>
      </c>
      <c r="O350" t="s">
        <v>120</v>
      </c>
      <c r="P350" s="8">
        <v>96950</v>
      </c>
      <c r="Q350" t="s">
        <v>121</v>
      </c>
      <c r="S350" s="10">
        <v>16072858730</v>
      </c>
      <c r="U350" t="s">
        <v>1000</v>
      </c>
      <c r="V350">
        <v>561320</v>
      </c>
      <c r="W350" t="s">
        <v>123</v>
      </c>
      <c r="Y350" t="s">
        <v>1001</v>
      </c>
      <c r="Z350" t="s">
        <v>1002</v>
      </c>
      <c r="AA350" t="s">
        <v>1003</v>
      </c>
      <c r="AB350" t="s">
        <v>288</v>
      </c>
      <c r="AC350" t="s">
        <v>998</v>
      </c>
      <c r="AD350" t="s">
        <v>999</v>
      </c>
      <c r="AE350" t="s">
        <v>119</v>
      </c>
      <c r="AF350" t="s">
        <v>120</v>
      </c>
      <c r="AG350" s="8">
        <v>96950</v>
      </c>
      <c r="AH350" t="s">
        <v>121</v>
      </c>
      <c r="AJ350" s="10">
        <v>16702858730</v>
      </c>
      <c r="AL350" t="s">
        <v>1004</v>
      </c>
      <c r="BD350" t="str">
        <f>"49-9071.00"</f>
        <v>49-9071.00</v>
      </c>
      <c r="BE350" t="s">
        <v>241</v>
      </c>
      <c r="BF350" t="s">
        <v>1968</v>
      </c>
      <c r="BG350" t="s">
        <v>1969</v>
      </c>
      <c r="BH350">
        <v>15</v>
      </c>
      <c r="BJ350" s="1">
        <v>45566</v>
      </c>
      <c r="BK350" s="1">
        <v>45930</v>
      </c>
      <c r="BN350">
        <v>35</v>
      </c>
      <c r="BO350">
        <v>0</v>
      </c>
      <c r="BP350">
        <v>7</v>
      </c>
      <c r="BQ350">
        <v>7</v>
      </c>
      <c r="BR350">
        <v>7</v>
      </c>
      <c r="BS350">
        <v>7</v>
      </c>
      <c r="BT350">
        <v>7</v>
      </c>
      <c r="BU350">
        <v>0</v>
      </c>
      <c r="BV350" t="str">
        <f>"9:00 AM"</f>
        <v>9:00 AM</v>
      </c>
      <c r="BW350" t="str">
        <f>"5:00 PM"</f>
        <v>5:00 PM</v>
      </c>
      <c r="BX350" t="s">
        <v>158</v>
      </c>
      <c r="BY350">
        <v>0</v>
      </c>
      <c r="BZ350">
        <v>12</v>
      </c>
      <c r="CA350" t="s">
        <v>115</v>
      </c>
      <c r="CC350" t="s">
        <v>6746</v>
      </c>
      <c r="CD350" t="s">
        <v>1971</v>
      </c>
      <c r="CE350" t="s">
        <v>1009</v>
      </c>
      <c r="CF350" t="s">
        <v>119</v>
      </c>
      <c r="CG350" t="s">
        <v>120</v>
      </c>
      <c r="CH350" s="8">
        <v>96950</v>
      </c>
      <c r="CI350" s="3">
        <v>9.5399999999999991</v>
      </c>
      <c r="CJ350" s="3">
        <v>9.5399999999999991</v>
      </c>
      <c r="CK350" s="3">
        <v>14.31</v>
      </c>
      <c r="CL350" s="3">
        <v>14.31</v>
      </c>
      <c r="CM350" t="s">
        <v>136</v>
      </c>
      <c r="CN350" t="s">
        <v>137</v>
      </c>
      <c r="CO350" t="s">
        <v>138</v>
      </c>
      <c r="CQ350" t="s">
        <v>115</v>
      </c>
      <c r="CR350" t="s">
        <v>133</v>
      </c>
      <c r="CS350" t="s">
        <v>139</v>
      </c>
      <c r="CT350" t="s">
        <v>133</v>
      </c>
      <c r="CU350" t="s">
        <v>139</v>
      </c>
      <c r="CV350" t="s">
        <v>133</v>
      </c>
      <c r="CW350" t="s">
        <v>139</v>
      </c>
      <c r="CX350" s="2" t="s">
        <v>3256</v>
      </c>
      <c r="CY350" s="10">
        <v>16702858730</v>
      </c>
      <c r="CZ350" t="s">
        <v>1004</v>
      </c>
      <c r="DA350" t="s">
        <v>209</v>
      </c>
      <c r="DB350" t="s">
        <v>133</v>
      </c>
      <c r="DC350" t="s">
        <v>115</v>
      </c>
    </row>
    <row r="351" spans="1:112" ht="14.45" customHeight="1" x14ac:dyDescent="0.25">
      <c r="A351" t="s">
        <v>7893</v>
      </c>
      <c r="B351" t="s">
        <v>192</v>
      </c>
      <c r="C351" s="1">
        <v>45471</v>
      </c>
      <c r="D351" s="1">
        <v>45583</v>
      </c>
      <c r="E351" t="s">
        <v>144</v>
      </c>
      <c r="F351" s="1">
        <v>45564</v>
      </c>
      <c r="G351" t="s">
        <v>115</v>
      </c>
      <c r="H351" t="s">
        <v>115</v>
      </c>
      <c r="I351" t="s">
        <v>115</v>
      </c>
      <c r="J351" t="s">
        <v>997</v>
      </c>
      <c r="L351" t="s">
        <v>998</v>
      </c>
      <c r="M351" t="s">
        <v>999</v>
      </c>
      <c r="N351" t="s">
        <v>119</v>
      </c>
      <c r="O351" t="s">
        <v>120</v>
      </c>
      <c r="P351" s="8">
        <v>96950</v>
      </c>
      <c r="Q351" t="s">
        <v>121</v>
      </c>
      <c r="S351" s="10">
        <v>16702858730</v>
      </c>
      <c r="U351" t="s">
        <v>1000</v>
      </c>
      <c r="V351">
        <v>561320</v>
      </c>
      <c r="W351" t="s">
        <v>123</v>
      </c>
      <c r="Y351" t="s">
        <v>1001</v>
      </c>
      <c r="Z351" t="s">
        <v>1002</v>
      </c>
      <c r="AA351" t="s">
        <v>1003</v>
      </c>
      <c r="AB351" t="s">
        <v>288</v>
      </c>
      <c r="AC351" t="s">
        <v>998</v>
      </c>
      <c r="AD351" t="s">
        <v>999</v>
      </c>
      <c r="AE351" t="s">
        <v>119</v>
      </c>
      <c r="AF351" t="s">
        <v>120</v>
      </c>
      <c r="AG351" s="8">
        <v>96950</v>
      </c>
      <c r="AH351" t="s">
        <v>121</v>
      </c>
      <c r="AJ351" s="10">
        <v>16702858730</v>
      </c>
      <c r="AL351" t="s">
        <v>1004</v>
      </c>
      <c r="BD351" t="str">
        <f>"35-2014.00"</f>
        <v>35-2014.00</v>
      </c>
      <c r="BE351" t="s">
        <v>273</v>
      </c>
      <c r="BF351" t="s">
        <v>7001</v>
      </c>
      <c r="BG351" t="s">
        <v>3167</v>
      </c>
      <c r="BH351">
        <v>19</v>
      </c>
      <c r="BJ351" s="1">
        <v>45566</v>
      </c>
      <c r="BK351" s="1">
        <v>45930</v>
      </c>
      <c r="BN351">
        <v>35</v>
      </c>
      <c r="BO351">
        <v>0</v>
      </c>
      <c r="BP351">
        <v>7</v>
      </c>
      <c r="BQ351">
        <v>7</v>
      </c>
      <c r="BR351">
        <v>7</v>
      </c>
      <c r="BS351">
        <v>7</v>
      </c>
      <c r="BT351">
        <v>7</v>
      </c>
      <c r="BU351">
        <v>0</v>
      </c>
      <c r="BV351" t="str">
        <f>"8:00 AM"</f>
        <v>8:00 AM</v>
      </c>
      <c r="BW351" t="str">
        <f>"4:00 PM"</f>
        <v>4:00 PM</v>
      </c>
      <c r="BX351" t="s">
        <v>158</v>
      </c>
      <c r="BY351">
        <v>0</v>
      </c>
      <c r="BZ351">
        <v>12</v>
      </c>
      <c r="CA351" t="s">
        <v>115</v>
      </c>
      <c r="CC351" t="s">
        <v>7894</v>
      </c>
      <c r="CD351" t="s">
        <v>1008</v>
      </c>
      <c r="CE351" t="s">
        <v>1009</v>
      </c>
      <c r="CF351" t="s">
        <v>119</v>
      </c>
      <c r="CG351" t="s">
        <v>120</v>
      </c>
      <c r="CH351" s="8">
        <v>96950</v>
      </c>
      <c r="CI351" s="3">
        <v>8.69</v>
      </c>
      <c r="CJ351" s="3">
        <v>8.69</v>
      </c>
      <c r="CK351" s="3">
        <v>13.04</v>
      </c>
      <c r="CL351" s="3">
        <v>13.04</v>
      </c>
      <c r="CM351" t="s">
        <v>136</v>
      </c>
      <c r="CN351" t="s">
        <v>368</v>
      </c>
      <c r="CO351" t="s">
        <v>138</v>
      </c>
      <c r="CQ351" t="s">
        <v>115</v>
      </c>
      <c r="CR351" t="s">
        <v>133</v>
      </c>
      <c r="CS351" t="s">
        <v>139</v>
      </c>
      <c r="CT351" t="s">
        <v>133</v>
      </c>
      <c r="CU351" t="s">
        <v>139</v>
      </c>
      <c r="CV351" t="s">
        <v>133</v>
      </c>
      <c r="CW351" t="s">
        <v>139</v>
      </c>
      <c r="CX351" s="2" t="s">
        <v>3220</v>
      </c>
      <c r="CY351" s="10">
        <v>16702858730</v>
      </c>
      <c r="CZ351" t="s">
        <v>1004</v>
      </c>
      <c r="DA351" t="s">
        <v>209</v>
      </c>
      <c r="DB351" t="s">
        <v>133</v>
      </c>
      <c r="DC351" t="s">
        <v>115</v>
      </c>
    </row>
    <row r="352" spans="1:112" ht="14.45" customHeight="1" x14ac:dyDescent="0.25">
      <c r="A352" t="s">
        <v>7904</v>
      </c>
      <c r="B352" t="s">
        <v>143</v>
      </c>
      <c r="C352" s="1">
        <v>45498</v>
      </c>
      <c r="D352" s="1">
        <v>45583</v>
      </c>
      <c r="E352" t="s">
        <v>144</v>
      </c>
      <c r="F352" s="1">
        <v>45595</v>
      </c>
      <c r="G352" t="s">
        <v>115</v>
      </c>
      <c r="H352" t="s">
        <v>115</v>
      </c>
      <c r="I352" t="s">
        <v>115</v>
      </c>
      <c r="J352" t="s">
        <v>7905</v>
      </c>
      <c r="L352" t="s">
        <v>7906</v>
      </c>
      <c r="M352" t="s">
        <v>7907</v>
      </c>
      <c r="N352" t="s">
        <v>148</v>
      </c>
      <c r="O352" t="s">
        <v>120</v>
      </c>
      <c r="P352" s="8">
        <v>96950</v>
      </c>
      <c r="Q352" t="s">
        <v>121</v>
      </c>
      <c r="S352" s="10">
        <v>16702345091</v>
      </c>
      <c r="U352" t="s">
        <v>7908</v>
      </c>
      <c r="V352">
        <v>524126</v>
      </c>
      <c r="W352" t="s">
        <v>123</v>
      </c>
      <c r="Y352" t="s">
        <v>1584</v>
      </c>
      <c r="Z352" t="s">
        <v>7909</v>
      </c>
      <c r="AA352" t="s">
        <v>1929</v>
      </c>
      <c r="AB352" t="s">
        <v>460</v>
      </c>
      <c r="AC352" t="s">
        <v>7906</v>
      </c>
      <c r="AD352" t="s">
        <v>7907</v>
      </c>
      <c r="AE352" t="s">
        <v>148</v>
      </c>
      <c r="AF352" t="s">
        <v>120</v>
      </c>
      <c r="AG352" s="8">
        <v>96950</v>
      </c>
      <c r="AH352" t="s">
        <v>121</v>
      </c>
      <c r="AJ352" s="10">
        <v>16702345091</v>
      </c>
      <c r="AL352" t="s">
        <v>7910</v>
      </c>
      <c r="AM352" t="s">
        <v>174</v>
      </c>
      <c r="AN352" t="s">
        <v>7911</v>
      </c>
      <c r="AO352" t="s">
        <v>2183</v>
      </c>
      <c r="AP352" t="s">
        <v>7912</v>
      </c>
      <c r="AQ352" t="s">
        <v>7913</v>
      </c>
      <c r="AR352" t="s">
        <v>7907</v>
      </c>
      <c r="AS352" t="s">
        <v>148</v>
      </c>
      <c r="AT352" t="s">
        <v>120</v>
      </c>
      <c r="AU352" s="8">
        <v>96950</v>
      </c>
      <c r="AV352" t="s">
        <v>121</v>
      </c>
      <c r="AX352" s="10">
        <v>16702347455</v>
      </c>
      <c r="AZ352" t="s">
        <v>7914</v>
      </c>
      <c r="BA352" t="s">
        <v>7915</v>
      </c>
      <c r="BB352" t="s">
        <v>120</v>
      </c>
      <c r="BC352" t="s">
        <v>7916</v>
      </c>
      <c r="BD352" t="str">
        <f>"13-2011.00"</f>
        <v>13-2011.00</v>
      </c>
      <c r="BE352" t="s">
        <v>129</v>
      </c>
      <c r="BF352" t="s">
        <v>7917</v>
      </c>
      <c r="BG352" t="s">
        <v>785</v>
      </c>
      <c r="BH352">
        <v>1</v>
      </c>
      <c r="BI352">
        <v>1</v>
      </c>
      <c r="BJ352" s="1">
        <v>45597</v>
      </c>
      <c r="BK352" s="1">
        <v>45961</v>
      </c>
      <c r="BL352" s="1">
        <v>45597</v>
      </c>
      <c r="BM352" s="1">
        <v>45961</v>
      </c>
      <c r="BN352">
        <v>35</v>
      </c>
      <c r="BO352">
        <v>0</v>
      </c>
      <c r="BP352">
        <v>7</v>
      </c>
      <c r="BQ352">
        <v>7</v>
      </c>
      <c r="BR352">
        <v>7</v>
      </c>
      <c r="BS352">
        <v>7</v>
      </c>
      <c r="BT352">
        <v>7</v>
      </c>
      <c r="BU352">
        <v>0</v>
      </c>
      <c r="BV352" t="str">
        <f>"9:00 AM"</f>
        <v>9:00 AM</v>
      </c>
      <c r="BW352" t="str">
        <f t="shared" ref="BW352:BW357" si="7">"5:00 PM"</f>
        <v>5:00 PM</v>
      </c>
      <c r="BX352" t="s">
        <v>132</v>
      </c>
      <c r="BY352">
        <v>0</v>
      </c>
      <c r="BZ352">
        <v>48</v>
      </c>
      <c r="CA352" t="s">
        <v>115</v>
      </c>
      <c r="CC352" t="s">
        <v>7918</v>
      </c>
      <c r="CD352" t="s">
        <v>7919</v>
      </c>
      <c r="CE352" t="s">
        <v>7907</v>
      </c>
      <c r="CF352" t="s">
        <v>148</v>
      </c>
      <c r="CG352" t="s">
        <v>120</v>
      </c>
      <c r="CH352" s="8">
        <v>96950</v>
      </c>
      <c r="CI352" s="3">
        <v>16.98</v>
      </c>
      <c r="CJ352" s="3">
        <v>30</v>
      </c>
      <c r="CK352" s="3">
        <v>25.47</v>
      </c>
      <c r="CL352" s="3">
        <v>45</v>
      </c>
      <c r="CM352" t="s">
        <v>136</v>
      </c>
      <c r="CO352" t="s">
        <v>138</v>
      </c>
      <c r="CQ352" t="s">
        <v>115</v>
      </c>
      <c r="CR352" t="s">
        <v>133</v>
      </c>
      <c r="CS352" t="s">
        <v>139</v>
      </c>
      <c r="CT352" t="s">
        <v>139</v>
      </c>
      <c r="CU352" t="s">
        <v>139</v>
      </c>
      <c r="CV352" t="s">
        <v>133</v>
      </c>
      <c r="CW352" t="s">
        <v>139</v>
      </c>
      <c r="CX352" t="s">
        <v>7920</v>
      </c>
      <c r="CY352" s="10">
        <v>16702345091</v>
      </c>
      <c r="CZ352" t="s">
        <v>7910</v>
      </c>
      <c r="DA352" t="s">
        <v>139</v>
      </c>
      <c r="DB352" t="s">
        <v>133</v>
      </c>
      <c r="DC352" t="s">
        <v>115</v>
      </c>
      <c r="DD352" t="s">
        <v>7911</v>
      </c>
      <c r="DE352" t="s">
        <v>2183</v>
      </c>
      <c r="DF352" t="s">
        <v>878</v>
      </c>
      <c r="DG352" t="s">
        <v>7915</v>
      </c>
      <c r="DH352" t="s">
        <v>7914</v>
      </c>
    </row>
    <row r="353" spans="1:112" ht="14.45" customHeight="1" x14ac:dyDescent="0.25">
      <c r="A353" t="s">
        <v>8253</v>
      </c>
      <c r="B353" t="s">
        <v>192</v>
      </c>
      <c r="C353" s="1">
        <v>45544</v>
      </c>
      <c r="D353" s="1">
        <v>45583</v>
      </c>
      <c r="E353" t="s">
        <v>114</v>
      </c>
      <c r="G353" t="s">
        <v>115</v>
      </c>
      <c r="H353" t="s">
        <v>115</v>
      </c>
      <c r="I353" t="s">
        <v>115</v>
      </c>
      <c r="J353" t="s">
        <v>8254</v>
      </c>
      <c r="K353" t="s">
        <v>8255</v>
      </c>
      <c r="L353" t="s">
        <v>8256</v>
      </c>
      <c r="N353" t="s">
        <v>148</v>
      </c>
      <c r="O353" t="s">
        <v>120</v>
      </c>
      <c r="P353" s="8">
        <v>96950</v>
      </c>
      <c r="Q353" t="s">
        <v>121</v>
      </c>
      <c r="S353" s="10">
        <v>16702853664</v>
      </c>
      <c r="U353" t="s">
        <v>8257</v>
      </c>
      <c r="V353">
        <v>561320</v>
      </c>
      <c r="W353" t="s">
        <v>123</v>
      </c>
      <c r="Y353" t="s">
        <v>8258</v>
      </c>
      <c r="Z353" t="s">
        <v>8259</v>
      </c>
      <c r="AA353" t="s">
        <v>237</v>
      </c>
      <c r="AB353" t="s">
        <v>365</v>
      </c>
      <c r="AC353" t="s">
        <v>8256</v>
      </c>
      <c r="AE353" t="s">
        <v>148</v>
      </c>
      <c r="AF353" t="s">
        <v>120</v>
      </c>
      <c r="AG353" s="8">
        <v>96950</v>
      </c>
      <c r="AH353" t="s">
        <v>121</v>
      </c>
      <c r="AJ353" s="10">
        <v>16702853664</v>
      </c>
      <c r="AL353" t="s">
        <v>8260</v>
      </c>
      <c r="BD353" t="str">
        <f>"49-9071.00"</f>
        <v>49-9071.00</v>
      </c>
      <c r="BE353" t="s">
        <v>241</v>
      </c>
      <c r="BF353" t="s">
        <v>8261</v>
      </c>
      <c r="BG353" t="s">
        <v>750</v>
      </c>
      <c r="BH353">
        <v>10</v>
      </c>
      <c r="BJ353" s="1">
        <v>45597</v>
      </c>
      <c r="BK353" s="1">
        <v>45961</v>
      </c>
      <c r="BN353">
        <v>35</v>
      </c>
      <c r="BO353">
        <v>0</v>
      </c>
      <c r="BP353">
        <v>7</v>
      </c>
      <c r="BQ353">
        <v>7</v>
      </c>
      <c r="BR353">
        <v>7</v>
      </c>
      <c r="BS353">
        <v>7</v>
      </c>
      <c r="BT353">
        <v>7</v>
      </c>
      <c r="BU353">
        <v>0</v>
      </c>
      <c r="BV353" t="str">
        <f>"8:00 AM"</f>
        <v>8:00 AM</v>
      </c>
      <c r="BW353" t="str">
        <f t="shared" si="7"/>
        <v>5:00 PM</v>
      </c>
      <c r="BX353" t="s">
        <v>158</v>
      </c>
      <c r="BY353">
        <v>0</v>
      </c>
      <c r="BZ353">
        <v>24</v>
      </c>
      <c r="CA353" t="s">
        <v>115</v>
      </c>
      <c r="CC353" t="s">
        <v>7795</v>
      </c>
      <c r="CD353" t="s">
        <v>532</v>
      </c>
      <c r="CF353" t="s">
        <v>148</v>
      </c>
      <c r="CG353" t="s">
        <v>120</v>
      </c>
      <c r="CH353" s="8">
        <v>96950</v>
      </c>
      <c r="CI353" s="3">
        <v>9.75</v>
      </c>
      <c r="CJ353" s="3">
        <v>9.75</v>
      </c>
      <c r="CK353" s="3">
        <v>14.63</v>
      </c>
      <c r="CL353" s="3">
        <v>14.63</v>
      </c>
      <c r="CM353" t="s">
        <v>136</v>
      </c>
      <c r="CN353" t="s">
        <v>139</v>
      </c>
      <c r="CO353" t="s">
        <v>138</v>
      </c>
      <c r="CQ353" t="s">
        <v>115</v>
      </c>
      <c r="CR353" t="s">
        <v>133</v>
      </c>
      <c r="CS353" t="s">
        <v>139</v>
      </c>
      <c r="CT353" t="s">
        <v>133</v>
      </c>
      <c r="CU353" t="s">
        <v>139</v>
      </c>
      <c r="CV353" t="s">
        <v>133</v>
      </c>
      <c r="CW353" t="s">
        <v>139</v>
      </c>
      <c r="CX353" t="s">
        <v>7969</v>
      </c>
      <c r="CY353" s="10">
        <v>16709895600</v>
      </c>
      <c r="CZ353" t="s">
        <v>8262</v>
      </c>
      <c r="DA353" t="s">
        <v>139</v>
      </c>
      <c r="DB353" t="s">
        <v>133</v>
      </c>
      <c r="DC353" t="s">
        <v>115</v>
      </c>
    </row>
    <row r="354" spans="1:112" ht="14.45" customHeight="1" x14ac:dyDescent="0.25">
      <c r="A354" t="s">
        <v>8426</v>
      </c>
      <c r="B354" t="s">
        <v>192</v>
      </c>
      <c r="C354" s="1">
        <v>45471</v>
      </c>
      <c r="D354" s="1">
        <v>45583</v>
      </c>
      <c r="E354" t="s">
        <v>144</v>
      </c>
      <c r="F354" s="1">
        <v>45564</v>
      </c>
      <c r="G354" t="s">
        <v>115</v>
      </c>
      <c r="H354" t="s">
        <v>115</v>
      </c>
      <c r="I354" t="s">
        <v>115</v>
      </c>
      <c r="J354" t="s">
        <v>997</v>
      </c>
      <c r="L354" t="s">
        <v>998</v>
      </c>
      <c r="M354" t="s">
        <v>999</v>
      </c>
      <c r="N354" t="s">
        <v>119</v>
      </c>
      <c r="O354" t="s">
        <v>120</v>
      </c>
      <c r="P354" s="8">
        <v>96950</v>
      </c>
      <c r="Q354" t="s">
        <v>121</v>
      </c>
      <c r="S354" s="10">
        <v>16702858730</v>
      </c>
      <c r="U354" t="s">
        <v>3253</v>
      </c>
      <c r="V354">
        <v>561320</v>
      </c>
      <c r="W354" t="s">
        <v>123</v>
      </c>
      <c r="Y354" t="s">
        <v>1001</v>
      </c>
      <c r="Z354" t="s">
        <v>1002</v>
      </c>
      <c r="AA354" t="s">
        <v>1003</v>
      </c>
      <c r="AB354" t="s">
        <v>288</v>
      </c>
      <c r="AC354" t="s">
        <v>998</v>
      </c>
      <c r="AD354" t="s">
        <v>3252</v>
      </c>
      <c r="AE354" t="s">
        <v>119</v>
      </c>
      <c r="AF354" t="s">
        <v>120</v>
      </c>
      <c r="AG354" s="8">
        <v>96950</v>
      </c>
      <c r="AH354" t="s">
        <v>121</v>
      </c>
      <c r="AJ354" s="10">
        <v>16702858730</v>
      </c>
      <c r="AL354" t="s">
        <v>1004</v>
      </c>
      <c r="BD354" t="str">
        <f>"37-2011.00"</f>
        <v>37-2011.00</v>
      </c>
      <c r="BE354" t="s">
        <v>203</v>
      </c>
      <c r="BF354" t="s">
        <v>8427</v>
      </c>
      <c r="BG354" t="s">
        <v>1242</v>
      </c>
      <c r="BH354">
        <v>15</v>
      </c>
      <c r="BJ354" s="1">
        <v>45566</v>
      </c>
      <c r="BK354" s="1">
        <v>45930</v>
      </c>
      <c r="BN354">
        <v>35</v>
      </c>
      <c r="BO354">
        <v>0</v>
      </c>
      <c r="BP354">
        <v>7</v>
      </c>
      <c r="BQ354">
        <v>7</v>
      </c>
      <c r="BR354">
        <v>7</v>
      </c>
      <c r="BS354">
        <v>7</v>
      </c>
      <c r="BT354">
        <v>7</v>
      </c>
      <c r="BU354">
        <v>0</v>
      </c>
      <c r="BV354" t="str">
        <f>"9:00 AM"</f>
        <v>9:00 AM</v>
      </c>
      <c r="BW354" t="str">
        <f t="shared" si="7"/>
        <v>5:00 PM</v>
      </c>
      <c r="BX354" t="s">
        <v>158</v>
      </c>
      <c r="BY354">
        <v>0</v>
      </c>
      <c r="BZ354">
        <v>3</v>
      </c>
      <c r="CA354" t="s">
        <v>115</v>
      </c>
      <c r="CC354" t="s">
        <v>8428</v>
      </c>
      <c r="CD354" t="s">
        <v>1008</v>
      </c>
      <c r="CE354" t="s">
        <v>1009</v>
      </c>
      <c r="CF354" t="s">
        <v>119</v>
      </c>
      <c r="CG354" t="s">
        <v>120</v>
      </c>
      <c r="CH354" s="8">
        <v>96950</v>
      </c>
      <c r="CI354" s="3">
        <v>8.15</v>
      </c>
      <c r="CJ354" s="3">
        <v>8.15</v>
      </c>
      <c r="CK354" s="3">
        <v>12.23</v>
      </c>
      <c r="CL354" s="3">
        <v>12.23</v>
      </c>
      <c r="CM354" t="s">
        <v>136</v>
      </c>
      <c r="CN354" t="s">
        <v>368</v>
      </c>
      <c r="CO354" t="s">
        <v>138</v>
      </c>
      <c r="CQ354" t="s">
        <v>115</v>
      </c>
      <c r="CR354" t="s">
        <v>133</v>
      </c>
      <c r="CS354" t="s">
        <v>139</v>
      </c>
      <c r="CT354" t="s">
        <v>133</v>
      </c>
      <c r="CU354" t="s">
        <v>139</v>
      </c>
      <c r="CV354" t="s">
        <v>133</v>
      </c>
      <c r="CW354" t="s">
        <v>139</v>
      </c>
      <c r="CX354" s="2" t="s">
        <v>3256</v>
      </c>
      <c r="CY354" s="10">
        <v>16702858730</v>
      </c>
      <c r="CZ354" t="s">
        <v>1004</v>
      </c>
      <c r="DA354" t="s">
        <v>209</v>
      </c>
      <c r="DB354" t="s">
        <v>133</v>
      </c>
      <c r="DC354" t="s">
        <v>115</v>
      </c>
    </row>
    <row r="355" spans="1:112" ht="14.45" customHeight="1" x14ac:dyDescent="0.25">
      <c r="A355" t="s">
        <v>8473</v>
      </c>
      <c r="B355" t="s">
        <v>143</v>
      </c>
      <c r="C355" s="1">
        <v>45525</v>
      </c>
      <c r="D355" s="1">
        <v>45583</v>
      </c>
      <c r="E355" t="s">
        <v>144</v>
      </c>
      <c r="F355" s="1">
        <v>45625</v>
      </c>
      <c r="G355" t="s">
        <v>115</v>
      </c>
      <c r="H355" t="s">
        <v>115</v>
      </c>
      <c r="I355" t="s">
        <v>115</v>
      </c>
      <c r="J355" t="s">
        <v>694</v>
      </c>
      <c r="L355" t="s">
        <v>711</v>
      </c>
      <c r="M355" t="s">
        <v>707</v>
      </c>
      <c r="N355" t="s">
        <v>148</v>
      </c>
      <c r="O355" t="s">
        <v>120</v>
      </c>
      <c r="P355" s="8">
        <v>96950</v>
      </c>
      <c r="Q355" t="s">
        <v>121</v>
      </c>
      <c r="S355" s="10">
        <v>16702350561</v>
      </c>
      <c r="T355">
        <v>100</v>
      </c>
      <c r="U355" t="s">
        <v>697</v>
      </c>
      <c r="V355">
        <v>531110</v>
      </c>
      <c r="W355" t="s">
        <v>123</v>
      </c>
      <c r="Y355" t="s">
        <v>698</v>
      </c>
      <c r="Z355" t="s">
        <v>699</v>
      </c>
      <c r="AA355" t="s">
        <v>700</v>
      </c>
      <c r="AB355" t="s">
        <v>460</v>
      </c>
      <c r="AC355" t="s">
        <v>711</v>
      </c>
      <c r="AD355" t="s">
        <v>707</v>
      </c>
      <c r="AE355" t="s">
        <v>148</v>
      </c>
      <c r="AF355" t="s">
        <v>120</v>
      </c>
      <c r="AG355" s="8">
        <v>96950</v>
      </c>
      <c r="AH355" t="s">
        <v>121</v>
      </c>
      <c r="AJ355" s="10">
        <v>16702350561</v>
      </c>
      <c r="AK355">
        <v>100</v>
      </c>
      <c r="AL355" t="s">
        <v>702</v>
      </c>
      <c r="BD355" t="str">
        <f>"27-1024.00"</f>
        <v>27-1024.00</v>
      </c>
      <c r="BE355" t="s">
        <v>3114</v>
      </c>
      <c r="BF355" t="s">
        <v>8474</v>
      </c>
      <c r="BG355" t="s">
        <v>8475</v>
      </c>
      <c r="BH355">
        <v>1</v>
      </c>
      <c r="BI355">
        <v>1</v>
      </c>
      <c r="BJ355" s="1">
        <v>45627</v>
      </c>
      <c r="BK355" s="1">
        <v>45991</v>
      </c>
      <c r="BL355" s="1">
        <v>45627</v>
      </c>
      <c r="BM355" s="1">
        <v>45991</v>
      </c>
      <c r="BN355">
        <v>35</v>
      </c>
      <c r="BO355">
        <v>0</v>
      </c>
      <c r="BP355">
        <v>7</v>
      </c>
      <c r="BQ355">
        <v>7</v>
      </c>
      <c r="BR355">
        <v>7</v>
      </c>
      <c r="BS355">
        <v>7</v>
      </c>
      <c r="BT355">
        <v>7</v>
      </c>
      <c r="BU355">
        <v>0</v>
      </c>
      <c r="BV355" t="str">
        <f>"8:00 AM"</f>
        <v>8:00 AM</v>
      </c>
      <c r="BW355" t="str">
        <f t="shared" si="7"/>
        <v>5:00 PM</v>
      </c>
      <c r="BX355" t="s">
        <v>132</v>
      </c>
      <c r="BY355">
        <v>0</v>
      </c>
      <c r="BZ355">
        <v>6</v>
      </c>
      <c r="CA355" t="s">
        <v>115</v>
      </c>
      <c r="CC355" t="s">
        <v>8476</v>
      </c>
      <c r="CD355" t="s">
        <v>706</v>
      </c>
      <c r="CE355" t="s">
        <v>707</v>
      </c>
      <c r="CF355" t="s">
        <v>148</v>
      </c>
      <c r="CG355" t="s">
        <v>120</v>
      </c>
      <c r="CH355" s="8">
        <v>96950</v>
      </c>
      <c r="CI355" s="3">
        <v>10.130000000000001</v>
      </c>
      <c r="CJ355" s="3">
        <v>10.130000000000001</v>
      </c>
      <c r="CK355" s="3">
        <v>15.2</v>
      </c>
      <c r="CL355" s="3">
        <v>15.2</v>
      </c>
      <c r="CM355" t="s">
        <v>136</v>
      </c>
      <c r="CN355" t="s">
        <v>708</v>
      </c>
      <c r="CO355" t="s">
        <v>138</v>
      </c>
      <c r="CQ355" t="s">
        <v>115</v>
      </c>
      <c r="CR355" t="s">
        <v>133</v>
      </c>
      <c r="CS355" t="s">
        <v>139</v>
      </c>
      <c r="CT355" t="s">
        <v>133</v>
      </c>
      <c r="CU355" t="s">
        <v>133</v>
      </c>
      <c r="CV355" t="s">
        <v>133</v>
      </c>
      <c r="CW355" t="s">
        <v>139</v>
      </c>
      <c r="CX355" t="s">
        <v>709</v>
      </c>
      <c r="CY355" s="10">
        <v>16702350561</v>
      </c>
      <c r="CZ355" t="s">
        <v>702</v>
      </c>
      <c r="DA355" t="s">
        <v>710</v>
      </c>
      <c r="DB355" t="s">
        <v>133</v>
      </c>
      <c r="DC355" t="s">
        <v>115</v>
      </c>
    </row>
    <row r="356" spans="1:112" ht="14.45" customHeight="1" x14ac:dyDescent="0.25">
      <c r="A356" t="s">
        <v>8503</v>
      </c>
      <c r="B356" t="s">
        <v>192</v>
      </c>
      <c r="C356" s="1">
        <v>45472</v>
      </c>
      <c r="D356" s="1">
        <v>45583</v>
      </c>
      <c r="E356" t="s">
        <v>144</v>
      </c>
      <c r="F356" s="1">
        <v>45595</v>
      </c>
      <c r="G356" t="s">
        <v>115</v>
      </c>
      <c r="H356" t="s">
        <v>115</v>
      </c>
      <c r="I356" t="s">
        <v>115</v>
      </c>
      <c r="J356" t="s">
        <v>997</v>
      </c>
      <c r="L356" t="s">
        <v>998</v>
      </c>
      <c r="M356" t="s">
        <v>999</v>
      </c>
      <c r="N356" t="s">
        <v>119</v>
      </c>
      <c r="O356" t="s">
        <v>120</v>
      </c>
      <c r="P356" s="8">
        <v>96950</v>
      </c>
      <c r="Q356" t="s">
        <v>121</v>
      </c>
      <c r="S356" s="10">
        <v>16072858730</v>
      </c>
      <c r="U356" t="s">
        <v>1000</v>
      </c>
      <c r="V356">
        <v>561320</v>
      </c>
      <c r="W356" t="s">
        <v>123</v>
      </c>
      <c r="Y356" t="s">
        <v>1001</v>
      </c>
      <c r="Z356" t="s">
        <v>1002</v>
      </c>
      <c r="AA356" t="s">
        <v>1003</v>
      </c>
      <c r="AB356" t="s">
        <v>288</v>
      </c>
      <c r="AC356" t="s">
        <v>998</v>
      </c>
      <c r="AD356" t="s">
        <v>999</v>
      </c>
      <c r="AE356" t="s">
        <v>119</v>
      </c>
      <c r="AF356" t="s">
        <v>120</v>
      </c>
      <c r="AG356" s="8">
        <v>96950</v>
      </c>
      <c r="AH356" t="s">
        <v>121</v>
      </c>
      <c r="AJ356" s="10">
        <v>16702858730</v>
      </c>
      <c r="AL356" t="s">
        <v>1004</v>
      </c>
      <c r="BD356" t="str">
        <f>"49-9071.00"</f>
        <v>49-9071.00</v>
      </c>
      <c r="BE356" t="s">
        <v>241</v>
      </c>
      <c r="BF356" t="s">
        <v>1968</v>
      </c>
      <c r="BG356" t="s">
        <v>1969</v>
      </c>
      <c r="BH356">
        <v>16</v>
      </c>
      <c r="BJ356" s="1">
        <v>45597</v>
      </c>
      <c r="BK356" s="1">
        <v>45961</v>
      </c>
      <c r="BN356">
        <v>35</v>
      </c>
      <c r="BO356">
        <v>0</v>
      </c>
      <c r="BP356">
        <v>7</v>
      </c>
      <c r="BQ356">
        <v>7</v>
      </c>
      <c r="BR356">
        <v>7</v>
      </c>
      <c r="BS356">
        <v>7</v>
      </c>
      <c r="BT356">
        <v>7</v>
      </c>
      <c r="BU356">
        <v>0</v>
      </c>
      <c r="BV356" t="str">
        <f>"9:00 AM"</f>
        <v>9:00 AM</v>
      </c>
      <c r="BW356" t="str">
        <f t="shared" si="7"/>
        <v>5:00 PM</v>
      </c>
      <c r="BX356" t="s">
        <v>158</v>
      </c>
      <c r="BY356">
        <v>0</v>
      </c>
      <c r="BZ356">
        <v>12</v>
      </c>
      <c r="CA356" t="s">
        <v>115</v>
      </c>
      <c r="CC356" s="2" t="s">
        <v>8504</v>
      </c>
      <c r="CD356" t="s">
        <v>1971</v>
      </c>
      <c r="CE356" t="s">
        <v>1009</v>
      </c>
      <c r="CF356" t="s">
        <v>119</v>
      </c>
      <c r="CG356" t="s">
        <v>120</v>
      </c>
      <c r="CH356" s="8">
        <v>96950</v>
      </c>
      <c r="CI356" s="3">
        <v>9.5399999999999991</v>
      </c>
      <c r="CJ356" s="3">
        <v>9.5399999999999991</v>
      </c>
      <c r="CK356" s="3">
        <v>14.31</v>
      </c>
      <c r="CL356" s="3">
        <v>14.31</v>
      </c>
      <c r="CM356" t="s">
        <v>136</v>
      </c>
      <c r="CN356" t="s">
        <v>368</v>
      </c>
      <c r="CO356" t="s">
        <v>138</v>
      </c>
      <c r="CQ356" t="s">
        <v>115</v>
      </c>
      <c r="CR356" t="s">
        <v>133</v>
      </c>
      <c r="CS356" t="s">
        <v>139</v>
      </c>
      <c r="CT356" t="s">
        <v>133</v>
      </c>
      <c r="CU356" t="s">
        <v>139</v>
      </c>
      <c r="CV356" t="s">
        <v>133</v>
      </c>
      <c r="CW356" t="s">
        <v>139</v>
      </c>
      <c r="CX356" s="2" t="s">
        <v>8505</v>
      </c>
      <c r="CY356" s="10">
        <v>16702858730</v>
      </c>
      <c r="CZ356" t="s">
        <v>1004</v>
      </c>
      <c r="DA356" t="s">
        <v>209</v>
      </c>
      <c r="DB356" t="s">
        <v>133</v>
      </c>
      <c r="DC356" t="s">
        <v>115</v>
      </c>
    </row>
    <row r="357" spans="1:112" ht="14.45" customHeight="1" x14ac:dyDescent="0.25">
      <c r="A357" t="s">
        <v>8567</v>
      </c>
      <c r="B357" t="s">
        <v>143</v>
      </c>
      <c r="C357" s="1">
        <v>45519</v>
      </c>
      <c r="D357" s="1">
        <v>45583</v>
      </c>
      <c r="E357" t="s">
        <v>144</v>
      </c>
      <c r="F357" s="1">
        <v>45595</v>
      </c>
      <c r="G357" t="s">
        <v>133</v>
      </c>
      <c r="H357" t="s">
        <v>115</v>
      </c>
      <c r="I357" t="s">
        <v>115</v>
      </c>
      <c r="J357" t="s">
        <v>694</v>
      </c>
      <c r="L357" t="s">
        <v>8568</v>
      </c>
      <c r="M357" t="s">
        <v>707</v>
      </c>
      <c r="N357" t="s">
        <v>148</v>
      </c>
      <c r="O357" t="s">
        <v>120</v>
      </c>
      <c r="P357" s="8">
        <v>96950</v>
      </c>
      <c r="Q357" t="s">
        <v>121</v>
      </c>
      <c r="S357" s="10">
        <v>16702350561</v>
      </c>
      <c r="T357">
        <v>100</v>
      </c>
      <c r="U357" t="s">
        <v>697</v>
      </c>
      <c r="V357">
        <v>531110</v>
      </c>
      <c r="W357" t="s">
        <v>123</v>
      </c>
      <c r="Y357" t="s">
        <v>8569</v>
      </c>
      <c r="Z357" t="s">
        <v>8570</v>
      </c>
      <c r="AA357" t="s">
        <v>8571</v>
      </c>
      <c r="AB357" t="s">
        <v>8572</v>
      </c>
      <c r="AC357" t="s">
        <v>8568</v>
      </c>
      <c r="AD357" t="s">
        <v>707</v>
      </c>
      <c r="AE357" t="s">
        <v>148</v>
      </c>
      <c r="AF357" t="s">
        <v>120</v>
      </c>
      <c r="AG357" s="8">
        <v>96950</v>
      </c>
      <c r="AH357" t="s">
        <v>121</v>
      </c>
      <c r="AJ357" s="10">
        <v>16702350561</v>
      </c>
      <c r="AK357">
        <v>100</v>
      </c>
      <c r="AL357" t="s">
        <v>702</v>
      </c>
      <c r="BD357" t="str">
        <f>"11-3021.00"</f>
        <v>11-3021.00</v>
      </c>
      <c r="BE357" t="s">
        <v>8573</v>
      </c>
      <c r="BF357" t="s">
        <v>8574</v>
      </c>
      <c r="BG357" t="s">
        <v>8575</v>
      </c>
      <c r="BH357">
        <v>1</v>
      </c>
      <c r="BI357">
        <v>1</v>
      </c>
      <c r="BJ357" s="1">
        <v>45597</v>
      </c>
      <c r="BK357" s="1">
        <v>46691</v>
      </c>
      <c r="BL357" s="1">
        <v>45597</v>
      </c>
      <c r="BM357" s="1">
        <v>46691</v>
      </c>
      <c r="BN357">
        <v>35</v>
      </c>
      <c r="BO357">
        <v>0</v>
      </c>
      <c r="BP357">
        <v>7</v>
      </c>
      <c r="BQ357">
        <v>7</v>
      </c>
      <c r="BR357">
        <v>7</v>
      </c>
      <c r="BS357">
        <v>7</v>
      </c>
      <c r="BT357">
        <v>7</v>
      </c>
      <c r="BU357">
        <v>0</v>
      </c>
      <c r="BV357" t="str">
        <f>"8:00 AM"</f>
        <v>8:00 AM</v>
      </c>
      <c r="BW357" t="str">
        <f t="shared" si="7"/>
        <v>5:00 PM</v>
      </c>
      <c r="BX357" t="s">
        <v>132</v>
      </c>
      <c r="BY357">
        <v>0</v>
      </c>
      <c r="BZ357">
        <v>48</v>
      </c>
      <c r="CA357" t="s">
        <v>133</v>
      </c>
      <c r="CB357">
        <v>5</v>
      </c>
      <c r="CC357" t="s">
        <v>8576</v>
      </c>
      <c r="CD357" t="s">
        <v>8568</v>
      </c>
      <c r="CE357" t="s">
        <v>707</v>
      </c>
      <c r="CF357" t="s">
        <v>148</v>
      </c>
      <c r="CG357" t="s">
        <v>120</v>
      </c>
      <c r="CH357" s="8">
        <v>96950</v>
      </c>
      <c r="CI357" s="3">
        <v>5000</v>
      </c>
      <c r="CJ357" s="3">
        <v>5000</v>
      </c>
      <c r="CK357" s="3">
        <v>0</v>
      </c>
      <c r="CL357" s="3">
        <v>0</v>
      </c>
      <c r="CM357" t="s">
        <v>869</v>
      </c>
      <c r="CN357" t="s">
        <v>708</v>
      </c>
      <c r="CO357" t="s">
        <v>138</v>
      </c>
      <c r="CQ357" t="s">
        <v>115</v>
      </c>
      <c r="CR357" t="s">
        <v>133</v>
      </c>
      <c r="CS357" t="s">
        <v>139</v>
      </c>
      <c r="CT357" t="s">
        <v>139</v>
      </c>
      <c r="CU357" t="s">
        <v>133</v>
      </c>
      <c r="CV357" t="s">
        <v>133</v>
      </c>
      <c r="CW357" t="s">
        <v>139</v>
      </c>
      <c r="CX357" t="s">
        <v>709</v>
      </c>
      <c r="CY357" s="10">
        <v>16702350561</v>
      </c>
      <c r="CZ357" t="s">
        <v>702</v>
      </c>
      <c r="DA357" t="s">
        <v>710</v>
      </c>
      <c r="DB357" t="s">
        <v>133</v>
      </c>
      <c r="DC357" t="s">
        <v>115</v>
      </c>
    </row>
    <row r="358" spans="1:112" ht="14.45" customHeight="1" x14ac:dyDescent="0.25">
      <c r="A358" t="s">
        <v>8967</v>
      </c>
      <c r="B358" t="s">
        <v>143</v>
      </c>
      <c r="C358" s="1">
        <v>45485</v>
      </c>
      <c r="D358" s="1">
        <v>45583</v>
      </c>
      <c r="E358" t="s">
        <v>144</v>
      </c>
      <c r="F358" s="1">
        <v>45594</v>
      </c>
      <c r="G358" t="s">
        <v>133</v>
      </c>
      <c r="H358" t="s">
        <v>115</v>
      </c>
      <c r="I358" t="s">
        <v>115</v>
      </c>
      <c r="J358" t="s">
        <v>3487</v>
      </c>
      <c r="K358" t="s">
        <v>3488</v>
      </c>
      <c r="L358" t="s">
        <v>3489</v>
      </c>
      <c r="N358" t="s">
        <v>148</v>
      </c>
      <c r="O358" t="s">
        <v>120</v>
      </c>
      <c r="P358" s="8">
        <v>96950</v>
      </c>
      <c r="Q358" t="s">
        <v>121</v>
      </c>
      <c r="R358" t="s">
        <v>139</v>
      </c>
      <c r="S358" s="10">
        <v>16702352222</v>
      </c>
      <c r="U358" t="s">
        <v>3490</v>
      </c>
      <c r="V358">
        <v>458110</v>
      </c>
      <c r="W358" t="s">
        <v>123</v>
      </c>
      <c r="Y358" t="s">
        <v>3491</v>
      </c>
      <c r="Z358" t="s">
        <v>3492</v>
      </c>
      <c r="AA358" t="s">
        <v>1134</v>
      </c>
      <c r="AB358" t="s">
        <v>565</v>
      </c>
      <c r="AC358" t="s">
        <v>3493</v>
      </c>
      <c r="AE358" t="s">
        <v>148</v>
      </c>
      <c r="AF358" t="s">
        <v>120</v>
      </c>
      <c r="AG358" s="8">
        <v>96950</v>
      </c>
      <c r="AH358" t="s">
        <v>121</v>
      </c>
      <c r="AJ358" s="10">
        <v>16702352222</v>
      </c>
      <c r="AL358" t="s">
        <v>3494</v>
      </c>
      <c r="BD358" t="str">
        <f>"51-6052.00"</f>
        <v>51-6052.00</v>
      </c>
      <c r="BE358" t="s">
        <v>3495</v>
      </c>
      <c r="BF358" t="s">
        <v>3496</v>
      </c>
      <c r="BG358" t="s">
        <v>3497</v>
      </c>
      <c r="BH358">
        <v>2</v>
      </c>
      <c r="BI358">
        <v>2</v>
      </c>
      <c r="BJ358" s="1">
        <v>45596</v>
      </c>
      <c r="BK358" s="1">
        <v>45962</v>
      </c>
      <c r="BL358" s="1">
        <v>45596</v>
      </c>
      <c r="BM358" s="1">
        <v>45962</v>
      </c>
      <c r="BN358">
        <v>35</v>
      </c>
      <c r="BO358">
        <v>0</v>
      </c>
      <c r="BP358">
        <v>7</v>
      </c>
      <c r="BQ358">
        <v>7</v>
      </c>
      <c r="BR358">
        <v>7</v>
      </c>
      <c r="BS358">
        <v>7</v>
      </c>
      <c r="BT358">
        <v>7</v>
      </c>
      <c r="BU358">
        <v>0</v>
      </c>
      <c r="BV358" t="str">
        <f>"8:30 AM"</f>
        <v>8:30 AM</v>
      </c>
      <c r="BW358" t="str">
        <f>"4:30 PM"</f>
        <v>4:30 PM</v>
      </c>
      <c r="BX358" t="s">
        <v>158</v>
      </c>
      <c r="BY358">
        <v>0</v>
      </c>
      <c r="BZ358">
        <v>12</v>
      </c>
      <c r="CA358" t="s">
        <v>115</v>
      </c>
      <c r="CC358" t="s">
        <v>3498</v>
      </c>
      <c r="CD358" t="s">
        <v>3489</v>
      </c>
      <c r="CF358" t="s">
        <v>148</v>
      </c>
      <c r="CG358" t="s">
        <v>120</v>
      </c>
      <c r="CH358" s="8">
        <v>96950</v>
      </c>
      <c r="CI358" s="3">
        <v>8.84</v>
      </c>
      <c r="CJ358" s="3">
        <v>8.84</v>
      </c>
      <c r="CK358" s="3">
        <v>13.26</v>
      </c>
      <c r="CL358" s="3">
        <v>13.26</v>
      </c>
      <c r="CM358" t="s">
        <v>136</v>
      </c>
      <c r="CN358" t="s">
        <v>209</v>
      </c>
      <c r="CO358" t="s">
        <v>138</v>
      </c>
      <c r="CQ358" t="s">
        <v>115</v>
      </c>
      <c r="CR358" t="s">
        <v>133</v>
      </c>
      <c r="CS358" t="s">
        <v>133</v>
      </c>
      <c r="CT358" t="s">
        <v>133</v>
      </c>
      <c r="CU358" t="s">
        <v>139</v>
      </c>
      <c r="CV358" t="s">
        <v>133</v>
      </c>
      <c r="CW358" t="s">
        <v>133</v>
      </c>
      <c r="CX358" t="s">
        <v>3499</v>
      </c>
      <c r="CY358" s="10">
        <v>16702352222</v>
      </c>
      <c r="CZ358" t="s">
        <v>3494</v>
      </c>
      <c r="DA358" t="s">
        <v>139</v>
      </c>
      <c r="DB358" t="s">
        <v>133</v>
      </c>
      <c r="DC358" t="s">
        <v>115</v>
      </c>
    </row>
    <row r="359" spans="1:112" ht="14.45" customHeight="1" x14ac:dyDescent="0.25">
      <c r="A359" t="s">
        <v>9319</v>
      </c>
      <c r="B359" t="s">
        <v>143</v>
      </c>
      <c r="C359" s="1">
        <v>45504</v>
      </c>
      <c r="D359" s="1">
        <v>45583</v>
      </c>
      <c r="E359" t="s">
        <v>144</v>
      </c>
      <c r="F359" s="1">
        <v>45656</v>
      </c>
      <c r="G359" t="s">
        <v>115</v>
      </c>
      <c r="H359" t="s">
        <v>115</v>
      </c>
      <c r="I359" t="s">
        <v>115</v>
      </c>
      <c r="J359" t="s">
        <v>8460</v>
      </c>
      <c r="K359" t="s">
        <v>8461</v>
      </c>
      <c r="L359" t="s">
        <v>8462</v>
      </c>
      <c r="M359" t="s">
        <v>8463</v>
      </c>
      <c r="N359" t="s">
        <v>119</v>
      </c>
      <c r="O359" t="s">
        <v>120</v>
      </c>
      <c r="P359" s="8">
        <v>96950</v>
      </c>
      <c r="Q359" t="s">
        <v>121</v>
      </c>
      <c r="S359" s="10">
        <v>16707830162</v>
      </c>
      <c r="U359" t="s">
        <v>8464</v>
      </c>
      <c r="V359">
        <v>812199</v>
      </c>
      <c r="W359" t="s">
        <v>123</v>
      </c>
      <c r="Y359" t="s">
        <v>8465</v>
      </c>
      <c r="Z359" t="s">
        <v>8466</v>
      </c>
      <c r="AA359" t="s">
        <v>2748</v>
      </c>
      <c r="AB359" t="s">
        <v>200</v>
      </c>
      <c r="AC359" t="s">
        <v>8462</v>
      </c>
      <c r="AD359" t="s">
        <v>8463</v>
      </c>
      <c r="AE359" t="s">
        <v>119</v>
      </c>
      <c r="AF359" t="s">
        <v>120</v>
      </c>
      <c r="AG359" s="8">
        <v>96950</v>
      </c>
      <c r="AH359" t="s">
        <v>121</v>
      </c>
      <c r="AJ359" s="10">
        <v>16707830162</v>
      </c>
      <c r="AL359" t="s">
        <v>8467</v>
      </c>
      <c r="BD359" t="str">
        <f>"31-9011.00"</f>
        <v>31-9011.00</v>
      </c>
      <c r="BE359" t="s">
        <v>1170</v>
      </c>
      <c r="BF359" t="s">
        <v>8468</v>
      </c>
      <c r="BG359" t="s">
        <v>8073</v>
      </c>
      <c r="BH359">
        <v>2</v>
      </c>
      <c r="BI359">
        <v>2</v>
      </c>
      <c r="BJ359" s="1">
        <v>45658</v>
      </c>
      <c r="BK359" s="1">
        <v>46022</v>
      </c>
      <c r="BL359" s="1">
        <v>45658</v>
      </c>
      <c r="BM359" s="1">
        <v>46022</v>
      </c>
      <c r="BN359">
        <v>35</v>
      </c>
      <c r="BO359">
        <v>6</v>
      </c>
      <c r="BP359">
        <v>0</v>
      </c>
      <c r="BQ359">
        <v>5</v>
      </c>
      <c r="BR359">
        <v>6</v>
      </c>
      <c r="BS359">
        <v>6</v>
      </c>
      <c r="BT359">
        <v>6</v>
      </c>
      <c r="BU359">
        <v>6</v>
      </c>
      <c r="BV359" t="str">
        <f>"10:00 AM"</f>
        <v>10:00 AM</v>
      </c>
      <c r="BW359" t="str">
        <f>"10:00 PM"</f>
        <v>10:00 PM</v>
      </c>
      <c r="BX359" t="s">
        <v>158</v>
      </c>
      <c r="BY359">
        <v>0</v>
      </c>
      <c r="BZ359">
        <v>12</v>
      </c>
      <c r="CA359" t="s">
        <v>115</v>
      </c>
      <c r="CC359" t="s">
        <v>9320</v>
      </c>
      <c r="CD359" t="s">
        <v>8470</v>
      </c>
      <c r="CF359" t="s">
        <v>119</v>
      </c>
      <c r="CG359" t="s">
        <v>120</v>
      </c>
      <c r="CH359" s="8">
        <v>96950</v>
      </c>
      <c r="CI359" s="3">
        <v>12.37</v>
      </c>
      <c r="CJ359" s="3">
        <v>12.37</v>
      </c>
      <c r="CK359" s="3">
        <v>0</v>
      </c>
      <c r="CL359" s="3">
        <v>0</v>
      </c>
      <c r="CM359" t="s">
        <v>136</v>
      </c>
      <c r="CN359" t="s">
        <v>139</v>
      </c>
      <c r="CO359" t="s">
        <v>138</v>
      </c>
      <c r="CQ359" t="s">
        <v>115</v>
      </c>
      <c r="CR359" t="s">
        <v>133</v>
      </c>
      <c r="CS359" t="s">
        <v>139</v>
      </c>
      <c r="CT359" t="s">
        <v>139</v>
      </c>
      <c r="CU359" t="s">
        <v>139</v>
      </c>
      <c r="CV359" t="s">
        <v>133</v>
      </c>
      <c r="CW359" t="s">
        <v>139</v>
      </c>
      <c r="CX359" t="s">
        <v>158</v>
      </c>
      <c r="CY359" s="10">
        <v>16707830162</v>
      </c>
      <c r="CZ359" t="s">
        <v>8467</v>
      </c>
      <c r="DA359" t="s">
        <v>139</v>
      </c>
      <c r="DB359" t="s">
        <v>133</v>
      </c>
      <c r="DC359" t="s">
        <v>115</v>
      </c>
    </row>
    <row r="360" spans="1:112" ht="14.45" customHeight="1" x14ac:dyDescent="0.25">
      <c r="A360" t="s">
        <v>9322</v>
      </c>
      <c r="B360" t="s">
        <v>143</v>
      </c>
      <c r="C360" s="1">
        <v>45484</v>
      </c>
      <c r="D360" s="1">
        <v>45583</v>
      </c>
      <c r="E360" t="s">
        <v>114</v>
      </c>
      <c r="G360" t="s">
        <v>115</v>
      </c>
      <c r="H360" t="s">
        <v>115</v>
      </c>
      <c r="I360" t="s">
        <v>115</v>
      </c>
      <c r="J360" t="s">
        <v>9323</v>
      </c>
      <c r="K360" t="s">
        <v>9324</v>
      </c>
      <c r="L360" t="s">
        <v>9325</v>
      </c>
      <c r="N360" t="s">
        <v>834</v>
      </c>
      <c r="O360" t="s">
        <v>120</v>
      </c>
      <c r="P360" s="8">
        <v>96951</v>
      </c>
      <c r="Q360" t="s">
        <v>121</v>
      </c>
      <c r="S360" s="10">
        <v>16702866933</v>
      </c>
      <c r="U360" t="s">
        <v>9326</v>
      </c>
      <c r="V360">
        <v>561720</v>
      </c>
      <c r="W360" t="s">
        <v>123</v>
      </c>
      <c r="Y360" t="s">
        <v>9327</v>
      </c>
      <c r="Z360" t="s">
        <v>9328</v>
      </c>
      <c r="AA360" t="s">
        <v>1057</v>
      </c>
      <c r="AB360" t="s">
        <v>827</v>
      </c>
      <c r="AC360" t="s">
        <v>9329</v>
      </c>
      <c r="AE360" t="s">
        <v>823</v>
      </c>
      <c r="AF360" t="s">
        <v>120</v>
      </c>
      <c r="AG360" s="8">
        <v>96951</v>
      </c>
      <c r="AH360" t="s">
        <v>121</v>
      </c>
      <c r="AJ360" s="10">
        <v>16702866933</v>
      </c>
      <c r="AL360" t="s">
        <v>9330</v>
      </c>
      <c r="BD360" t="str">
        <f>"37-2011.00"</f>
        <v>37-2011.00</v>
      </c>
      <c r="BE360" t="s">
        <v>203</v>
      </c>
      <c r="BF360" t="s">
        <v>9331</v>
      </c>
      <c r="BG360" t="s">
        <v>9332</v>
      </c>
      <c r="BH360">
        <v>2</v>
      </c>
      <c r="BI360">
        <v>2</v>
      </c>
      <c r="BJ360" s="1">
        <v>45566</v>
      </c>
      <c r="BK360" s="1">
        <v>45930</v>
      </c>
      <c r="BL360" s="1">
        <v>45583</v>
      </c>
      <c r="BM360" s="1">
        <v>45930</v>
      </c>
      <c r="BN360">
        <v>35</v>
      </c>
      <c r="BO360">
        <v>0</v>
      </c>
      <c r="BP360">
        <v>7</v>
      </c>
      <c r="BQ360">
        <v>7</v>
      </c>
      <c r="BR360">
        <v>7</v>
      </c>
      <c r="BS360">
        <v>7</v>
      </c>
      <c r="BT360">
        <v>7</v>
      </c>
      <c r="BU360">
        <v>0</v>
      </c>
      <c r="BV360" t="str">
        <f>"8:00 AM"</f>
        <v>8:00 AM</v>
      </c>
      <c r="BW360" t="str">
        <f>"5:00 PM"</f>
        <v>5:00 PM</v>
      </c>
      <c r="BX360" t="s">
        <v>158</v>
      </c>
      <c r="BY360">
        <v>0</v>
      </c>
      <c r="BZ360">
        <v>0</v>
      </c>
      <c r="CA360" t="s">
        <v>115</v>
      </c>
      <c r="CC360" s="2" t="s">
        <v>9333</v>
      </c>
      <c r="CD360" t="s">
        <v>833</v>
      </c>
      <c r="CE360" t="s">
        <v>9334</v>
      </c>
      <c r="CF360" t="s">
        <v>823</v>
      </c>
      <c r="CG360" t="s">
        <v>120</v>
      </c>
      <c r="CH360" s="8">
        <v>96951</v>
      </c>
      <c r="CI360" s="3">
        <v>8.15</v>
      </c>
      <c r="CJ360" s="3">
        <v>8.15</v>
      </c>
      <c r="CK360" s="3">
        <v>12.22</v>
      </c>
      <c r="CL360" s="3">
        <v>12.22</v>
      </c>
      <c r="CM360" t="s">
        <v>136</v>
      </c>
      <c r="CN360" t="s">
        <v>368</v>
      </c>
      <c r="CO360" t="s">
        <v>138</v>
      </c>
      <c r="CQ360" t="s">
        <v>115</v>
      </c>
      <c r="CR360" t="s">
        <v>133</v>
      </c>
      <c r="CS360" t="s">
        <v>139</v>
      </c>
      <c r="CT360" t="s">
        <v>133</v>
      </c>
      <c r="CU360" t="s">
        <v>139</v>
      </c>
      <c r="CV360" t="s">
        <v>133</v>
      </c>
      <c r="CW360" t="s">
        <v>139</v>
      </c>
      <c r="CX360" t="s">
        <v>2193</v>
      </c>
      <c r="CY360" s="10">
        <v>16702866933</v>
      </c>
      <c r="CZ360" t="s">
        <v>9330</v>
      </c>
      <c r="DA360" t="s">
        <v>139</v>
      </c>
      <c r="DB360" t="s">
        <v>133</v>
      </c>
      <c r="DC360" t="s">
        <v>115</v>
      </c>
      <c r="DD360" t="s">
        <v>9335</v>
      </c>
      <c r="DE360" t="s">
        <v>9328</v>
      </c>
      <c r="DF360" t="s">
        <v>1057</v>
      </c>
      <c r="DG360" t="s">
        <v>9323</v>
      </c>
      <c r="DH360" t="s">
        <v>9330</v>
      </c>
    </row>
    <row r="361" spans="1:112" ht="14.45" customHeight="1" x14ac:dyDescent="0.25">
      <c r="A361" t="s">
        <v>9564</v>
      </c>
      <c r="B361" t="s">
        <v>192</v>
      </c>
      <c r="C361" s="1">
        <v>45472</v>
      </c>
      <c r="D361" s="1">
        <v>45583</v>
      </c>
      <c r="E361" t="s">
        <v>144</v>
      </c>
      <c r="F361" s="1">
        <v>45564</v>
      </c>
      <c r="G361" t="s">
        <v>115</v>
      </c>
      <c r="H361" t="s">
        <v>115</v>
      </c>
      <c r="I361" t="s">
        <v>115</v>
      </c>
      <c r="J361" t="s">
        <v>5940</v>
      </c>
      <c r="L361" t="s">
        <v>5941</v>
      </c>
      <c r="M361" t="s">
        <v>9565</v>
      </c>
      <c r="N361" t="s">
        <v>119</v>
      </c>
      <c r="O361" t="s">
        <v>120</v>
      </c>
      <c r="P361" s="8">
        <v>96950</v>
      </c>
      <c r="Q361" t="s">
        <v>121</v>
      </c>
      <c r="R361" t="s">
        <v>139</v>
      </c>
      <c r="S361" s="10">
        <v>16707885795</v>
      </c>
      <c r="U361" t="s">
        <v>5943</v>
      </c>
      <c r="V361">
        <v>561320</v>
      </c>
      <c r="W361" t="s">
        <v>123</v>
      </c>
      <c r="Y361" t="s">
        <v>4593</v>
      </c>
      <c r="Z361" t="s">
        <v>5944</v>
      </c>
      <c r="AA361" t="s">
        <v>5945</v>
      </c>
      <c r="AB361" t="s">
        <v>288</v>
      </c>
      <c r="AC361" t="s">
        <v>5941</v>
      </c>
      <c r="AD361" t="s">
        <v>9566</v>
      </c>
      <c r="AE361" t="s">
        <v>119</v>
      </c>
      <c r="AF361" t="s">
        <v>120</v>
      </c>
      <c r="AG361" s="8">
        <v>96950</v>
      </c>
      <c r="AH361" t="s">
        <v>121</v>
      </c>
      <c r="AJ361" s="10">
        <v>16707885795</v>
      </c>
      <c r="AL361" t="s">
        <v>5946</v>
      </c>
      <c r="BD361" t="str">
        <f>"37-2011.00"</f>
        <v>37-2011.00</v>
      </c>
      <c r="BE361" t="s">
        <v>203</v>
      </c>
      <c r="BF361" t="s">
        <v>9567</v>
      </c>
      <c r="BG361" t="s">
        <v>5948</v>
      </c>
      <c r="BH361">
        <v>6</v>
      </c>
      <c r="BJ361" s="1">
        <v>45566</v>
      </c>
      <c r="BK361" s="1">
        <v>45930</v>
      </c>
      <c r="BN361">
        <v>35</v>
      </c>
      <c r="BO361">
        <v>0</v>
      </c>
      <c r="BP361">
        <v>7</v>
      </c>
      <c r="BQ361">
        <v>7</v>
      </c>
      <c r="BR361">
        <v>7</v>
      </c>
      <c r="BS361">
        <v>7</v>
      </c>
      <c r="BT361">
        <v>7</v>
      </c>
      <c r="BU361">
        <v>0</v>
      </c>
      <c r="BV361" t="str">
        <f>"9:00 AM"</f>
        <v>9:00 AM</v>
      </c>
      <c r="BW361" t="str">
        <f>"5:00 PM"</f>
        <v>5:00 PM</v>
      </c>
      <c r="BX361" t="s">
        <v>158</v>
      </c>
      <c r="BY361">
        <v>0</v>
      </c>
      <c r="BZ361">
        <v>3</v>
      </c>
      <c r="CA361" t="s">
        <v>115</v>
      </c>
      <c r="CC361" s="2" t="s">
        <v>5949</v>
      </c>
      <c r="CD361" t="s">
        <v>9568</v>
      </c>
      <c r="CE361" t="s">
        <v>1009</v>
      </c>
      <c r="CF361" t="s">
        <v>119</v>
      </c>
      <c r="CG361" t="s">
        <v>120</v>
      </c>
      <c r="CH361" s="8">
        <v>96950</v>
      </c>
      <c r="CI361" s="3">
        <v>8.15</v>
      </c>
      <c r="CJ361" s="3">
        <v>8.15</v>
      </c>
      <c r="CK361" s="3">
        <v>12.23</v>
      </c>
      <c r="CL361" s="3">
        <v>12.23</v>
      </c>
      <c r="CM361" t="s">
        <v>136</v>
      </c>
      <c r="CN361" t="s">
        <v>368</v>
      </c>
      <c r="CO361" t="s">
        <v>138</v>
      </c>
      <c r="CQ361" t="s">
        <v>115</v>
      </c>
      <c r="CR361" t="s">
        <v>133</v>
      </c>
      <c r="CS361" t="s">
        <v>139</v>
      </c>
      <c r="CT361" t="s">
        <v>133</v>
      </c>
      <c r="CU361" t="s">
        <v>139</v>
      </c>
      <c r="CV361" t="s">
        <v>133</v>
      </c>
      <c r="CW361" t="s">
        <v>139</v>
      </c>
      <c r="CX361" s="2" t="s">
        <v>3256</v>
      </c>
      <c r="CY361" s="10">
        <v>16707885795</v>
      </c>
      <c r="CZ361" t="s">
        <v>5946</v>
      </c>
      <c r="DA361" t="s">
        <v>209</v>
      </c>
      <c r="DB361" t="s">
        <v>133</v>
      </c>
      <c r="DC361" t="s">
        <v>115</v>
      </c>
    </row>
    <row r="362" spans="1:112" ht="14.45" customHeight="1" x14ac:dyDescent="0.25">
      <c r="A362" t="s">
        <v>500</v>
      </c>
      <c r="B362" t="s">
        <v>192</v>
      </c>
      <c r="C362" s="1">
        <v>45478</v>
      </c>
      <c r="D362" s="1">
        <v>45586</v>
      </c>
      <c r="E362" t="s">
        <v>144</v>
      </c>
      <c r="F362" s="1">
        <v>45564</v>
      </c>
      <c r="G362" t="s">
        <v>115</v>
      </c>
      <c r="H362" t="s">
        <v>115</v>
      </c>
      <c r="I362" t="s">
        <v>115</v>
      </c>
      <c r="J362" t="s">
        <v>501</v>
      </c>
      <c r="K362" t="s">
        <v>502</v>
      </c>
      <c r="L362" t="s">
        <v>503</v>
      </c>
      <c r="M362" t="s">
        <v>504</v>
      </c>
      <c r="N362" t="s">
        <v>148</v>
      </c>
      <c r="O362" t="s">
        <v>120</v>
      </c>
      <c r="P362" s="8">
        <v>96950</v>
      </c>
      <c r="Q362" t="s">
        <v>121</v>
      </c>
      <c r="S362" s="10">
        <v>16707830243</v>
      </c>
      <c r="U362" t="s">
        <v>505</v>
      </c>
      <c r="V362">
        <v>531110</v>
      </c>
      <c r="W362" t="s">
        <v>123</v>
      </c>
      <c r="Y362" t="s">
        <v>506</v>
      </c>
      <c r="Z362" t="s">
        <v>507</v>
      </c>
      <c r="AA362" t="s">
        <v>508</v>
      </c>
      <c r="AB362" t="s">
        <v>460</v>
      </c>
      <c r="AC362" t="s">
        <v>509</v>
      </c>
      <c r="AD362" t="s">
        <v>510</v>
      </c>
      <c r="AE362" t="s">
        <v>148</v>
      </c>
      <c r="AF362" t="s">
        <v>120</v>
      </c>
      <c r="AG362" s="8">
        <v>96950</v>
      </c>
      <c r="AH362" t="s">
        <v>121</v>
      </c>
      <c r="AJ362" s="10">
        <v>16707830213</v>
      </c>
      <c r="AL362" t="s">
        <v>511</v>
      </c>
      <c r="BD362" t="str">
        <f>"37-2012.00"</f>
        <v>37-2012.00</v>
      </c>
      <c r="BE362" t="s">
        <v>512</v>
      </c>
      <c r="BF362" t="s">
        <v>513</v>
      </c>
      <c r="BG362" t="s">
        <v>512</v>
      </c>
      <c r="BH362">
        <v>5</v>
      </c>
      <c r="BJ362" s="1">
        <v>45566</v>
      </c>
      <c r="BK362" s="1">
        <v>45930</v>
      </c>
      <c r="BN362">
        <v>40</v>
      </c>
      <c r="BO362">
        <v>0</v>
      </c>
      <c r="BP362">
        <v>8</v>
      </c>
      <c r="BQ362">
        <v>8</v>
      </c>
      <c r="BR362">
        <v>8</v>
      </c>
      <c r="BS362">
        <v>8</v>
      </c>
      <c r="BT362">
        <v>8</v>
      </c>
      <c r="BU362">
        <v>0</v>
      </c>
      <c r="BV362" t="str">
        <f>"8:00 AM"</f>
        <v>8:00 AM</v>
      </c>
      <c r="BW362" t="str">
        <f>"5:00 PM"</f>
        <v>5:00 PM</v>
      </c>
      <c r="BX362" t="s">
        <v>158</v>
      </c>
      <c r="BY362">
        <v>0</v>
      </c>
      <c r="BZ362">
        <v>3</v>
      </c>
      <c r="CA362" t="s">
        <v>115</v>
      </c>
      <c r="CC362" t="s">
        <v>514</v>
      </c>
      <c r="CD362" t="s">
        <v>515</v>
      </c>
      <c r="CE362" t="s">
        <v>139</v>
      </c>
      <c r="CF362" t="s">
        <v>148</v>
      </c>
      <c r="CG362" t="s">
        <v>120</v>
      </c>
      <c r="CH362" s="8">
        <v>96950</v>
      </c>
      <c r="CI362" s="3">
        <v>7.64</v>
      </c>
      <c r="CJ362" s="3">
        <v>7.64</v>
      </c>
      <c r="CK362" s="3">
        <v>11.46</v>
      </c>
      <c r="CL362" s="3">
        <v>11.46</v>
      </c>
      <c r="CM362" t="s">
        <v>136</v>
      </c>
      <c r="CN362" t="s">
        <v>139</v>
      </c>
      <c r="CO362" t="s">
        <v>138</v>
      </c>
      <c r="CQ362" t="s">
        <v>115</v>
      </c>
      <c r="CR362" t="s">
        <v>133</v>
      </c>
      <c r="CS362" t="s">
        <v>139</v>
      </c>
      <c r="CT362" t="s">
        <v>133</v>
      </c>
      <c r="CU362" t="s">
        <v>139</v>
      </c>
      <c r="CV362" t="s">
        <v>133</v>
      </c>
      <c r="CW362" t="s">
        <v>139</v>
      </c>
      <c r="CX362" t="s">
        <v>516</v>
      </c>
      <c r="CY362" s="10">
        <v>16707830213</v>
      </c>
      <c r="CZ362" t="s">
        <v>511</v>
      </c>
      <c r="DA362" t="s">
        <v>356</v>
      </c>
      <c r="DB362" t="s">
        <v>133</v>
      </c>
      <c r="DC362" t="s">
        <v>115</v>
      </c>
      <c r="DD362" t="s">
        <v>517</v>
      </c>
      <c r="DE362" t="s">
        <v>518</v>
      </c>
      <c r="DF362" t="s">
        <v>519</v>
      </c>
      <c r="DG362" t="s">
        <v>520</v>
      </c>
      <c r="DH362" t="s">
        <v>521</v>
      </c>
    </row>
    <row r="363" spans="1:112" ht="14.45" customHeight="1" x14ac:dyDescent="0.25">
      <c r="A363" t="s">
        <v>2841</v>
      </c>
      <c r="B363" t="s">
        <v>192</v>
      </c>
      <c r="C363" s="1">
        <v>45508</v>
      </c>
      <c r="D363" s="1">
        <v>45586</v>
      </c>
      <c r="E363" t="s">
        <v>144</v>
      </c>
      <c r="F363" s="1">
        <v>45564</v>
      </c>
      <c r="G363" t="s">
        <v>115</v>
      </c>
      <c r="H363" t="s">
        <v>115</v>
      </c>
      <c r="I363" t="s">
        <v>115</v>
      </c>
      <c r="J363" t="s">
        <v>2306</v>
      </c>
      <c r="K363" t="s">
        <v>2307</v>
      </c>
      <c r="L363" t="s">
        <v>2308</v>
      </c>
      <c r="M363" t="s">
        <v>148</v>
      </c>
      <c r="N363" t="s">
        <v>2309</v>
      </c>
      <c r="O363" t="s">
        <v>120</v>
      </c>
      <c r="P363" s="8">
        <v>96950</v>
      </c>
      <c r="Q363" t="s">
        <v>121</v>
      </c>
      <c r="S363" s="10">
        <v>16702331530</v>
      </c>
      <c r="U363" t="s">
        <v>2310</v>
      </c>
      <c r="V363">
        <v>311812</v>
      </c>
      <c r="W363" t="s">
        <v>123</v>
      </c>
      <c r="Y363" t="s">
        <v>2311</v>
      </c>
      <c r="Z363" t="s">
        <v>2312</v>
      </c>
      <c r="AB363" t="s">
        <v>347</v>
      </c>
      <c r="AC363" t="s">
        <v>2308</v>
      </c>
      <c r="AD363" t="s">
        <v>148</v>
      </c>
      <c r="AE363" t="s">
        <v>2309</v>
      </c>
      <c r="AF363" t="s">
        <v>120</v>
      </c>
      <c r="AG363" s="8">
        <v>96950</v>
      </c>
      <c r="AH363" t="s">
        <v>121</v>
      </c>
      <c r="AJ363" s="10">
        <v>16702331530</v>
      </c>
      <c r="AL363" t="s">
        <v>2313</v>
      </c>
      <c r="BD363" t="str">
        <f>"49-9071.00"</f>
        <v>49-9071.00</v>
      </c>
      <c r="BE363" t="s">
        <v>241</v>
      </c>
      <c r="BF363" t="s">
        <v>2314</v>
      </c>
      <c r="BG363" t="s">
        <v>241</v>
      </c>
      <c r="BH363">
        <v>3</v>
      </c>
      <c r="BJ363" s="1">
        <v>45566</v>
      </c>
      <c r="BK363" s="1">
        <v>45930</v>
      </c>
      <c r="BN363">
        <v>36</v>
      </c>
      <c r="BO363">
        <v>0</v>
      </c>
      <c r="BP363">
        <v>6</v>
      </c>
      <c r="BQ363">
        <v>6</v>
      </c>
      <c r="BR363">
        <v>6</v>
      </c>
      <c r="BS363">
        <v>6</v>
      </c>
      <c r="BT363">
        <v>6</v>
      </c>
      <c r="BU363">
        <v>6</v>
      </c>
      <c r="BV363" t="str">
        <f>"7:00 AM"</f>
        <v>7:00 AM</v>
      </c>
      <c r="BW363" t="str">
        <f>"2:00 PM"</f>
        <v>2:00 PM</v>
      </c>
      <c r="BX363" t="s">
        <v>226</v>
      </c>
      <c r="BY363">
        <v>0</v>
      </c>
      <c r="BZ363">
        <v>24</v>
      </c>
      <c r="CA363" t="s">
        <v>115</v>
      </c>
      <c r="CC363" t="s">
        <v>2315</v>
      </c>
      <c r="CD363" t="s">
        <v>2308</v>
      </c>
      <c r="CE363" t="s">
        <v>148</v>
      </c>
      <c r="CF363" t="s">
        <v>2309</v>
      </c>
      <c r="CG363" t="s">
        <v>120</v>
      </c>
      <c r="CH363" s="8">
        <v>96950</v>
      </c>
      <c r="CI363" s="3">
        <v>9.75</v>
      </c>
      <c r="CJ363" s="3">
        <v>10.029999999999999</v>
      </c>
      <c r="CK363" s="3">
        <v>14.63</v>
      </c>
      <c r="CL363" s="3">
        <v>15.05</v>
      </c>
      <c r="CM363" t="s">
        <v>136</v>
      </c>
      <c r="CN363" t="s">
        <v>209</v>
      </c>
      <c r="CO363" t="s">
        <v>138</v>
      </c>
      <c r="CQ363" t="s">
        <v>115</v>
      </c>
      <c r="CR363" t="s">
        <v>133</v>
      </c>
      <c r="CS363" t="s">
        <v>139</v>
      </c>
      <c r="CT363" t="s">
        <v>133</v>
      </c>
      <c r="CU363" t="s">
        <v>139</v>
      </c>
      <c r="CV363" t="s">
        <v>133</v>
      </c>
      <c r="CW363" t="s">
        <v>139</v>
      </c>
      <c r="CX363" t="s">
        <v>2316</v>
      </c>
      <c r="CY363" s="10">
        <v>16702331530</v>
      </c>
      <c r="CZ363" t="s">
        <v>2313</v>
      </c>
      <c r="DA363" t="s">
        <v>2317</v>
      </c>
      <c r="DB363" t="s">
        <v>133</v>
      </c>
      <c r="DC363" t="s">
        <v>115</v>
      </c>
      <c r="DD363" t="s">
        <v>2311</v>
      </c>
      <c r="DE363" t="s">
        <v>2312</v>
      </c>
      <c r="DG363" t="s">
        <v>2306</v>
      </c>
      <c r="DH363" t="s">
        <v>2313</v>
      </c>
    </row>
    <row r="364" spans="1:112" ht="14.45" customHeight="1" x14ac:dyDescent="0.25">
      <c r="A364" t="s">
        <v>3051</v>
      </c>
      <c r="B364" t="s">
        <v>192</v>
      </c>
      <c r="C364" s="1">
        <v>45507</v>
      </c>
      <c r="D364" s="1">
        <v>45586</v>
      </c>
      <c r="E364" t="s">
        <v>114</v>
      </c>
      <c r="G364" t="s">
        <v>115</v>
      </c>
      <c r="H364" t="s">
        <v>115</v>
      </c>
      <c r="I364" t="s">
        <v>115</v>
      </c>
      <c r="J364" t="s">
        <v>549</v>
      </c>
      <c r="K364" t="s">
        <v>3052</v>
      </c>
      <c r="L364" t="s">
        <v>550</v>
      </c>
      <c r="N364" t="s">
        <v>119</v>
      </c>
      <c r="O364" t="s">
        <v>120</v>
      </c>
      <c r="P364" s="8">
        <v>96950</v>
      </c>
      <c r="Q364" t="s">
        <v>121</v>
      </c>
      <c r="S364" s="10">
        <v>16702331199</v>
      </c>
      <c r="U364" t="s">
        <v>551</v>
      </c>
      <c r="V364">
        <v>23611</v>
      </c>
      <c r="W364" t="s">
        <v>123</v>
      </c>
      <c r="Y364" t="s">
        <v>552</v>
      </c>
      <c r="Z364" t="s">
        <v>553</v>
      </c>
      <c r="AA364" t="s">
        <v>554</v>
      </c>
      <c r="AB364" t="s">
        <v>200</v>
      </c>
      <c r="AC364" t="s">
        <v>550</v>
      </c>
      <c r="AE364" t="s">
        <v>119</v>
      </c>
      <c r="AF364" t="s">
        <v>120</v>
      </c>
      <c r="AG364" s="8">
        <v>96950</v>
      </c>
      <c r="AH364" t="s">
        <v>121</v>
      </c>
      <c r="AJ364" s="10">
        <v>16702331199</v>
      </c>
      <c r="AL364" t="s">
        <v>557</v>
      </c>
      <c r="BD364" t="str">
        <f>"27-1025.00"</f>
        <v>27-1025.00</v>
      </c>
      <c r="BE364" t="s">
        <v>3053</v>
      </c>
      <c r="BF364" t="s">
        <v>3054</v>
      </c>
      <c r="BG364" t="s">
        <v>3053</v>
      </c>
      <c r="BH364">
        <v>2</v>
      </c>
      <c r="BJ364" s="1">
        <v>45566</v>
      </c>
      <c r="BK364" s="1">
        <v>45930</v>
      </c>
      <c r="BN364">
        <v>35</v>
      </c>
      <c r="BO364">
        <v>0</v>
      </c>
      <c r="BP364">
        <v>7</v>
      </c>
      <c r="BQ364">
        <v>7</v>
      </c>
      <c r="BR364">
        <v>7</v>
      </c>
      <c r="BS364">
        <v>7</v>
      </c>
      <c r="BT364">
        <v>7</v>
      </c>
      <c r="BU364">
        <v>0</v>
      </c>
      <c r="BV364" t="str">
        <f>"9:00 AM"</f>
        <v>9:00 AM</v>
      </c>
      <c r="BW364" t="str">
        <f>"5:00 PM"</f>
        <v>5:00 PM</v>
      </c>
      <c r="BX364" t="s">
        <v>132</v>
      </c>
      <c r="BY364">
        <v>0</v>
      </c>
      <c r="BZ364">
        <v>12</v>
      </c>
      <c r="CA364" t="s">
        <v>115</v>
      </c>
      <c r="CC364" t="s">
        <v>3055</v>
      </c>
      <c r="CD364" t="s">
        <v>3056</v>
      </c>
      <c r="CF364" t="s">
        <v>148</v>
      </c>
      <c r="CG364" t="s">
        <v>120</v>
      </c>
      <c r="CH364" s="8">
        <v>96950</v>
      </c>
      <c r="CI364" s="3">
        <v>10.130000000000001</v>
      </c>
      <c r="CJ364" s="3">
        <v>10.130000000000001</v>
      </c>
      <c r="CK364" s="3">
        <v>15.2</v>
      </c>
      <c r="CL364" s="3">
        <v>15.2</v>
      </c>
      <c r="CM364" t="s">
        <v>136</v>
      </c>
      <c r="CN364" t="s">
        <v>555</v>
      </c>
      <c r="CO364" t="s">
        <v>138</v>
      </c>
      <c r="CQ364" t="s">
        <v>115</v>
      </c>
      <c r="CR364" t="s">
        <v>133</v>
      </c>
      <c r="CS364" t="s">
        <v>133</v>
      </c>
      <c r="CT364" t="s">
        <v>133</v>
      </c>
      <c r="CU364" t="s">
        <v>139</v>
      </c>
      <c r="CV364" t="s">
        <v>133</v>
      </c>
      <c r="CW364" t="s">
        <v>133</v>
      </c>
      <c r="CX364" t="s">
        <v>3057</v>
      </c>
      <c r="CY364" s="10">
        <v>16702331199</v>
      </c>
      <c r="CZ364" t="s">
        <v>557</v>
      </c>
      <c r="DA364" t="s">
        <v>139</v>
      </c>
      <c r="DB364" t="s">
        <v>133</v>
      </c>
      <c r="DC364" t="s">
        <v>115</v>
      </c>
    </row>
    <row r="365" spans="1:112" ht="14.45" customHeight="1" x14ac:dyDescent="0.25">
      <c r="A365" t="s">
        <v>3248</v>
      </c>
      <c r="B365" t="s">
        <v>192</v>
      </c>
      <c r="C365" s="1">
        <v>45459</v>
      </c>
      <c r="D365" s="1">
        <v>45586</v>
      </c>
      <c r="E365" t="s">
        <v>114</v>
      </c>
      <c r="G365" t="s">
        <v>115</v>
      </c>
      <c r="H365" t="s">
        <v>115</v>
      </c>
      <c r="I365" t="s">
        <v>115</v>
      </c>
      <c r="J365" t="s">
        <v>950</v>
      </c>
      <c r="K365" t="s">
        <v>951</v>
      </c>
      <c r="L365" t="s">
        <v>683</v>
      </c>
      <c r="M365" t="s">
        <v>952</v>
      </c>
      <c r="N365" t="s">
        <v>119</v>
      </c>
      <c r="O365" t="s">
        <v>120</v>
      </c>
      <c r="P365" s="8">
        <v>96950</v>
      </c>
      <c r="Q365" t="s">
        <v>121</v>
      </c>
      <c r="S365" s="10">
        <v>16702352883</v>
      </c>
      <c r="T365">
        <v>0</v>
      </c>
      <c r="U365" t="s">
        <v>953</v>
      </c>
      <c r="V365">
        <v>56132</v>
      </c>
      <c r="W365" t="s">
        <v>123</v>
      </c>
      <c r="Y365" t="s">
        <v>954</v>
      </c>
      <c r="Z365" t="s">
        <v>955</v>
      </c>
      <c r="AA365" t="s">
        <v>686</v>
      </c>
      <c r="AB365" t="s">
        <v>663</v>
      </c>
      <c r="AC365" t="s">
        <v>683</v>
      </c>
      <c r="AD365" t="s">
        <v>952</v>
      </c>
      <c r="AE365" t="s">
        <v>119</v>
      </c>
      <c r="AF365" t="s">
        <v>120</v>
      </c>
      <c r="AG365" s="8">
        <v>96950</v>
      </c>
      <c r="AH365" t="s">
        <v>121</v>
      </c>
      <c r="AJ365" s="10">
        <v>16702352883</v>
      </c>
      <c r="AK365">
        <v>0</v>
      </c>
      <c r="AL365" t="s">
        <v>956</v>
      </c>
      <c r="BD365" t="str">
        <f>"39-5012.00"</f>
        <v>39-5012.00</v>
      </c>
      <c r="BE365" t="s">
        <v>947</v>
      </c>
      <c r="BF365" t="s">
        <v>3249</v>
      </c>
      <c r="BG365" t="s">
        <v>957</v>
      </c>
      <c r="BH365">
        <v>5</v>
      </c>
      <c r="BJ365" s="1">
        <v>45536</v>
      </c>
      <c r="BK365" s="1">
        <v>45900</v>
      </c>
      <c r="BN365">
        <v>35</v>
      </c>
      <c r="BO365">
        <v>0</v>
      </c>
      <c r="BP365">
        <v>7</v>
      </c>
      <c r="BQ365">
        <v>7</v>
      </c>
      <c r="BR365">
        <v>7</v>
      </c>
      <c r="BS365">
        <v>7</v>
      </c>
      <c r="BT365">
        <v>7</v>
      </c>
      <c r="BU365">
        <v>0</v>
      </c>
      <c r="BV365" t="str">
        <f>"8:00 AM"</f>
        <v>8:00 AM</v>
      </c>
      <c r="BW365" t="str">
        <f>"4:00 PM"</f>
        <v>4:00 PM</v>
      </c>
      <c r="BX365" t="s">
        <v>226</v>
      </c>
      <c r="BY365">
        <v>6</v>
      </c>
      <c r="BZ365">
        <v>12</v>
      </c>
      <c r="CA365" t="s">
        <v>115</v>
      </c>
      <c r="CC365" t="s">
        <v>3250</v>
      </c>
      <c r="CD365" t="s">
        <v>683</v>
      </c>
      <c r="CE365" t="s">
        <v>684</v>
      </c>
      <c r="CF365" t="s">
        <v>119</v>
      </c>
      <c r="CG365" t="s">
        <v>120</v>
      </c>
      <c r="CH365" s="8">
        <v>96950</v>
      </c>
      <c r="CI365" s="3">
        <v>9.77</v>
      </c>
      <c r="CJ365" s="3">
        <v>9.77</v>
      </c>
      <c r="CK365" s="3">
        <v>14.66</v>
      </c>
      <c r="CL365" s="3">
        <v>14.66</v>
      </c>
      <c r="CM365" t="s">
        <v>136</v>
      </c>
      <c r="CN365" t="s">
        <v>139</v>
      </c>
      <c r="CO365" t="s">
        <v>138</v>
      </c>
      <c r="CQ365" t="s">
        <v>115</v>
      </c>
      <c r="CR365" t="s">
        <v>133</v>
      </c>
      <c r="CS365" t="s">
        <v>139</v>
      </c>
      <c r="CT365" t="s">
        <v>133</v>
      </c>
      <c r="CU365" t="s">
        <v>133</v>
      </c>
      <c r="CV365" t="s">
        <v>133</v>
      </c>
      <c r="CW365" t="s">
        <v>139</v>
      </c>
      <c r="CX365" t="s">
        <v>1155</v>
      </c>
      <c r="CY365" s="10">
        <v>16702352883</v>
      </c>
      <c r="CZ365" t="s">
        <v>956</v>
      </c>
      <c r="DA365" t="s">
        <v>139</v>
      </c>
      <c r="DB365" t="s">
        <v>133</v>
      </c>
      <c r="DC365" t="s">
        <v>115</v>
      </c>
    </row>
    <row r="366" spans="1:112" ht="14.45" customHeight="1" x14ac:dyDescent="0.25">
      <c r="A366" t="s">
        <v>3606</v>
      </c>
      <c r="B366" t="s">
        <v>192</v>
      </c>
      <c r="C366" s="1">
        <v>45477</v>
      </c>
      <c r="D366" s="1">
        <v>45586</v>
      </c>
      <c r="E366" t="s">
        <v>144</v>
      </c>
      <c r="F366" s="1">
        <v>45564</v>
      </c>
      <c r="G366" t="s">
        <v>133</v>
      </c>
      <c r="H366" t="s">
        <v>115</v>
      </c>
      <c r="I366" t="s">
        <v>115</v>
      </c>
      <c r="J366" t="s">
        <v>3607</v>
      </c>
      <c r="K366" t="s">
        <v>3608</v>
      </c>
      <c r="L366" t="s">
        <v>3609</v>
      </c>
      <c r="N366" t="s">
        <v>148</v>
      </c>
      <c r="O366" t="s">
        <v>120</v>
      </c>
      <c r="P366" s="8">
        <v>96950</v>
      </c>
      <c r="Q366" t="s">
        <v>121</v>
      </c>
      <c r="S366" s="10">
        <v>16702333200</v>
      </c>
      <c r="U366" t="s">
        <v>3610</v>
      </c>
      <c r="V366">
        <v>531110</v>
      </c>
      <c r="W366" t="s">
        <v>123</v>
      </c>
      <c r="Y366" t="s">
        <v>3611</v>
      </c>
      <c r="Z366" t="s">
        <v>3612</v>
      </c>
      <c r="AA366" t="s">
        <v>2497</v>
      </c>
      <c r="AB366" t="s">
        <v>785</v>
      </c>
      <c r="AC366" t="s">
        <v>3609</v>
      </c>
      <c r="AE366" t="s">
        <v>148</v>
      </c>
      <c r="AF366" t="s">
        <v>120</v>
      </c>
      <c r="AG366" s="8">
        <v>96950</v>
      </c>
      <c r="AH366" t="s">
        <v>121</v>
      </c>
      <c r="AJ366" s="10">
        <v>16702875435</v>
      </c>
      <c r="AL366" t="s">
        <v>3613</v>
      </c>
      <c r="BD366" t="str">
        <f>"49-9071.00"</f>
        <v>49-9071.00</v>
      </c>
      <c r="BE366" t="s">
        <v>241</v>
      </c>
      <c r="BF366" t="s">
        <v>3614</v>
      </c>
      <c r="BG366" t="s">
        <v>3615</v>
      </c>
      <c r="BH366">
        <v>1</v>
      </c>
      <c r="BJ366" s="1">
        <v>45566</v>
      </c>
      <c r="BK366" s="1">
        <v>46660</v>
      </c>
      <c r="BN366">
        <v>40</v>
      </c>
      <c r="BO366">
        <v>0</v>
      </c>
      <c r="BP366">
        <v>8</v>
      </c>
      <c r="BQ366">
        <v>8</v>
      </c>
      <c r="BR366">
        <v>8</v>
      </c>
      <c r="BS366">
        <v>8</v>
      </c>
      <c r="BT366">
        <v>8</v>
      </c>
      <c r="BU366">
        <v>0</v>
      </c>
      <c r="BV366" t="str">
        <f>"8:00 AM"</f>
        <v>8:00 AM</v>
      </c>
      <c r="BW366" t="str">
        <f>"5:00 PM"</f>
        <v>5:00 PM</v>
      </c>
      <c r="BX366" t="s">
        <v>226</v>
      </c>
      <c r="BY366">
        <v>0</v>
      </c>
      <c r="BZ366">
        <v>24</v>
      </c>
      <c r="CA366" t="s">
        <v>115</v>
      </c>
      <c r="CC366" t="s">
        <v>3616</v>
      </c>
      <c r="CD366" t="s">
        <v>3617</v>
      </c>
      <c r="CF366" t="s">
        <v>148</v>
      </c>
      <c r="CG366" t="s">
        <v>120</v>
      </c>
      <c r="CH366" s="8">
        <v>96950</v>
      </c>
      <c r="CI366" s="3">
        <v>9.5399999999999991</v>
      </c>
      <c r="CJ366" s="3">
        <v>10.35</v>
      </c>
      <c r="CK366" s="3">
        <v>14.31</v>
      </c>
      <c r="CL366" s="3">
        <v>15.53</v>
      </c>
      <c r="CM366" t="s">
        <v>136</v>
      </c>
      <c r="CO366" t="s">
        <v>138</v>
      </c>
      <c r="CQ366" t="s">
        <v>115</v>
      </c>
      <c r="CR366" t="s">
        <v>133</v>
      </c>
      <c r="CS366" t="s">
        <v>139</v>
      </c>
      <c r="CT366" t="s">
        <v>133</v>
      </c>
      <c r="CU366" t="s">
        <v>139</v>
      </c>
      <c r="CV366" t="s">
        <v>133</v>
      </c>
      <c r="CW366" t="s">
        <v>139</v>
      </c>
      <c r="CX366" t="s">
        <v>3618</v>
      </c>
      <c r="CY366" s="10">
        <v>16702333200</v>
      </c>
      <c r="CZ366" t="s">
        <v>3613</v>
      </c>
      <c r="DA366" t="s">
        <v>139</v>
      </c>
      <c r="DB366" t="s">
        <v>133</v>
      </c>
      <c r="DC366" t="s">
        <v>115</v>
      </c>
    </row>
    <row r="367" spans="1:112" ht="14.45" customHeight="1" x14ac:dyDescent="0.25">
      <c r="A367" t="s">
        <v>3826</v>
      </c>
      <c r="B367" t="s">
        <v>192</v>
      </c>
      <c r="C367" s="1">
        <v>45498</v>
      </c>
      <c r="D367" s="1">
        <v>45586</v>
      </c>
      <c r="E367" t="s">
        <v>114</v>
      </c>
      <c r="G367" t="s">
        <v>115</v>
      </c>
      <c r="H367" t="s">
        <v>115</v>
      </c>
      <c r="I367" t="s">
        <v>115</v>
      </c>
      <c r="J367" t="s">
        <v>3827</v>
      </c>
      <c r="L367" t="s">
        <v>3828</v>
      </c>
      <c r="N367" t="s">
        <v>148</v>
      </c>
      <c r="O367" t="s">
        <v>120</v>
      </c>
      <c r="P367" s="8">
        <v>96950</v>
      </c>
      <c r="Q367" t="s">
        <v>121</v>
      </c>
      <c r="S367" s="10">
        <v>16702870418</v>
      </c>
      <c r="U367" t="s">
        <v>3829</v>
      </c>
      <c r="V367">
        <v>811111</v>
      </c>
      <c r="W367" t="s">
        <v>123</v>
      </c>
      <c r="Y367" t="s">
        <v>3830</v>
      </c>
      <c r="Z367" t="s">
        <v>3831</v>
      </c>
      <c r="AA367" t="s">
        <v>209</v>
      </c>
      <c r="AB367" t="s">
        <v>2725</v>
      </c>
      <c r="AC367" t="s">
        <v>3832</v>
      </c>
      <c r="AE367" t="s">
        <v>148</v>
      </c>
      <c r="AF367" t="s">
        <v>120</v>
      </c>
      <c r="AG367" s="8">
        <v>96950</v>
      </c>
      <c r="AH367" t="s">
        <v>121</v>
      </c>
      <c r="AJ367" s="10">
        <v>16702870418</v>
      </c>
      <c r="AL367" t="s">
        <v>3833</v>
      </c>
      <c r="BD367" t="str">
        <f>"49-3023.00"</f>
        <v>49-3023.00</v>
      </c>
      <c r="BE367" t="s">
        <v>817</v>
      </c>
      <c r="BF367" t="s">
        <v>3834</v>
      </c>
      <c r="BG367" t="s">
        <v>818</v>
      </c>
      <c r="BH367">
        <v>3</v>
      </c>
      <c r="BJ367" s="1">
        <v>45566</v>
      </c>
      <c r="BK367" s="1">
        <v>45930</v>
      </c>
      <c r="BN367">
        <v>40</v>
      </c>
      <c r="BO367">
        <v>0</v>
      </c>
      <c r="BP367">
        <v>8</v>
      </c>
      <c r="BQ367">
        <v>8</v>
      </c>
      <c r="BR367">
        <v>8</v>
      </c>
      <c r="BS367">
        <v>8</v>
      </c>
      <c r="BT367">
        <v>8</v>
      </c>
      <c r="BU367">
        <v>0</v>
      </c>
      <c r="BV367" t="str">
        <f>"8:00 AM"</f>
        <v>8:00 AM</v>
      </c>
      <c r="BW367" t="str">
        <f>"5:00 PM"</f>
        <v>5:00 PM</v>
      </c>
      <c r="BX367" t="s">
        <v>226</v>
      </c>
      <c r="BY367">
        <v>0</v>
      </c>
      <c r="BZ367">
        <v>24</v>
      </c>
      <c r="CA367" t="s">
        <v>115</v>
      </c>
      <c r="CC367" t="e">
        <f>- Proven experience as auto mechanic
- Working Knowledge of vehicle diagnostic systems and methods
- Ability to handle various tools (e.g. pliers) and heavy equipment (e.g. lift)
- Willingness to observe all safety precautions for protections against accidents, dangerous fluids, chemicals etc.</f>
        <v>#NAME?</v>
      </c>
      <c r="CD367" t="s">
        <v>3832</v>
      </c>
      <c r="CF367" t="s">
        <v>148</v>
      </c>
      <c r="CG367" t="s">
        <v>120</v>
      </c>
      <c r="CH367" s="8">
        <v>96950</v>
      </c>
      <c r="CI367" s="3">
        <v>10.07</v>
      </c>
      <c r="CJ367" s="3">
        <v>10.07</v>
      </c>
      <c r="CK367" s="3">
        <v>15.11</v>
      </c>
      <c r="CL367" s="3">
        <v>15.11</v>
      </c>
      <c r="CM367" t="s">
        <v>136</v>
      </c>
      <c r="CN367" t="s">
        <v>137</v>
      </c>
      <c r="CO367" t="s">
        <v>138</v>
      </c>
      <c r="CQ367" t="s">
        <v>115</v>
      </c>
      <c r="CR367" t="s">
        <v>133</v>
      </c>
      <c r="CS367" t="s">
        <v>139</v>
      </c>
      <c r="CT367" t="s">
        <v>133</v>
      </c>
      <c r="CU367" t="s">
        <v>139</v>
      </c>
      <c r="CV367" t="s">
        <v>133</v>
      </c>
      <c r="CW367" t="s">
        <v>139</v>
      </c>
      <c r="CX367" t="s">
        <v>3835</v>
      </c>
      <c r="CY367" s="10">
        <v>16702870418</v>
      </c>
      <c r="CZ367" t="s">
        <v>3833</v>
      </c>
      <c r="DA367" t="s">
        <v>139</v>
      </c>
      <c r="DB367" t="s">
        <v>133</v>
      </c>
      <c r="DC367" t="s">
        <v>115</v>
      </c>
    </row>
    <row r="368" spans="1:112" ht="14.45" customHeight="1" x14ac:dyDescent="0.25">
      <c r="A368" t="s">
        <v>3941</v>
      </c>
      <c r="B368" t="s">
        <v>901</v>
      </c>
      <c r="C368" s="1">
        <v>45497</v>
      </c>
      <c r="D368" s="1">
        <v>45586</v>
      </c>
      <c r="E368" t="s">
        <v>144</v>
      </c>
      <c r="F368" s="1">
        <v>45656</v>
      </c>
      <c r="G368" t="s">
        <v>115</v>
      </c>
      <c r="H368" t="s">
        <v>115</v>
      </c>
      <c r="I368" t="s">
        <v>115</v>
      </c>
      <c r="J368" t="s">
        <v>1136</v>
      </c>
      <c r="K368" t="s">
        <v>1137</v>
      </c>
      <c r="L368" t="s">
        <v>1138</v>
      </c>
      <c r="N368" t="s">
        <v>148</v>
      </c>
      <c r="O368" t="s">
        <v>120</v>
      </c>
      <c r="P368" s="8">
        <v>96950</v>
      </c>
      <c r="Q368" t="s">
        <v>121</v>
      </c>
      <c r="S368" s="10">
        <v>16703221234</v>
      </c>
      <c r="T368">
        <v>781</v>
      </c>
      <c r="U368" t="s">
        <v>1139</v>
      </c>
      <c r="V368">
        <v>721110</v>
      </c>
      <c r="W368" t="s">
        <v>123</v>
      </c>
      <c r="Y368" t="s">
        <v>1140</v>
      </c>
      <c r="Z368" t="s">
        <v>1141</v>
      </c>
      <c r="AA368" t="s">
        <v>1142</v>
      </c>
      <c r="AB368" t="s">
        <v>1143</v>
      </c>
      <c r="AC368" t="s">
        <v>1138</v>
      </c>
      <c r="AE368" t="s">
        <v>148</v>
      </c>
      <c r="AF368" t="s">
        <v>120</v>
      </c>
      <c r="AG368" s="8">
        <v>96950</v>
      </c>
      <c r="AH368" t="s">
        <v>121</v>
      </c>
      <c r="AJ368" s="10">
        <v>16703221234</v>
      </c>
      <c r="AK368">
        <v>781</v>
      </c>
      <c r="AL368" t="s">
        <v>1144</v>
      </c>
      <c r="BD368" t="str">
        <f>"35-2014.00"</f>
        <v>35-2014.00</v>
      </c>
      <c r="BE368" t="s">
        <v>273</v>
      </c>
      <c r="BF368" t="s">
        <v>2843</v>
      </c>
      <c r="BG368" t="s">
        <v>1100</v>
      </c>
      <c r="BH368">
        <v>4</v>
      </c>
      <c r="BI368">
        <v>3</v>
      </c>
      <c r="BJ368" s="1">
        <v>45658</v>
      </c>
      <c r="BK368" s="1">
        <v>46022</v>
      </c>
      <c r="BL368" s="1">
        <v>45658</v>
      </c>
      <c r="BM368" s="1">
        <v>46022</v>
      </c>
      <c r="BN368">
        <v>40</v>
      </c>
      <c r="BO368">
        <v>8</v>
      </c>
      <c r="BP368">
        <v>8</v>
      </c>
      <c r="BQ368">
        <v>0</v>
      </c>
      <c r="BR368">
        <v>8</v>
      </c>
      <c r="BS368">
        <v>0</v>
      </c>
      <c r="BT368">
        <v>8</v>
      </c>
      <c r="BU368">
        <v>8</v>
      </c>
      <c r="BV368" t="str">
        <f>"2:00 PM"</f>
        <v>2:00 PM</v>
      </c>
      <c r="BW368" t="str">
        <f>"10:00 PM"</f>
        <v>10:00 PM</v>
      </c>
      <c r="BX368" t="s">
        <v>158</v>
      </c>
      <c r="BY368">
        <v>0</v>
      </c>
      <c r="BZ368">
        <v>12</v>
      </c>
      <c r="CA368" t="s">
        <v>115</v>
      </c>
      <c r="CC368" t="s">
        <v>2844</v>
      </c>
      <c r="CD368" t="s">
        <v>1138</v>
      </c>
      <c r="CF368" t="s">
        <v>148</v>
      </c>
      <c r="CG368" t="s">
        <v>120</v>
      </c>
      <c r="CH368" s="8">
        <v>96950</v>
      </c>
      <c r="CI368" s="3">
        <v>8.83</v>
      </c>
      <c r="CJ368" s="3">
        <v>8.83</v>
      </c>
      <c r="CK368" s="3">
        <v>13.25</v>
      </c>
      <c r="CL368" s="3">
        <v>13.25</v>
      </c>
      <c r="CM368" t="s">
        <v>136</v>
      </c>
      <c r="CN368" t="s">
        <v>1149</v>
      </c>
      <c r="CO368" t="s">
        <v>138</v>
      </c>
      <c r="CQ368" t="s">
        <v>115</v>
      </c>
      <c r="CR368" t="s">
        <v>133</v>
      </c>
      <c r="CS368" t="s">
        <v>139</v>
      </c>
      <c r="CT368" t="s">
        <v>133</v>
      </c>
      <c r="CU368" t="s">
        <v>139</v>
      </c>
      <c r="CV368" t="s">
        <v>133</v>
      </c>
      <c r="CW368" t="s">
        <v>139</v>
      </c>
      <c r="CX368" t="s">
        <v>3942</v>
      </c>
      <c r="CY368" s="10">
        <v>16703221234</v>
      </c>
      <c r="CZ368" t="s">
        <v>1144</v>
      </c>
      <c r="DA368" t="s">
        <v>139</v>
      </c>
      <c r="DB368" t="s">
        <v>133</v>
      </c>
      <c r="DC368" t="s">
        <v>115</v>
      </c>
    </row>
    <row r="369" spans="1:112" ht="14.45" customHeight="1" x14ac:dyDescent="0.25">
      <c r="A369" t="s">
        <v>4642</v>
      </c>
      <c r="B369" t="s">
        <v>192</v>
      </c>
      <c r="C369" s="1">
        <v>45499</v>
      </c>
      <c r="D369" s="1">
        <v>45586</v>
      </c>
      <c r="E369" t="s">
        <v>144</v>
      </c>
      <c r="F369" s="1">
        <v>45564</v>
      </c>
      <c r="G369" t="s">
        <v>115</v>
      </c>
      <c r="H369" t="s">
        <v>115</v>
      </c>
      <c r="I369" t="s">
        <v>115</v>
      </c>
      <c r="J369" t="s">
        <v>4568</v>
      </c>
      <c r="K369" t="s">
        <v>4569</v>
      </c>
      <c r="L369" t="s">
        <v>4570</v>
      </c>
      <c r="N369" t="s">
        <v>119</v>
      </c>
      <c r="O369" t="s">
        <v>120</v>
      </c>
      <c r="P369" s="8">
        <v>96950</v>
      </c>
      <c r="Q369" t="s">
        <v>121</v>
      </c>
      <c r="S369" s="10">
        <v>16702339032</v>
      </c>
      <c r="U369" t="s">
        <v>4571</v>
      </c>
      <c r="V369">
        <v>53111</v>
      </c>
      <c r="W369" t="s">
        <v>123</v>
      </c>
      <c r="Y369" t="s">
        <v>4572</v>
      </c>
      <c r="Z369" t="s">
        <v>4573</v>
      </c>
      <c r="AA369" t="s">
        <v>2642</v>
      </c>
      <c r="AB369" t="s">
        <v>304</v>
      </c>
      <c r="AC369" t="s">
        <v>4570</v>
      </c>
      <c r="AE369" t="s">
        <v>119</v>
      </c>
      <c r="AF369" t="s">
        <v>120</v>
      </c>
      <c r="AG369" s="8">
        <v>96950</v>
      </c>
      <c r="AH369" t="s">
        <v>121</v>
      </c>
      <c r="AJ369" s="10">
        <v>16702339032</v>
      </c>
      <c r="AL369" t="s">
        <v>4574</v>
      </c>
      <c r="BD369" t="str">
        <f>"49-9071.00"</f>
        <v>49-9071.00</v>
      </c>
      <c r="BE369" t="s">
        <v>241</v>
      </c>
      <c r="BF369" t="s">
        <v>4575</v>
      </c>
      <c r="BG369" t="s">
        <v>1048</v>
      </c>
      <c r="BH369">
        <v>1</v>
      </c>
      <c r="BJ369" s="1">
        <v>45566</v>
      </c>
      <c r="BK369" s="1">
        <v>45930</v>
      </c>
      <c r="BN369">
        <v>40</v>
      </c>
      <c r="BO369">
        <v>0</v>
      </c>
      <c r="BP369">
        <v>8</v>
      </c>
      <c r="BQ369">
        <v>8</v>
      </c>
      <c r="BR369">
        <v>8</v>
      </c>
      <c r="BS369">
        <v>8</v>
      </c>
      <c r="BT369">
        <v>8</v>
      </c>
      <c r="BU369">
        <v>0</v>
      </c>
      <c r="BV369" t="str">
        <f>"8:00 AM"</f>
        <v>8:00 AM</v>
      </c>
      <c r="BW369" t="str">
        <f>"5:00 PM"</f>
        <v>5:00 PM</v>
      </c>
      <c r="BX369" t="s">
        <v>158</v>
      </c>
      <c r="BY369">
        <v>0</v>
      </c>
      <c r="BZ369">
        <v>6</v>
      </c>
      <c r="CA369" t="s">
        <v>115</v>
      </c>
      <c r="CC369" t="s">
        <v>4197</v>
      </c>
      <c r="CD369" t="s">
        <v>4576</v>
      </c>
      <c r="CF369" t="s">
        <v>119</v>
      </c>
      <c r="CG369" t="s">
        <v>120</v>
      </c>
      <c r="CH369" s="8">
        <v>96950</v>
      </c>
      <c r="CI369" s="3">
        <v>9.75</v>
      </c>
      <c r="CJ369" s="3">
        <v>9.75</v>
      </c>
      <c r="CK369" s="3">
        <v>0</v>
      </c>
      <c r="CL369" s="3">
        <v>0</v>
      </c>
      <c r="CM369" t="s">
        <v>136</v>
      </c>
      <c r="CN369" t="s">
        <v>158</v>
      </c>
      <c r="CO369" t="s">
        <v>138</v>
      </c>
      <c r="CQ369" t="s">
        <v>115</v>
      </c>
      <c r="CR369" t="s">
        <v>133</v>
      </c>
      <c r="CS369" t="s">
        <v>139</v>
      </c>
      <c r="CT369" t="s">
        <v>139</v>
      </c>
      <c r="CU369" t="s">
        <v>139</v>
      </c>
      <c r="CV369" t="s">
        <v>133</v>
      </c>
      <c r="CW369" t="s">
        <v>139</v>
      </c>
      <c r="CX369" t="s">
        <v>4643</v>
      </c>
      <c r="CY369" s="10">
        <v>16702339032</v>
      </c>
      <c r="CZ369" t="s">
        <v>4574</v>
      </c>
      <c r="DA369" t="s">
        <v>139</v>
      </c>
      <c r="DB369" t="s">
        <v>133</v>
      </c>
      <c r="DC369" t="s">
        <v>115</v>
      </c>
      <c r="DD369" t="s">
        <v>4572</v>
      </c>
      <c r="DE369" t="s">
        <v>4573</v>
      </c>
      <c r="DF369" t="s">
        <v>2642</v>
      </c>
      <c r="DG369" t="s">
        <v>4569</v>
      </c>
      <c r="DH369" t="s">
        <v>4574</v>
      </c>
    </row>
    <row r="370" spans="1:112" ht="14.45" customHeight="1" x14ac:dyDescent="0.25">
      <c r="A370" t="s">
        <v>4693</v>
      </c>
      <c r="B370" t="s">
        <v>192</v>
      </c>
      <c r="C370" s="1">
        <v>45456</v>
      </c>
      <c r="D370" s="1">
        <v>45586</v>
      </c>
      <c r="E370" t="s">
        <v>114</v>
      </c>
      <c r="G370" t="s">
        <v>115</v>
      </c>
      <c r="H370" t="s">
        <v>115</v>
      </c>
      <c r="I370" t="s">
        <v>115</v>
      </c>
      <c r="J370" t="s">
        <v>950</v>
      </c>
      <c r="K370" t="s">
        <v>951</v>
      </c>
      <c r="L370" t="s">
        <v>683</v>
      </c>
      <c r="M370" t="s">
        <v>952</v>
      </c>
      <c r="N370" t="s">
        <v>119</v>
      </c>
      <c r="O370" t="s">
        <v>120</v>
      </c>
      <c r="P370" s="8">
        <v>96950</v>
      </c>
      <c r="Q370" t="s">
        <v>121</v>
      </c>
      <c r="S370" s="10">
        <v>16702352883</v>
      </c>
      <c r="T370">
        <v>0</v>
      </c>
      <c r="U370" t="s">
        <v>953</v>
      </c>
      <c r="V370">
        <v>56132</v>
      </c>
      <c r="W370" t="s">
        <v>123</v>
      </c>
      <c r="Y370" t="s">
        <v>954</v>
      </c>
      <c r="Z370" t="s">
        <v>955</v>
      </c>
      <c r="AA370" t="s">
        <v>686</v>
      </c>
      <c r="AB370" t="s">
        <v>663</v>
      </c>
      <c r="AC370" t="s">
        <v>683</v>
      </c>
      <c r="AD370" t="s">
        <v>952</v>
      </c>
      <c r="AE370" t="s">
        <v>119</v>
      </c>
      <c r="AF370" t="s">
        <v>120</v>
      </c>
      <c r="AG370" s="8">
        <v>96950</v>
      </c>
      <c r="AH370" t="s">
        <v>121</v>
      </c>
      <c r="AJ370" s="10">
        <v>16702352883</v>
      </c>
      <c r="AK370">
        <v>0</v>
      </c>
      <c r="AL370" t="s">
        <v>956</v>
      </c>
      <c r="BD370" t="str">
        <f>"51-9198.00"</f>
        <v>51-9198.00</v>
      </c>
      <c r="BE370" t="s">
        <v>1347</v>
      </c>
      <c r="BF370" t="s">
        <v>3019</v>
      </c>
      <c r="BG370" t="s">
        <v>3020</v>
      </c>
      <c r="BH370">
        <v>5</v>
      </c>
      <c r="BJ370" s="1">
        <v>45536</v>
      </c>
      <c r="BK370" s="1">
        <v>45900</v>
      </c>
      <c r="BN370">
        <v>35</v>
      </c>
      <c r="BO370">
        <v>0</v>
      </c>
      <c r="BP370">
        <v>7</v>
      </c>
      <c r="BQ370">
        <v>7</v>
      </c>
      <c r="BR370">
        <v>7</v>
      </c>
      <c r="BS370">
        <v>7</v>
      </c>
      <c r="BT370">
        <v>7</v>
      </c>
      <c r="BU370">
        <v>0</v>
      </c>
      <c r="BV370" t="str">
        <f>"8:00 AM"</f>
        <v>8:00 AM</v>
      </c>
      <c r="BW370" t="str">
        <f>"4:00 PM"</f>
        <v>4:00 PM</v>
      </c>
      <c r="BX370" t="s">
        <v>226</v>
      </c>
      <c r="BY370">
        <v>0</v>
      </c>
      <c r="BZ370">
        <v>6</v>
      </c>
      <c r="CA370" t="s">
        <v>115</v>
      </c>
      <c r="CC370" t="s">
        <v>4694</v>
      </c>
      <c r="CD370" t="s">
        <v>683</v>
      </c>
      <c r="CE370" t="s">
        <v>684</v>
      </c>
      <c r="CF370" t="s">
        <v>119</v>
      </c>
      <c r="CG370" t="s">
        <v>120</v>
      </c>
      <c r="CH370" s="8">
        <v>96950</v>
      </c>
      <c r="CI370" s="3">
        <v>7.95</v>
      </c>
      <c r="CJ370" s="3">
        <v>7.95</v>
      </c>
      <c r="CK370" s="3">
        <v>11.93</v>
      </c>
      <c r="CL370" s="3">
        <v>11.93</v>
      </c>
      <c r="CM370" t="s">
        <v>136</v>
      </c>
      <c r="CN370" t="s">
        <v>139</v>
      </c>
      <c r="CO370" t="s">
        <v>138</v>
      </c>
      <c r="CQ370" t="s">
        <v>115</v>
      </c>
      <c r="CR370" t="s">
        <v>133</v>
      </c>
      <c r="CS370" t="s">
        <v>139</v>
      </c>
      <c r="CT370" t="s">
        <v>133</v>
      </c>
      <c r="CU370" t="s">
        <v>133</v>
      </c>
      <c r="CV370" t="s">
        <v>133</v>
      </c>
      <c r="CW370" t="s">
        <v>139</v>
      </c>
      <c r="CX370" t="s">
        <v>692</v>
      </c>
      <c r="CY370" s="10">
        <v>16702352883</v>
      </c>
      <c r="CZ370" t="s">
        <v>956</v>
      </c>
      <c r="DA370" t="s">
        <v>139</v>
      </c>
      <c r="DB370" t="s">
        <v>133</v>
      </c>
      <c r="DC370" t="s">
        <v>115</v>
      </c>
    </row>
    <row r="371" spans="1:112" ht="14.45" customHeight="1" x14ac:dyDescent="0.25">
      <c r="A371" t="s">
        <v>4703</v>
      </c>
      <c r="B371" t="s">
        <v>192</v>
      </c>
      <c r="C371" s="1">
        <v>45471</v>
      </c>
      <c r="D371" s="1">
        <v>45586</v>
      </c>
      <c r="E371" t="s">
        <v>114</v>
      </c>
      <c r="G371" t="s">
        <v>115</v>
      </c>
      <c r="H371" t="s">
        <v>115</v>
      </c>
      <c r="I371" t="s">
        <v>115</v>
      </c>
      <c r="J371" t="s">
        <v>4704</v>
      </c>
      <c r="K371" t="s">
        <v>4705</v>
      </c>
      <c r="L371" t="s">
        <v>4706</v>
      </c>
      <c r="N371" t="s">
        <v>148</v>
      </c>
      <c r="O371" t="s">
        <v>120</v>
      </c>
      <c r="P371" s="8">
        <v>96950</v>
      </c>
      <c r="Q371" t="s">
        <v>121</v>
      </c>
      <c r="S371" s="10">
        <v>16702850085</v>
      </c>
      <c r="U371" t="s">
        <v>918</v>
      </c>
      <c r="V371">
        <v>56132</v>
      </c>
      <c r="W371" t="s">
        <v>234</v>
      </c>
      <c r="X371" t="s">
        <v>133</v>
      </c>
      <c r="Y371" t="s">
        <v>4707</v>
      </c>
      <c r="Z371" t="s">
        <v>4708</v>
      </c>
      <c r="AB371" t="s">
        <v>1698</v>
      </c>
      <c r="AC371" t="s">
        <v>4706</v>
      </c>
      <c r="AE371" t="s">
        <v>148</v>
      </c>
      <c r="AF371" t="s">
        <v>120</v>
      </c>
      <c r="AG371" s="8">
        <v>96950</v>
      </c>
      <c r="AH371" t="s">
        <v>121</v>
      </c>
      <c r="AJ371" s="10">
        <v>16702850085</v>
      </c>
      <c r="AL371" t="s">
        <v>921</v>
      </c>
      <c r="BD371" t="str">
        <f>"35-2014.00"</f>
        <v>35-2014.00</v>
      </c>
      <c r="BE371" t="s">
        <v>273</v>
      </c>
      <c r="BF371" t="s">
        <v>4709</v>
      </c>
      <c r="BG371" t="s">
        <v>1100</v>
      </c>
      <c r="BH371">
        <v>1</v>
      </c>
      <c r="BJ371" s="1">
        <v>45566</v>
      </c>
      <c r="BK371" s="1">
        <v>45930</v>
      </c>
      <c r="BN371">
        <v>40</v>
      </c>
      <c r="BO371">
        <v>0</v>
      </c>
      <c r="BP371">
        <v>8</v>
      </c>
      <c r="BQ371">
        <v>8</v>
      </c>
      <c r="BR371">
        <v>8</v>
      </c>
      <c r="BS371">
        <v>8</v>
      </c>
      <c r="BT371">
        <v>8</v>
      </c>
      <c r="BU371">
        <v>0</v>
      </c>
      <c r="BV371" t="str">
        <f>"8:00 AM"</f>
        <v>8:00 AM</v>
      </c>
      <c r="BW371" t="str">
        <f>"5:00 PM"</f>
        <v>5:00 PM</v>
      </c>
      <c r="BX371" t="s">
        <v>158</v>
      </c>
      <c r="BY371">
        <v>0</v>
      </c>
      <c r="BZ371">
        <v>12</v>
      </c>
      <c r="CA371" t="s">
        <v>115</v>
      </c>
      <c r="CC371" t="s">
        <v>4710</v>
      </c>
      <c r="CD371" t="s">
        <v>4706</v>
      </c>
      <c r="CF371" t="s">
        <v>148</v>
      </c>
      <c r="CG371" t="s">
        <v>120</v>
      </c>
      <c r="CH371" s="8">
        <v>96950</v>
      </c>
      <c r="CI371" s="3">
        <v>8.69</v>
      </c>
      <c r="CJ371" s="3">
        <v>8.69</v>
      </c>
      <c r="CK371" s="3">
        <v>13.04</v>
      </c>
      <c r="CL371" s="3">
        <v>13.04</v>
      </c>
      <c r="CM371" t="s">
        <v>136</v>
      </c>
      <c r="CO371" t="s">
        <v>138</v>
      </c>
      <c r="CQ371" t="s">
        <v>115</v>
      </c>
      <c r="CR371" t="s">
        <v>133</v>
      </c>
      <c r="CS371" t="s">
        <v>139</v>
      </c>
      <c r="CT371" t="s">
        <v>133</v>
      </c>
      <c r="CU371" t="s">
        <v>139</v>
      </c>
      <c r="CV371" t="s">
        <v>133</v>
      </c>
      <c r="CW371" t="s">
        <v>139</v>
      </c>
      <c r="CX371" t="s">
        <v>3694</v>
      </c>
      <c r="CY371" s="10">
        <v>16702850085</v>
      </c>
      <c r="CZ371" t="s">
        <v>921</v>
      </c>
      <c r="DA371" t="s">
        <v>139</v>
      </c>
      <c r="DB371" t="s">
        <v>133</v>
      </c>
      <c r="DC371" t="s">
        <v>133</v>
      </c>
      <c r="DD371" t="s">
        <v>919</v>
      </c>
      <c r="DE371" t="s">
        <v>4711</v>
      </c>
      <c r="DG371" t="s">
        <v>4712</v>
      </c>
      <c r="DH371" t="s">
        <v>921</v>
      </c>
    </row>
    <row r="372" spans="1:112" ht="14.45" customHeight="1" x14ac:dyDescent="0.25">
      <c r="A372" t="s">
        <v>4918</v>
      </c>
      <c r="B372" t="s">
        <v>192</v>
      </c>
      <c r="C372" s="1">
        <v>45499</v>
      </c>
      <c r="D372" s="1">
        <v>45586</v>
      </c>
      <c r="E372" t="s">
        <v>144</v>
      </c>
      <c r="F372" s="1">
        <v>45564</v>
      </c>
      <c r="G372" t="s">
        <v>115</v>
      </c>
      <c r="H372" t="s">
        <v>115</v>
      </c>
      <c r="I372" t="s">
        <v>115</v>
      </c>
      <c r="J372" t="s">
        <v>4568</v>
      </c>
      <c r="K372" t="s">
        <v>4569</v>
      </c>
      <c r="L372" t="s">
        <v>4570</v>
      </c>
      <c r="N372" t="s">
        <v>119</v>
      </c>
      <c r="O372" t="s">
        <v>120</v>
      </c>
      <c r="P372" s="8">
        <v>96950</v>
      </c>
      <c r="Q372" t="s">
        <v>121</v>
      </c>
      <c r="S372" s="10">
        <v>16702339032</v>
      </c>
      <c r="U372" t="s">
        <v>4571</v>
      </c>
      <c r="V372">
        <v>53111</v>
      </c>
      <c r="W372" t="s">
        <v>123</v>
      </c>
      <c r="Y372" t="s">
        <v>4572</v>
      </c>
      <c r="Z372" t="s">
        <v>4573</v>
      </c>
      <c r="AA372" t="s">
        <v>2642</v>
      </c>
      <c r="AB372" t="s">
        <v>304</v>
      </c>
      <c r="AC372" t="s">
        <v>4570</v>
      </c>
      <c r="AE372" t="s">
        <v>119</v>
      </c>
      <c r="AF372" t="s">
        <v>120</v>
      </c>
      <c r="AG372" s="8">
        <v>96950</v>
      </c>
      <c r="AH372" t="s">
        <v>121</v>
      </c>
      <c r="AJ372" s="10">
        <v>16702339032</v>
      </c>
      <c r="AL372" t="s">
        <v>4574</v>
      </c>
      <c r="BD372" t="str">
        <f>"49-9071.00"</f>
        <v>49-9071.00</v>
      </c>
      <c r="BE372" t="s">
        <v>241</v>
      </c>
      <c r="BF372" t="s">
        <v>4575</v>
      </c>
      <c r="BG372" t="s">
        <v>1048</v>
      </c>
      <c r="BH372">
        <v>3</v>
      </c>
      <c r="BJ372" s="1">
        <v>45566</v>
      </c>
      <c r="BK372" s="1">
        <v>45930</v>
      </c>
      <c r="BN372">
        <v>40</v>
      </c>
      <c r="BO372">
        <v>0</v>
      </c>
      <c r="BP372">
        <v>8</v>
      </c>
      <c r="BQ372">
        <v>8</v>
      </c>
      <c r="BR372">
        <v>8</v>
      </c>
      <c r="BS372">
        <v>8</v>
      </c>
      <c r="BT372">
        <v>8</v>
      </c>
      <c r="BU372">
        <v>0</v>
      </c>
      <c r="BV372" t="str">
        <f>"8:00 AM"</f>
        <v>8:00 AM</v>
      </c>
      <c r="BW372" t="str">
        <f>"5:00 PM"</f>
        <v>5:00 PM</v>
      </c>
      <c r="BX372" t="s">
        <v>158</v>
      </c>
      <c r="BY372">
        <v>0</v>
      </c>
      <c r="BZ372">
        <v>6</v>
      </c>
      <c r="CA372" t="s">
        <v>115</v>
      </c>
      <c r="CC372" t="s">
        <v>4197</v>
      </c>
      <c r="CD372" t="s">
        <v>4576</v>
      </c>
      <c r="CF372" t="s">
        <v>119</v>
      </c>
      <c r="CG372" t="s">
        <v>120</v>
      </c>
      <c r="CH372" s="8">
        <v>96950</v>
      </c>
      <c r="CI372" s="3">
        <v>9.75</v>
      </c>
      <c r="CJ372" s="3">
        <v>9.75</v>
      </c>
      <c r="CK372" s="3">
        <v>0</v>
      </c>
      <c r="CL372" s="3">
        <v>0</v>
      </c>
      <c r="CM372" t="s">
        <v>136</v>
      </c>
      <c r="CN372" t="s">
        <v>368</v>
      </c>
      <c r="CO372" t="s">
        <v>138</v>
      </c>
      <c r="CQ372" t="s">
        <v>115</v>
      </c>
      <c r="CR372" t="s">
        <v>133</v>
      </c>
      <c r="CS372" t="s">
        <v>139</v>
      </c>
      <c r="CT372" t="s">
        <v>139</v>
      </c>
      <c r="CU372" t="s">
        <v>139</v>
      </c>
      <c r="CV372" t="s">
        <v>133</v>
      </c>
      <c r="CW372" t="s">
        <v>139</v>
      </c>
      <c r="CX372" t="s">
        <v>1809</v>
      </c>
      <c r="CY372" s="10">
        <v>16702339032</v>
      </c>
      <c r="CZ372" t="s">
        <v>4574</v>
      </c>
      <c r="DA372" t="s">
        <v>209</v>
      </c>
      <c r="DB372" t="s">
        <v>133</v>
      </c>
      <c r="DC372" t="s">
        <v>115</v>
      </c>
      <c r="DD372" t="s">
        <v>4572</v>
      </c>
      <c r="DE372" t="s">
        <v>4573</v>
      </c>
      <c r="DF372" t="s">
        <v>2642</v>
      </c>
      <c r="DG372" t="s">
        <v>4569</v>
      </c>
      <c r="DH372" t="s">
        <v>4574</v>
      </c>
    </row>
    <row r="373" spans="1:112" ht="14.45" customHeight="1" x14ac:dyDescent="0.25">
      <c r="A373" t="s">
        <v>5124</v>
      </c>
      <c r="B373" t="s">
        <v>192</v>
      </c>
      <c r="C373" s="1">
        <v>45463</v>
      </c>
      <c r="D373" s="1">
        <v>45586</v>
      </c>
      <c r="E373" t="s">
        <v>114</v>
      </c>
      <c r="G373" t="s">
        <v>115</v>
      </c>
      <c r="H373" t="s">
        <v>115</v>
      </c>
      <c r="I373" t="s">
        <v>115</v>
      </c>
      <c r="J373" t="s">
        <v>5125</v>
      </c>
      <c r="K373" t="s">
        <v>5126</v>
      </c>
      <c r="L373" t="s">
        <v>5127</v>
      </c>
      <c r="N373" t="s">
        <v>119</v>
      </c>
      <c r="O373" t="s">
        <v>120</v>
      </c>
      <c r="P373" s="8">
        <v>96950</v>
      </c>
      <c r="Q373" t="s">
        <v>121</v>
      </c>
      <c r="S373" s="10">
        <v>16707889731</v>
      </c>
      <c r="U373" t="s">
        <v>5128</v>
      </c>
      <c r="V373">
        <v>561520</v>
      </c>
      <c r="W373" t="s">
        <v>123</v>
      </c>
      <c r="Y373" t="s">
        <v>5129</v>
      </c>
      <c r="Z373" t="s">
        <v>5130</v>
      </c>
      <c r="AB373" t="s">
        <v>5131</v>
      </c>
      <c r="AC373" t="s">
        <v>5127</v>
      </c>
      <c r="AE373" t="s">
        <v>119</v>
      </c>
      <c r="AF373" t="s">
        <v>120</v>
      </c>
      <c r="AG373" s="8">
        <v>96950</v>
      </c>
      <c r="AH373" t="s">
        <v>121</v>
      </c>
      <c r="AJ373" s="10">
        <v>16707889731</v>
      </c>
      <c r="AL373" t="s">
        <v>5132</v>
      </c>
      <c r="BD373" t="str">
        <f>"39-7012.00"</f>
        <v>39-7012.00</v>
      </c>
      <c r="BE373" t="s">
        <v>381</v>
      </c>
      <c r="BF373" t="s">
        <v>5133</v>
      </c>
      <c r="BG373" t="s">
        <v>5134</v>
      </c>
      <c r="BH373">
        <v>4</v>
      </c>
      <c r="BJ373" s="1">
        <v>45580</v>
      </c>
      <c r="BK373" s="1">
        <v>45930</v>
      </c>
      <c r="BN373">
        <v>35</v>
      </c>
      <c r="BO373">
        <v>0</v>
      </c>
      <c r="BP373">
        <v>7</v>
      </c>
      <c r="BQ373">
        <v>7</v>
      </c>
      <c r="BR373">
        <v>7</v>
      </c>
      <c r="BS373">
        <v>7</v>
      </c>
      <c r="BT373">
        <v>7</v>
      </c>
      <c r="BU373">
        <v>0</v>
      </c>
      <c r="BV373" t="str">
        <f>"8:00 AM"</f>
        <v>8:00 AM</v>
      </c>
      <c r="BW373" t="str">
        <f>"4:00 PM"</f>
        <v>4:00 PM</v>
      </c>
      <c r="BX373" t="s">
        <v>158</v>
      </c>
      <c r="BY373">
        <v>0</v>
      </c>
      <c r="BZ373">
        <v>12</v>
      </c>
      <c r="CA373" t="s">
        <v>115</v>
      </c>
      <c r="CC373" t="s">
        <v>5135</v>
      </c>
      <c r="CD373" t="s">
        <v>5136</v>
      </c>
      <c r="CF373" t="s">
        <v>119</v>
      </c>
      <c r="CG373" t="s">
        <v>120</v>
      </c>
      <c r="CH373" s="8">
        <v>96950</v>
      </c>
      <c r="CI373" s="3">
        <v>10.050000000000001</v>
      </c>
      <c r="CJ373" s="3">
        <v>10.050000000000001</v>
      </c>
      <c r="CK373" s="3">
        <v>15.08</v>
      </c>
      <c r="CL373" s="3">
        <v>15.08</v>
      </c>
      <c r="CM373" t="s">
        <v>136</v>
      </c>
      <c r="CN373" t="s">
        <v>139</v>
      </c>
      <c r="CO373" t="s">
        <v>138</v>
      </c>
      <c r="CQ373" t="s">
        <v>115</v>
      </c>
      <c r="CR373" t="s">
        <v>133</v>
      </c>
      <c r="CS373" t="s">
        <v>139</v>
      </c>
      <c r="CT373" t="s">
        <v>133</v>
      </c>
      <c r="CU373" t="s">
        <v>139</v>
      </c>
      <c r="CV373" t="s">
        <v>133</v>
      </c>
      <c r="CW373" t="s">
        <v>139</v>
      </c>
      <c r="CX373" t="s">
        <v>5137</v>
      </c>
      <c r="CY373" s="10">
        <v>16707889731</v>
      </c>
      <c r="CZ373" t="s">
        <v>5132</v>
      </c>
      <c r="DA373" t="s">
        <v>139</v>
      </c>
      <c r="DB373" t="s">
        <v>133</v>
      </c>
      <c r="DC373" t="s">
        <v>115</v>
      </c>
    </row>
    <row r="374" spans="1:112" ht="14.45" customHeight="1" x14ac:dyDescent="0.25">
      <c r="A374" t="s">
        <v>5250</v>
      </c>
      <c r="B374" t="s">
        <v>192</v>
      </c>
      <c r="C374" s="1">
        <v>45491</v>
      </c>
      <c r="D374" s="1">
        <v>45586</v>
      </c>
      <c r="E374" t="s">
        <v>144</v>
      </c>
      <c r="F374" s="1">
        <v>45564</v>
      </c>
      <c r="G374" t="s">
        <v>133</v>
      </c>
      <c r="H374" t="s">
        <v>115</v>
      </c>
      <c r="I374" t="s">
        <v>115</v>
      </c>
      <c r="J374" t="s">
        <v>2333</v>
      </c>
      <c r="K374" t="s">
        <v>2333</v>
      </c>
      <c r="L374" t="s">
        <v>2335</v>
      </c>
      <c r="M374" t="s">
        <v>2336</v>
      </c>
      <c r="N374" t="s">
        <v>119</v>
      </c>
      <c r="O374" t="s">
        <v>120</v>
      </c>
      <c r="P374" s="8">
        <v>96950</v>
      </c>
      <c r="Q374" t="s">
        <v>121</v>
      </c>
      <c r="S374" s="10">
        <v>16702355912</v>
      </c>
      <c r="U374" t="s">
        <v>2337</v>
      </c>
      <c r="V374">
        <v>56132</v>
      </c>
      <c r="W374" t="s">
        <v>123</v>
      </c>
      <c r="Y374" t="s">
        <v>3059</v>
      </c>
      <c r="Z374" t="s">
        <v>3060</v>
      </c>
      <c r="AA374" t="s">
        <v>3061</v>
      </c>
      <c r="AB374" t="s">
        <v>1732</v>
      </c>
      <c r="AC374" t="s">
        <v>3062</v>
      </c>
      <c r="AE374" t="s">
        <v>119</v>
      </c>
      <c r="AF374" t="s">
        <v>120</v>
      </c>
      <c r="AG374" s="8">
        <v>96950</v>
      </c>
      <c r="AH374" t="s">
        <v>121</v>
      </c>
      <c r="AJ374" s="10">
        <v>16702355912</v>
      </c>
      <c r="AL374" t="s">
        <v>2343</v>
      </c>
      <c r="BD374" t="str">
        <f>"23-2011.00"</f>
        <v>23-2011.00</v>
      </c>
      <c r="BE374" t="s">
        <v>4777</v>
      </c>
      <c r="BF374" t="s">
        <v>5251</v>
      </c>
      <c r="BG374" t="s">
        <v>1279</v>
      </c>
      <c r="BH374">
        <v>3</v>
      </c>
      <c r="BJ374" s="1">
        <v>45566</v>
      </c>
      <c r="BK374" s="1">
        <v>46660</v>
      </c>
      <c r="BN374">
        <v>35</v>
      </c>
      <c r="BO374">
        <v>0</v>
      </c>
      <c r="BP374">
        <v>7</v>
      </c>
      <c r="BQ374">
        <v>7</v>
      </c>
      <c r="BR374">
        <v>7</v>
      </c>
      <c r="BS374">
        <v>7</v>
      </c>
      <c r="BT374">
        <v>7</v>
      </c>
      <c r="BU374">
        <v>0</v>
      </c>
      <c r="BV374" t="str">
        <f>"9:00 AM"</f>
        <v>9:00 AM</v>
      </c>
      <c r="BW374" t="str">
        <f>"5:00 PM"</f>
        <v>5:00 PM</v>
      </c>
      <c r="BX374" t="s">
        <v>226</v>
      </c>
      <c r="BY374">
        <v>0</v>
      </c>
      <c r="BZ374">
        <v>12</v>
      </c>
      <c r="CA374" t="s">
        <v>115</v>
      </c>
      <c r="CC374" t="s">
        <v>5252</v>
      </c>
      <c r="CD374" t="s">
        <v>2335</v>
      </c>
      <c r="CE374" t="s">
        <v>2336</v>
      </c>
      <c r="CF374" t="s">
        <v>119</v>
      </c>
      <c r="CG374" t="s">
        <v>120</v>
      </c>
      <c r="CH374" s="8">
        <v>96950</v>
      </c>
      <c r="CI374" s="3">
        <v>18.59</v>
      </c>
      <c r="CJ374" s="3">
        <v>18.59</v>
      </c>
      <c r="CK374" s="3">
        <v>27.89</v>
      </c>
      <c r="CL374" s="3">
        <v>27.89</v>
      </c>
      <c r="CM374" t="s">
        <v>136</v>
      </c>
      <c r="CN374" t="s">
        <v>368</v>
      </c>
      <c r="CO374" t="s">
        <v>138</v>
      </c>
      <c r="CQ374" t="s">
        <v>115</v>
      </c>
      <c r="CR374" t="s">
        <v>133</v>
      </c>
      <c r="CS374" t="s">
        <v>139</v>
      </c>
      <c r="CT374" t="s">
        <v>133</v>
      </c>
      <c r="CU374" t="s">
        <v>139</v>
      </c>
      <c r="CV374" t="s">
        <v>139</v>
      </c>
      <c r="CW374" t="s">
        <v>139</v>
      </c>
      <c r="CX374" t="s">
        <v>5253</v>
      </c>
      <c r="CY374" s="10">
        <v>16702355912</v>
      </c>
      <c r="CZ374" t="s">
        <v>2343</v>
      </c>
      <c r="DA374" t="s">
        <v>139</v>
      </c>
      <c r="DB374" t="s">
        <v>133</v>
      </c>
      <c r="DC374" t="s">
        <v>115</v>
      </c>
    </row>
    <row r="375" spans="1:112" ht="14.45" customHeight="1" x14ac:dyDescent="0.25">
      <c r="A375" t="s">
        <v>5272</v>
      </c>
      <c r="B375" t="s">
        <v>143</v>
      </c>
      <c r="C375" s="1">
        <v>45503</v>
      </c>
      <c r="D375" s="1">
        <v>45586</v>
      </c>
      <c r="E375" t="s">
        <v>114</v>
      </c>
      <c r="G375" t="s">
        <v>115</v>
      </c>
      <c r="H375" t="s">
        <v>115</v>
      </c>
      <c r="I375" t="s">
        <v>115</v>
      </c>
      <c r="J375" t="s">
        <v>3580</v>
      </c>
      <c r="K375" t="s">
        <v>3581</v>
      </c>
      <c r="L375" t="s">
        <v>5273</v>
      </c>
      <c r="M375" t="s">
        <v>3583</v>
      </c>
      <c r="N375" t="s">
        <v>148</v>
      </c>
      <c r="O375" t="s">
        <v>120</v>
      </c>
      <c r="P375" s="8">
        <v>96950</v>
      </c>
      <c r="Q375" t="s">
        <v>121</v>
      </c>
      <c r="S375" s="10">
        <v>16702352360</v>
      </c>
      <c r="U375" t="s">
        <v>3584</v>
      </c>
      <c r="V375">
        <v>23822</v>
      </c>
      <c r="W375" t="s">
        <v>123</v>
      </c>
      <c r="Y375" t="s">
        <v>3585</v>
      </c>
      <c r="Z375" t="s">
        <v>3586</v>
      </c>
      <c r="AA375" t="s">
        <v>3587</v>
      </c>
      <c r="AB375" t="s">
        <v>565</v>
      </c>
      <c r="AC375" t="s">
        <v>5273</v>
      </c>
      <c r="AD375" t="s">
        <v>3583</v>
      </c>
      <c r="AE375" t="s">
        <v>148</v>
      </c>
      <c r="AF375" t="s">
        <v>120</v>
      </c>
      <c r="AG375" s="8">
        <v>96950</v>
      </c>
      <c r="AH375" t="s">
        <v>121</v>
      </c>
      <c r="AJ375" s="10">
        <v>16702352360</v>
      </c>
      <c r="AL375" t="s">
        <v>3588</v>
      </c>
      <c r="BD375" t="str">
        <f>"49-9021.00"</f>
        <v>49-9021.00</v>
      </c>
      <c r="BE375" t="s">
        <v>935</v>
      </c>
      <c r="BF375" t="s">
        <v>5274</v>
      </c>
      <c r="BG375" t="s">
        <v>3590</v>
      </c>
      <c r="BH375">
        <v>2</v>
      </c>
      <c r="BI375">
        <v>2</v>
      </c>
      <c r="BJ375" s="1">
        <v>45566</v>
      </c>
      <c r="BK375" s="1">
        <v>45930</v>
      </c>
      <c r="BL375" s="1">
        <v>45586</v>
      </c>
      <c r="BM375" s="1">
        <v>45930</v>
      </c>
      <c r="BN375">
        <v>40</v>
      </c>
      <c r="BO375">
        <v>0</v>
      </c>
      <c r="BP375">
        <v>8</v>
      </c>
      <c r="BQ375">
        <v>8</v>
      </c>
      <c r="BR375">
        <v>8</v>
      </c>
      <c r="BS375">
        <v>8</v>
      </c>
      <c r="BT375">
        <v>8</v>
      </c>
      <c r="BU375">
        <v>0</v>
      </c>
      <c r="BV375" t="str">
        <f>"8:00 AM"</f>
        <v>8:00 AM</v>
      </c>
      <c r="BW375" t="str">
        <f>"5:00 PM"</f>
        <v>5:00 PM</v>
      </c>
      <c r="BX375" t="s">
        <v>226</v>
      </c>
      <c r="BY375">
        <v>0</v>
      </c>
      <c r="BZ375">
        <v>24</v>
      </c>
      <c r="CA375" t="s">
        <v>115</v>
      </c>
      <c r="CC375" t="s">
        <v>5275</v>
      </c>
      <c r="CD375" t="s">
        <v>3583</v>
      </c>
      <c r="CE375" t="s">
        <v>5276</v>
      </c>
      <c r="CF375" t="s">
        <v>148</v>
      </c>
      <c r="CG375" t="s">
        <v>120</v>
      </c>
      <c r="CH375" s="8">
        <v>96950</v>
      </c>
      <c r="CI375" s="3">
        <v>10.06</v>
      </c>
      <c r="CJ375" s="3">
        <v>10.06</v>
      </c>
      <c r="CK375" s="3">
        <v>15.09</v>
      </c>
      <c r="CL375" s="3">
        <v>15.09</v>
      </c>
      <c r="CM375" t="s">
        <v>136</v>
      </c>
      <c r="CN375" t="s">
        <v>137</v>
      </c>
      <c r="CO375" t="s">
        <v>138</v>
      </c>
      <c r="CQ375" t="s">
        <v>115</v>
      </c>
      <c r="CR375" t="s">
        <v>133</v>
      </c>
      <c r="CS375" t="s">
        <v>133</v>
      </c>
      <c r="CT375" t="s">
        <v>133</v>
      </c>
      <c r="CU375" t="s">
        <v>139</v>
      </c>
      <c r="CV375" t="s">
        <v>133</v>
      </c>
      <c r="CW375" t="s">
        <v>139</v>
      </c>
      <c r="CX375" t="s">
        <v>3592</v>
      </c>
      <c r="CY375" s="10">
        <v>16702352360</v>
      </c>
      <c r="CZ375" t="s">
        <v>3588</v>
      </c>
      <c r="DA375" t="s">
        <v>139</v>
      </c>
      <c r="DB375" t="s">
        <v>133</v>
      </c>
      <c r="DC375" t="s">
        <v>115</v>
      </c>
      <c r="DD375" t="s">
        <v>3585</v>
      </c>
      <c r="DE375" t="s">
        <v>3586</v>
      </c>
      <c r="DF375" t="s">
        <v>2642</v>
      </c>
      <c r="DG375" t="s">
        <v>5277</v>
      </c>
      <c r="DH375" t="s">
        <v>3588</v>
      </c>
    </row>
    <row r="376" spans="1:112" ht="14.45" customHeight="1" x14ac:dyDescent="0.25">
      <c r="A376" t="s">
        <v>5514</v>
      </c>
      <c r="B376" t="s">
        <v>143</v>
      </c>
      <c r="C376" s="1">
        <v>45448</v>
      </c>
      <c r="D376" s="1">
        <v>45586</v>
      </c>
      <c r="E376" t="s">
        <v>114</v>
      </c>
      <c r="G376" t="s">
        <v>115</v>
      </c>
      <c r="H376" t="s">
        <v>115</v>
      </c>
      <c r="I376" t="s">
        <v>115</v>
      </c>
      <c r="J376" t="s">
        <v>5515</v>
      </c>
      <c r="L376" t="s">
        <v>5516</v>
      </c>
      <c r="M376" t="s">
        <v>5517</v>
      </c>
      <c r="N376" t="s">
        <v>148</v>
      </c>
      <c r="O376" t="s">
        <v>120</v>
      </c>
      <c r="P376" s="8">
        <v>96950</v>
      </c>
      <c r="Q376" t="s">
        <v>121</v>
      </c>
      <c r="R376" t="s">
        <v>139</v>
      </c>
      <c r="S376" s="10">
        <v>16704881977</v>
      </c>
      <c r="U376" t="s">
        <v>5518</v>
      </c>
      <c r="V376">
        <v>722511</v>
      </c>
      <c r="W376" t="s">
        <v>123</v>
      </c>
      <c r="Y376" t="s">
        <v>5519</v>
      </c>
      <c r="Z376" t="s">
        <v>5520</v>
      </c>
      <c r="AA376" t="s">
        <v>139</v>
      </c>
      <c r="AB376" t="s">
        <v>460</v>
      </c>
      <c r="AC376" t="s">
        <v>5521</v>
      </c>
      <c r="AD376" t="s">
        <v>5517</v>
      </c>
      <c r="AE376" t="s">
        <v>148</v>
      </c>
      <c r="AF376" t="s">
        <v>120</v>
      </c>
      <c r="AG376" s="8">
        <v>96950</v>
      </c>
      <c r="AH376" t="s">
        <v>121</v>
      </c>
      <c r="AJ376" s="10">
        <v>16704881977</v>
      </c>
      <c r="AL376" t="s">
        <v>5522</v>
      </c>
      <c r="BD376" t="str">
        <f>"35-2014.00"</f>
        <v>35-2014.00</v>
      </c>
      <c r="BE376" t="s">
        <v>273</v>
      </c>
      <c r="BF376" t="s">
        <v>5523</v>
      </c>
      <c r="BG376" t="s">
        <v>1100</v>
      </c>
      <c r="BH376">
        <v>3</v>
      </c>
      <c r="BI376">
        <v>3</v>
      </c>
      <c r="BJ376" s="1">
        <v>45560</v>
      </c>
      <c r="BK376" s="1">
        <v>45924</v>
      </c>
      <c r="BL376" s="1">
        <v>45586</v>
      </c>
      <c r="BM376" s="1">
        <v>45924</v>
      </c>
      <c r="BN376">
        <v>35</v>
      </c>
      <c r="BO376">
        <v>7</v>
      </c>
      <c r="BP376">
        <v>0</v>
      </c>
      <c r="BQ376">
        <v>7</v>
      </c>
      <c r="BR376">
        <v>7</v>
      </c>
      <c r="BS376">
        <v>7</v>
      </c>
      <c r="BT376">
        <v>0</v>
      </c>
      <c r="BU376">
        <v>7</v>
      </c>
      <c r="BV376" t="str">
        <f>"11:00 AM"</f>
        <v>11:00 AM</v>
      </c>
      <c r="BW376" t="str">
        <f>"9:00 PM"</f>
        <v>9:00 PM</v>
      </c>
      <c r="BX376" t="s">
        <v>158</v>
      </c>
      <c r="BY376">
        <v>0</v>
      </c>
      <c r="BZ376">
        <v>12</v>
      </c>
      <c r="CA376" t="s">
        <v>115</v>
      </c>
      <c r="CC376" t="s">
        <v>5524</v>
      </c>
      <c r="CD376" t="s">
        <v>5525</v>
      </c>
      <c r="CE376" t="s">
        <v>139</v>
      </c>
      <c r="CF376" t="s">
        <v>148</v>
      </c>
      <c r="CG376" t="s">
        <v>120</v>
      </c>
      <c r="CH376" s="8">
        <v>96950</v>
      </c>
      <c r="CI376" s="3">
        <v>8.69</v>
      </c>
      <c r="CJ376" s="3">
        <v>8.69</v>
      </c>
      <c r="CK376" s="3">
        <v>13.04</v>
      </c>
      <c r="CL376" s="3">
        <v>13.04</v>
      </c>
      <c r="CM376" t="s">
        <v>136</v>
      </c>
      <c r="CN376" t="s">
        <v>139</v>
      </c>
      <c r="CO376" t="s">
        <v>138</v>
      </c>
      <c r="CQ376" t="s">
        <v>115</v>
      </c>
      <c r="CR376" t="s">
        <v>133</v>
      </c>
      <c r="CS376" t="s">
        <v>139</v>
      </c>
      <c r="CT376" t="s">
        <v>133</v>
      </c>
      <c r="CU376" t="s">
        <v>139</v>
      </c>
      <c r="CV376" t="s">
        <v>133</v>
      </c>
      <c r="CW376" t="s">
        <v>139</v>
      </c>
      <c r="CX376" t="s">
        <v>516</v>
      </c>
      <c r="CY376" s="10">
        <v>16704881977</v>
      </c>
      <c r="CZ376" t="s">
        <v>5522</v>
      </c>
      <c r="DA376" t="s">
        <v>356</v>
      </c>
      <c r="DB376" t="s">
        <v>133</v>
      </c>
      <c r="DC376" t="s">
        <v>115</v>
      </c>
      <c r="DD376" t="s">
        <v>1130</v>
      </c>
      <c r="DE376" t="s">
        <v>1131</v>
      </c>
      <c r="DF376" t="s">
        <v>519</v>
      </c>
      <c r="DG376" t="s">
        <v>4603</v>
      </c>
      <c r="DH376" t="s">
        <v>521</v>
      </c>
    </row>
    <row r="377" spans="1:112" ht="14.45" customHeight="1" x14ac:dyDescent="0.25">
      <c r="A377" t="s">
        <v>5767</v>
      </c>
      <c r="B377" t="s">
        <v>192</v>
      </c>
      <c r="C377" s="1">
        <v>45492</v>
      </c>
      <c r="D377" s="1">
        <v>45586</v>
      </c>
      <c r="E377" t="s">
        <v>114</v>
      </c>
      <c r="G377" t="s">
        <v>115</v>
      </c>
      <c r="H377" t="s">
        <v>115</v>
      </c>
      <c r="I377" t="s">
        <v>115</v>
      </c>
      <c r="J377" t="s">
        <v>4950</v>
      </c>
      <c r="K377" t="s">
        <v>4960</v>
      </c>
      <c r="L377" t="s">
        <v>5768</v>
      </c>
      <c r="N377" t="s">
        <v>119</v>
      </c>
      <c r="O377" t="s">
        <v>120</v>
      </c>
      <c r="P377" s="8">
        <v>96950</v>
      </c>
      <c r="Q377" t="s">
        <v>121</v>
      </c>
      <c r="S377" s="10">
        <v>16702358540</v>
      </c>
      <c r="U377" t="s">
        <v>4952</v>
      </c>
      <c r="V377">
        <v>611110</v>
      </c>
      <c r="W377" t="s">
        <v>123</v>
      </c>
      <c r="Y377" t="s">
        <v>4955</v>
      </c>
      <c r="Z377" t="s">
        <v>5769</v>
      </c>
      <c r="AB377" t="s">
        <v>4007</v>
      </c>
      <c r="AC377" t="s">
        <v>5770</v>
      </c>
      <c r="AE377" t="s">
        <v>119</v>
      </c>
      <c r="AF377" t="s">
        <v>120</v>
      </c>
      <c r="AG377" s="8">
        <v>96950</v>
      </c>
      <c r="AH377" t="s">
        <v>121</v>
      </c>
      <c r="AJ377" s="10">
        <v>16702358540</v>
      </c>
      <c r="AL377" t="s">
        <v>4956</v>
      </c>
      <c r="BD377" t="str">
        <f>"13-1161.00"</f>
        <v>13-1161.00</v>
      </c>
      <c r="BE377" t="s">
        <v>3209</v>
      </c>
      <c r="BF377" t="s">
        <v>5771</v>
      </c>
      <c r="BG377" t="s">
        <v>5772</v>
      </c>
      <c r="BH377">
        <v>1</v>
      </c>
      <c r="BJ377" s="1">
        <v>45566</v>
      </c>
      <c r="BK377" s="1">
        <v>45930</v>
      </c>
      <c r="BN377">
        <v>35</v>
      </c>
      <c r="BO377">
        <v>0</v>
      </c>
      <c r="BP377">
        <v>7</v>
      </c>
      <c r="BQ377">
        <v>7</v>
      </c>
      <c r="BR377">
        <v>7</v>
      </c>
      <c r="BS377">
        <v>7</v>
      </c>
      <c r="BT377">
        <v>7</v>
      </c>
      <c r="BU377">
        <v>0</v>
      </c>
      <c r="BV377" t="str">
        <f>"7:00 AM"</f>
        <v>7:00 AM</v>
      </c>
      <c r="BW377" t="str">
        <f>"3:00 PM"</f>
        <v>3:00 PM</v>
      </c>
      <c r="BX377" t="s">
        <v>726</v>
      </c>
      <c r="BY377">
        <v>0</v>
      </c>
      <c r="BZ377">
        <v>12</v>
      </c>
      <c r="CA377" t="s">
        <v>115</v>
      </c>
      <c r="CC377" t="s">
        <v>5773</v>
      </c>
      <c r="CD377" t="s">
        <v>1642</v>
      </c>
      <c r="CF377" t="s">
        <v>119</v>
      </c>
      <c r="CG377" t="s">
        <v>120</v>
      </c>
      <c r="CH377" s="8">
        <v>96950</v>
      </c>
      <c r="CI377" s="3">
        <v>16.399999999999999</v>
      </c>
      <c r="CJ377" s="3">
        <v>16.399999999999999</v>
      </c>
      <c r="CK377" s="3">
        <v>0</v>
      </c>
      <c r="CL377" s="3">
        <v>0</v>
      </c>
      <c r="CM377" t="s">
        <v>136</v>
      </c>
      <c r="CO377" t="s">
        <v>138</v>
      </c>
      <c r="CQ377" t="s">
        <v>115</v>
      </c>
      <c r="CR377" t="s">
        <v>133</v>
      </c>
      <c r="CS377" t="s">
        <v>139</v>
      </c>
      <c r="CT377" t="s">
        <v>139</v>
      </c>
      <c r="CU377" t="s">
        <v>139</v>
      </c>
      <c r="CV377" t="s">
        <v>133</v>
      </c>
      <c r="CW377" t="s">
        <v>139</v>
      </c>
      <c r="CX377" t="s">
        <v>1922</v>
      </c>
      <c r="CY377" s="10">
        <v>16702358540</v>
      </c>
      <c r="CZ377" t="s">
        <v>4956</v>
      </c>
      <c r="DA377" t="s">
        <v>209</v>
      </c>
      <c r="DB377" t="s">
        <v>133</v>
      </c>
      <c r="DC377" t="s">
        <v>115</v>
      </c>
      <c r="DD377" t="s">
        <v>4953</v>
      </c>
      <c r="DE377" t="s">
        <v>4954</v>
      </c>
      <c r="DF377" t="s">
        <v>5774</v>
      </c>
      <c r="DG377" t="s">
        <v>4950</v>
      </c>
      <c r="DH377" t="s">
        <v>4956</v>
      </c>
    </row>
    <row r="378" spans="1:112" ht="14.45" customHeight="1" x14ac:dyDescent="0.25">
      <c r="A378" t="s">
        <v>6069</v>
      </c>
      <c r="B378" t="s">
        <v>143</v>
      </c>
      <c r="C378" s="1">
        <v>45513</v>
      </c>
      <c r="D378" s="1">
        <v>45586</v>
      </c>
      <c r="E378" t="s">
        <v>144</v>
      </c>
      <c r="F378" s="1">
        <v>45656</v>
      </c>
      <c r="G378" t="s">
        <v>115</v>
      </c>
      <c r="H378" t="s">
        <v>115</v>
      </c>
      <c r="I378" t="s">
        <v>115</v>
      </c>
      <c r="J378" t="s">
        <v>6070</v>
      </c>
      <c r="L378" t="s">
        <v>6071</v>
      </c>
      <c r="M378" t="s">
        <v>6072</v>
      </c>
      <c r="N378" t="s">
        <v>1009</v>
      </c>
      <c r="O378" t="s">
        <v>120</v>
      </c>
      <c r="P378" s="8">
        <v>96950</v>
      </c>
      <c r="Q378" t="s">
        <v>121</v>
      </c>
      <c r="R378" t="s">
        <v>139</v>
      </c>
      <c r="S378" s="10">
        <v>16702338880</v>
      </c>
      <c r="T378">
        <v>225</v>
      </c>
      <c r="U378" t="s">
        <v>6073</v>
      </c>
      <c r="V378">
        <v>53131</v>
      </c>
      <c r="W378" t="s">
        <v>123</v>
      </c>
      <c r="Y378" t="s">
        <v>6074</v>
      </c>
      <c r="Z378" t="s">
        <v>6075</v>
      </c>
      <c r="AA378" t="s">
        <v>6076</v>
      </c>
      <c r="AB378" t="s">
        <v>6077</v>
      </c>
      <c r="AC378" t="s">
        <v>6078</v>
      </c>
      <c r="AD378" t="s">
        <v>6072</v>
      </c>
      <c r="AE378" t="s">
        <v>2309</v>
      </c>
      <c r="AF378" t="s">
        <v>120</v>
      </c>
      <c r="AG378" s="8">
        <v>96950</v>
      </c>
      <c r="AH378" t="s">
        <v>121</v>
      </c>
      <c r="AI378" t="s">
        <v>3623</v>
      </c>
      <c r="AJ378" s="10">
        <v>16702338880</v>
      </c>
      <c r="AK378">
        <v>225</v>
      </c>
      <c r="AL378" t="s">
        <v>6079</v>
      </c>
      <c r="BD378" t="str">
        <f>"49-9021.00"</f>
        <v>49-9021.00</v>
      </c>
      <c r="BE378" t="s">
        <v>935</v>
      </c>
      <c r="BF378" t="s">
        <v>6080</v>
      </c>
      <c r="BG378" t="s">
        <v>6081</v>
      </c>
      <c r="BH378">
        <v>2</v>
      </c>
      <c r="BI378">
        <v>2</v>
      </c>
      <c r="BJ378" s="1">
        <v>45658</v>
      </c>
      <c r="BK378" s="1">
        <v>46022</v>
      </c>
      <c r="BL378" s="1">
        <v>45658</v>
      </c>
      <c r="BM378" s="1">
        <v>46022</v>
      </c>
      <c r="BN378">
        <v>35</v>
      </c>
      <c r="BO378">
        <v>5</v>
      </c>
      <c r="BP378">
        <v>6</v>
      </c>
      <c r="BQ378">
        <v>6</v>
      </c>
      <c r="BR378">
        <v>6</v>
      </c>
      <c r="BS378">
        <v>6</v>
      </c>
      <c r="BT378">
        <v>6</v>
      </c>
      <c r="BU378">
        <v>0</v>
      </c>
      <c r="BV378" t="str">
        <f>"9:00 AM"</f>
        <v>9:00 AM</v>
      </c>
      <c r="BW378" t="str">
        <f>"4:00 PM"</f>
        <v>4:00 PM</v>
      </c>
      <c r="BX378" t="s">
        <v>226</v>
      </c>
      <c r="BY378">
        <v>6</v>
      </c>
      <c r="BZ378">
        <v>24</v>
      </c>
      <c r="CA378" t="s">
        <v>115</v>
      </c>
      <c r="CC378" t="s">
        <v>6082</v>
      </c>
      <c r="CD378" t="s">
        <v>6083</v>
      </c>
      <c r="CE378" t="s">
        <v>6072</v>
      </c>
      <c r="CF378" t="s">
        <v>1009</v>
      </c>
      <c r="CG378" t="s">
        <v>120</v>
      </c>
      <c r="CH378" s="8">
        <v>96950</v>
      </c>
      <c r="CI378" s="3">
        <v>10.74</v>
      </c>
      <c r="CJ378" s="3">
        <v>10.74</v>
      </c>
      <c r="CK378" s="3">
        <v>16.11</v>
      </c>
      <c r="CL378" s="3">
        <v>16.11</v>
      </c>
      <c r="CM378" t="s">
        <v>136</v>
      </c>
      <c r="CO378" t="s">
        <v>138</v>
      </c>
      <c r="CQ378" t="s">
        <v>133</v>
      </c>
      <c r="CR378" t="s">
        <v>133</v>
      </c>
      <c r="CS378" t="s">
        <v>133</v>
      </c>
      <c r="CT378" t="s">
        <v>133</v>
      </c>
      <c r="CU378" t="s">
        <v>139</v>
      </c>
      <c r="CV378" t="s">
        <v>133</v>
      </c>
      <c r="CW378" t="s">
        <v>133</v>
      </c>
      <c r="CX378" t="s">
        <v>6084</v>
      </c>
      <c r="CY378" s="10">
        <v>16702338880</v>
      </c>
      <c r="CZ378" t="s">
        <v>6079</v>
      </c>
      <c r="DA378" t="s">
        <v>139</v>
      </c>
      <c r="DB378" t="s">
        <v>133</v>
      </c>
      <c r="DC378" t="s">
        <v>115</v>
      </c>
    </row>
    <row r="379" spans="1:112" ht="14.45" customHeight="1" x14ac:dyDescent="0.25">
      <c r="A379" t="s">
        <v>6102</v>
      </c>
      <c r="B379" t="s">
        <v>192</v>
      </c>
      <c r="C379" s="1">
        <v>45491</v>
      </c>
      <c r="D379" s="1">
        <v>45586</v>
      </c>
      <c r="E379" t="s">
        <v>114</v>
      </c>
      <c r="F379" s="1">
        <v>45564</v>
      </c>
      <c r="G379" t="s">
        <v>115</v>
      </c>
      <c r="H379" t="s">
        <v>115</v>
      </c>
      <c r="I379" t="s">
        <v>115</v>
      </c>
      <c r="J379" t="s">
        <v>4336</v>
      </c>
      <c r="L379" t="s">
        <v>6103</v>
      </c>
      <c r="N379" t="s">
        <v>148</v>
      </c>
      <c r="O379" t="s">
        <v>120</v>
      </c>
      <c r="P379" s="8">
        <v>96950</v>
      </c>
      <c r="Q379" t="s">
        <v>121</v>
      </c>
      <c r="S379" s="10">
        <v>16703236652</v>
      </c>
      <c r="U379" t="s">
        <v>6104</v>
      </c>
      <c r="V379">
        <v>236220</v>
      </c>
      <c r="W379" t="s">
        <v>123</v>
      </c>
      <c r="Y379" t="s">
        <v>4340</v>
      </c>
      <c r="Z379" t="s">
        <v>4341</v>
      </c>
      <c r="AB379" t="s">
        <v>565</v>
      </c>
      <c r="AC379" t="s">
        <v>6105</v>
      </c>
      <c r="AE379" t="s">
        <v>148</v>
      </c>
      <c r="AF379" t="s">
        <v>120</v>
      </c>
      <c r="AG379" s="8">
        <v>96950</v>
      </c>
      <c r="AH379" t="s">
        <v>121</v>
      </c>
      <c r="AJ379" s="10">
        <v>16703236652</v>
      </c>
      <c r="AL379" t="s">
        <v>4342</v>
      </c>
      <c r="BD379" t="str">
        <f>"47-2061.00"</f>
        <v>47-2061.00</v>
      </c>
      <c r="BE379" t="s">
        <v>5554</v>
      </c>
      <c r="BF379" t="s">
        <v>6106</v>
      </c>
      <c r="BG379" t="s">
        <v>6107</v>
      </c>
      <c r="BH379">
        <v>1</v>
      </c>
      <c r="BJ379" s="1">
        <v>45566</v>
      </c>
      <c r="BK379" s="1">
        <v>45930</v>
      </c>
      <c r="BN379">
        <v>40</v>
      </c>
      <c r="BO379">
        <v>0</v>
      </c>
      <c r="BP379">
        <v>8</v>
      </c>
      <c r="BQ379">
        <v>8</v>
      </c>
      <c r="BR379">
        <v>8</v>
      </c>
      <c r="BS379">
        <v>8</v>
      </c>
      <c r="BT379">
        <v>8</v>
      </c>
      <c r="BU379">
        <v>0</v>
      </c>
      <c r="BV379" t="str">
        <f>"8:00 AM"</f>
        <v>8:00 AM</v>
      </c>
      <c r="BW379" t="str">
        <f>"5:00 PM"</f>
        <v>5:00 PM</v>
      </c>
      <c r="BX379" t="s">
        <v>158</v>
      </c>
      <c r="BY379">
        <v>0</v>
      </c>
      <c r="BZ379">
        <v>12</v>
      </c>
      <c r="CA379" t="s">
        <v>115</v>
      </c>
      <c r="CC379" t="s">
        <v>158</v>
      </c>
      <c r="CD379" t="s">
        <v>4346</v>
      </c>
      <c r="CF379" t="s">
        <v>148</v>
      </c>
      <c r="CG379" t="s">
        <v>120</v>
      </c>
      <c r="CH379" s="8">
        <v>96950</v>
      </c>
      <c r="CI379" s="3">
        <v>9.57</v>
      </c>
      <c r="CJ379" s="3">
        <v>9.57</v>
      </c>
      <c r="CK379" s="3">
        <v>14.36</v>
      </c>
      <c r="CL379" s="3">
        <v>14.36</v>
      </c>
      <c r="CM379" t="s">
        <v>136</v>
      </c>
      <c r="CN379" t="s">
        <v>139</v>
      </c>
      <c r="CO379" t="s">
        <v>138</v>
      </c>
      <c r="CQ379" t="s">
        <v>133</v>
      </c>
      <c r="CR379" t="s">
        <v>133</v>
      </c>
      <c r="CS379" t="s">
        <v>133</v>
      </c>
      <c r="CT379" t="s">
        <v>133</v>
      </c>
      <c r="CU379" t="s">
        <v>139</v>
      </c>
      <c r="CV379" t="s">
        <v>133</v>
      </c>
      <c r="CW379" t="s">
        <v>139</v>
      </c>
      <c r="CX379" t="s">
        <v>9647</v>
      </c>
      <c r="CY379" s="10">
        <v>16703236652</v>
      </c>
      <c r="CZ379" t="s">
        <v>4347</v>
      </c>
      <c r="DA379" t="s">
        <v>139</v>
      </c>
      <c r="DB379" t="s">
        <v>133</v>
      </c>
      <c r="DC379" t="s">
        <v>115</v>
      </c>
    </row>
    <row r="380" spans="1:112" ht="14.45" customHeight="1" x14ac:dyDescent="0.25">
      <c r="A380" t="s">
        <v>6395</v>
      </c>
      <c r="B380" t="s">
        <v>143</v>
      </c>
      <c r="C380" s="1">
        <v>45470</v>
      </c>
      <c r="D380" s="1">
        <v>45586</v>
      </c>
      <c r="E380" t="s">
        <v>144</v>
      </c>
      <c r="F380" s="1">
        <v>45564</v>
      </c>
      <c r="G380" t="s">
        <v>133</v>
      </c>
      <c r="H380" t="s">
        <v>133</v>
      </c>
      <c r="I380" t="s">
        <v>115</v>
      </c>
      <c r="J380" t="s">
        <v>4479</v>
      </c>
      <c r="K380" t="s">
        <v>6396</v>
      </c>
      <c r="L380" t="s">
        <v>2595</v>
      </c>
      <c r="M380" t="s">
        <v>6397</v>
      </c>
      <c r="N380" t="s">
        <v>119</v>
      </c>
      <c r="O380" t="s">
        <v>120</v>
      </c>
      <c r="P380" s="8">
        <v>96950</v>
      </c>
      <c r="Q380" t="s">
        <v>121</v>
      </c>
      <c r="S380" s="10">
        <v>16707837461</v>
      </c>
      <c r="U380" t="s">
        <v>4481</v>
      </c>
      <c r="V380">
        <v>56132</v>
      </c>
      <c r="W380" t="s">
        <v>234</v>
      </c>
      <c r="X380" t="s">
        <v>133</v>
      </c>
      <c r="Y380" t="s">
        <v>1765</v>
      </c>
      <c r="Z380" t="s">
        <v>6398</v>
      </c>
      <c r="AA380" t="s">
        <v>4483</v>
      </c>
      <c r="AB380" t="s">
        <v>663</v>
      </c>
      <c r="AC380" t="s">
        <v>2595</v>
      </c>
      <c r="AD380" t="s">
        <v>6399</v>
      </c>
      <c r="AE380" t="s">
        <v>119</v>
      </c>
      <c r="AF380" t="s">
        <v>120</v>
      </c>
      <c r="AG380" s="8">
        <v>96950</v>
      </c>
      <c r="AH380" t="s">
        <v>121</v>
      </c>
      <c r="AJ380" s="10">
        <v>16707837461</v>
      </c>
      <c r="AL380" t="s">
        <v>2600</v>
      </c>
      <c r="BD380" t="str">
        <f>"13-2011.00"</f>
        <v>13-2011.00</v>
      </c>
      <c r="BE380" t="s">
        <v>129</v>
      </c>
      <c r="BF380" t="s">
        <v>6400</v>
      </c>
      <c r="BG380" t="s">
        <v>131</v>
      </c>
      <c r="BH380">
        <v>2</v>
      </c>
      <c r="BI380">
        <v>2</v>
      </c>
      <c r="BJ380" s="1">
        <v>45566</v>
      </c>
      <c r="BK380" s="1">
        <v>46660</v>
      </c>
      <c r="BL380" s="1">
        <v>45586</v>
      </c>
      <c r="BM380" s="1">
        <v>46660</v>
      </c>
      <c r="BN380">
        <v>35</v>
      </c>
      <c r="BO380">
        <v>0</v>
      </c>
      <c r="BP380">
        <v>7</v>
      </c>
      <c r="BQ380">
        <v>7</v>
      </c>
      <c r="BR380">
        <v>7</v>
      </c>
      <c r="BS380">
        <v>7</v>
      </c>
      <c r="BT380">
        <v>7</v>
      </c>
      <c r="BU380">
        <v>0</v>
      </c>
      <c r="BV380" t="str">
        <f>"9:00 AM"</f>
        <v>9:00 AM</v>
      </c>
      <c r="BW380" t="str">
        <f>"5:00 PM"</f>
        <v>5:00 PM</v>
      </c>
      <c r="BX380" t="s">
        <v>132</v>
      </c>
      <c r="BY380">
        <v>0</v>
      </c>
      <c r="BZ380">
        <v>24</v>
      </c>
      <c r="CA380" t="s">
        <v>115</v>
      </c>
      <c r="CC380" s="2" t="s">
        <v>6401</v>
      </c>
      <c r="CD380" t="s">
        <v>3796</v>
      </c>
      <c r="CE380" t="s">
        <v>4480</v>
      </c>
      <c r="CF380" t="s">
        <v>119</v>
      </c>
      <c r="CG380" t="s">
        <v>120</v>
      </c>
      <c r="CH380" s="8">
        <v>96950</v>
      </c>
      <c r="CI380" s="3">
        <v>16.98</v>
      </c>
      <c r="CJ380" s="3">
        <v>16.98</v>
      </c>
      <c r="CK380" s="3">
        <v>25.47</v>
      </c>
      <c r="CL380" s="3">
        <v>25.47</v>
      </c>
      <c r="CM380" t="s">
        <v>136</v>
      </c>
      <c r="CN380" t="s">
        <v>3800</v>
      </c>
      <c r="CO380" t="s">
        <v>138</v>
      </c>
      <c r="CQ380" t="s">
        <v>115</v>
      </c>
      <c r="CR380" t="s">
        <v>133</v>
      </c>
      <c r="CS380" t="s">
        <v>133</v>
      </c>
      <c r="CT380" t="s">
        <v>133</v>
      </c>
      <c r="CU380" t="s">
        <v>139</v>
      </c>
      <c r="CV380" t="s">
        <v>133</v>
      </c>
      <c r="CW380" t="s">
        <v>139</v>
      </c>
      <c r="CX380" t="s">
        <v>2601</v>
      </c>
      <c r="CY380" s="10">
        <v>16707837461</v>
      </c>
      <c r="CZ380" t="s">
        <v>2600</v>
      </c>
      <c r="DA380" t="s">
        <v>2603</v>
      </c>
      <c r="DB380" t="s">
        <v>133</v>
      </c>
      <c r="DC380" t="s">
        <v>133</v>
      </c>
    </row>
    <row r="381" spans="1:112" ht="14.45" customHeight="1" x14ac:dyDescent="0.25">
      <c r="A381" t="s">
        <v>6607</v>
      </c>
      <c r="B381" t="s">
        <v>212</v>
      </c>
      <c r="C381" s="1">
        <v>45511</v>
      </c>
      <c r="D381" s="1">
        <v>45586</v>
      </c>
      <c r="E381" t="s">
        <v>144</v>
      </c>
      <c r="F381" s="1">
        <v>45564</v>
      </c>
      <c r="G381" t="s">
        <v>133</v>
      </c>
      <c r="H381" t="s">
        <v>115</v>
      </c>
      <c r="I381" t="s">
        <v>115</v>
      </c>
      <c r="J381" t="s">
        <v>6070</v>
      </c>
      <c r="L381" t="s">
        <v>6608</v>
      </c>
      <c r="M381" t="s">
        <v>6609</v>
      </c>
      <c r="N381" t="s">
        <v>1009</v>
      </c>
      <c r="O381" t="s">
        <v>120</v>
      </c>
      <c r="P381" s="8">
        <v>96950</v>
      </c>
      <c r="Q381" t="s">
        <v>121</v>
      </c>
      <c r="R381" t="s">
        <v>139</v>
      </c>
      <c r="S381" s="10">
        <v>16702338880</v>
      </c>
      <c r="T381">
        <v>225</v>
      </c>
      <c r="U381" t="s">
        <v>6073</v>
      </c>
      <c r="V381">
        <v>53131</v>
      </c>
      <c r="W381" t="s">
        <v>123</v>
      </c>
      <c r="Y381" t="s">
        <v>6610</v>
      </c>
      <c r="Z381" t="s">
        <v>6611</v>
      </c>
      <c r="AA381" t="s">
        <v>6612</v>
      </c>
      <c r="AB381" t="s">
        <v>6077</v>
      </c>
      <c r="AC381" t="s">
        <v>6071</v>
      </c>
      <c r="AD381" t="s">
        <v>6072</v>
      </c>
      <c r="AE381" t="s">
        <v>1009</v>
      </c>
      <c r="AF381" t="s">
        <v>120</v>
      </c>
      <c r="AG381" s="8">
        <v>96950</v>
      </c>
      <c r="AH381" t="s">
        <v>121</v>
      </c>
      <c r="AI381" t="s">
        <v>3623</v>
      </c>
      <c r="AJ381" s="10">
        <v>16702338880</v>
      </c>
      <c r="AK381">
        <v>225</v>
      </c>
      <c r="AL381" t="s">
        <v>6079</v>
      </c>
      <c r="BD381" t="str">
        <f>"47-2111.00"</f>
        <v>47-2111.00</v>
      </c>
      <c r="BE381" t="s">
        <v>6109</v>
      </c>
      <c r="BF381" t="s">
        <v>6613</v>
      </c>
      <c r="BG381" t="s">
        <v>6614</v>
      </c>
      <c r="BH381">
        <v>1</v>
      </c>
      <c r="BJ381" s="1">
        <v>45566</v>
      </c>
      <c r="BK381" s="1">
        <v>46660</v>
      </c>
      <c r="BN381">
        <v>35</v>
      </c>
      <c r="BO381">
        <v>0</v>
      </c>
      <c r="BP381">
        <v>6</v>
      </c>
      <c r="BQ381">
        <v>6</v>
      </c>
      <c r="BR381">
        <v>6</v>
      </c>
      <c r="BS381">
        <v>6</v>
      </c>
      <c r="BT381">
        <v>6</v>
      </c>
      <c r="BU381">
        <v>5</v>
      </c>
      <c r="BV381" t="str">
        <f>"9:00 AM"</f>
        <v>9:00 AM</v>
      </c>
      <c r="BW381" t="str">
        <f>"4:00 PM"</f>
        <v>4:00 PM</v>
      </c>
      <c r="BX381" t="s">
        <v>226</v>
      </c>
      <c r="BY381">
        <v>6</v>
      </c>
      <c r="BZ381">
        <v>12</v>
      </c>
      <c r="CA381" t="s">
        <v>115</v>
      </c>
      <c r="CC381" t="s">
        <v>6615</v>
      </c>
      <c r="CD381" t="s">
        <v>1009</v>
      </c>
      <c r="CE381" t="s">
        <v>6616</v>
      </c>
      <c r="CF381" t="s">
        <v>1009</v>
      </c>
      <c r="CG381" t="s">
        <v>120</v>
      </c>
      <c r="CH381" s="8">
        <v>96950</v>
      </c>
      <c r="CI381" s="3">
        <v>12.58</v>
      </c>
      <c r="CJ381" s="3">
        <v>12.58</v>
      </c>
      <c r="CK381" s="3">
        <v>18.87</v>
      </c>
      <c r="CL381" s="3">
        <v>18.87</v>
      </c>
      <c r="CM381" t="s">
        <v>136</v>
      </c>
      <c r="CN381" t="s">
        <v>137</v>
      </c>
      <c r="CO381" t="s">
        <v>138</v>
      </c>
      <c r="CQ381" t="s">
        <v>133</v>
      </c>
      <c r="CR381" t="s">
        <v>133</v>
      </c>
      <c r="CS381" t="s">
        <v>133</v>
      </c>
      <c r="CT381" t="s">
        <v>133</v>
      </c>
      <c r="CU381" t="s">
        <v>139</v>
      </c>
      <c r="CV381" t="s">
        <v>133</v>
      </c>
      <c r="CW381" t="s">
        <v>139</v>
      </c>
      <c r="CX381" s="2" t="s">
        <v>6617</v>
      </c>
      <c r="CY381" s="10">
        <v>16702338880</v>
      </c>
      <c r="CZ381" t="s">
        <v>6079</v>
      </c>
      <c r="DA381" t="s">
        <v>139</v>
      </c>
      <c r="DB381" t="s">
        <v>133</v>
      </c>
      <c r="DC381" t="s">
        <v>115</v>
      </c>
    </row>
    <row r="382" spans="1:112" ht="14.45" customHeight="1" x14ac:dyDescent="0.25">
      <c r="A382" t="s">
        <v>7254</v>
      </c>
      <c r="B382" t="s">
        <v>192</v>
      </c>
      <c r="C382" s="1">
        <v>45499</v>
      </c>
      <c r="D382" s="1">
        <v>45586</v>
      </c>
      <c r="E382" t="s">
        <v>114</v>
      </c>
      <c r="G382" t="s">
        <v>115</v>
      </c>
      <c r="H382" t="s">
        <v>115</v>
      </c>
      <c r="I382" t="s">
        <v>115</v>
      </c>
      <c r="J382" t="s">
        <v>5672</v>
      </c>
      <c r="L382" t="s">
        <v>5673</v>
      </c>
      <c r="N382" t="s">
        <v>119</v>
      </c>
      <c r="O382" t="s">
        <v>120</v>
      </c>
      <c r="P382" s="8">
        <v>96950</v>
      </c>
      <c r="Q382" t="s">
        <v>121</v>
      </c>
      <c r="S382" s="10">
        <v>16702351123</v>
      </c>
      <c r="U382" t="s">
        <v>5674</v>
      </c>
      <c r="V382">
        <v>71399</v>
      </c>
      <c r="W382" t="s">
        <v>123</v>
      </c>
      <c r="Y382" t="s">
        <v>1195</v>
      </c>
      <c r="Z382" t="s">
        <v>5675</v>
      </c>
      <c r="AB382" t="s">
        <v>1817</v>
      </c>
      <c r="AC382" t="s">
        <v>5673</v>
      </c>
      <c r="AE382" t="s">
        <v>119</v>
      </c>
      <c r="AF382" t="s">
        <v>120</v>
      </c>
      <c r="AG382" s="8">
        <v>96950</v>
      </c>
      <c r="AH382" t="s">
        <v>121</v>
      </c>
      <c r="AJ382" s="10">
        <v>16702351123</v>
      </c>
      <c r="AL382" t="s">
        <v>5678</v>
      </c>
      <c r="BD382" t="str">
        <f>"39-7011.00"</f>
        <v>39-7011.00</v>
      </c>
      <c r="BE382" t="s">
        <v>1457</v>
      </c>
      <c r="BF382" t="s">
        <v>7255</v>
      </c>
      <c r="BG382" t="s">
        <v>7256</v>
      </c>
      <c r="BH382">
        <v>5</v>
      </c>
      <c r="BJ382" s="1">
        <v>45566</v>
      </c>
      <c r="BK382" s="1">
        <v>45930</v>
      </c>
      <c r="BN382">
        <v>40</v>
      </c>
      <c r="BO382">
        <v>0</v>
      </c>
      <c r="BP382">
        <v>8</v>
      </c>
      <c r="BQ382">
        <v>8</v>
      </c>
      <c r="BR382">
        <v>8</v>
      </c>
      <c r="BS382">
        <v>8</v>
      </c>
      <c r="BT382">
        <v>8</v>
      </c>
      <c r="BU382">
        <v>0</v>
      </c>
      <c r="BV382" t="str">
        <f>"9:00 AM"</f>
        <v>9:00 AM</v>
      </c>
      <c r="BW382" t="str">
        <f>"6:00 PM"</f>
        <v>6:00 PM</v>
      </c>
      <c r="BX382" t="s">
        <v>226</v>
      </c>
      <c r="BY382">
        <v>0</v>
      </c>
      <c r="BZ382">
        <v>6</v>
      </c>
      <c r="CA382" t="s">
        <v>115</v>
      </c>
      <c r="CC382" t="s">
        <v>7257</v>
      </c>
      <c r="CD382" t="s">
        <v>7258</v>
      </c>
      <c r="CF382" t="s">
        <v>119</v>
      </c>
      <c r="CG382" t="s">
        <v>120</v>
      </c>
      <c r="CH382" s="8">
        <v>96950</v>
      </c>
      <c r="CI382" s="3">
        <v>10.43</v>
      </c>
      <c r="CJ382" s="3">
        <v>10.85</v>
      </c>
      <c r="CK382" s="3">
        <v>15.65</v>
      </c>
      <c r="CL382" s="3">
        <v>16.28</v>
      </c>
      <c r="CM382" t="s">
        <v>136</v>
      </c>
      <c r="CN382" t="s">
        <v>368</v>
      </c>
      <c r="CO382" t="s">
        <v>138</v>
      </c>
      <c r="CQ382" t="s">
        <v>115</v>
      </c>
      <c r="CR382" t="s">
        <v>133</v>
      </c>
      <c r="CS382" t="s">
        <v>139</v>
      </c>
      <c r="CT382" t="s">
        <v>133</v>
      </c>
      <c r="CU382" t="s">
        <v>139</v>
      </c>
      <c r="CV382" t="s">
        <v>139</v>
      </c>
      <c r="CW382" t="s">
        <v>139</v>
      </c>
      <c r="CX382" t="s">
        <v>7259</v>
      </c>
      <c r="CY382" s="10">
        <v>16702351123</v>
      </c>
      <c r="CZ382" t="s">
        <v>5678</v>
      </c>
      <c r="DA382" t="s">
        <v>139</v>
      </c>
      <c r="DB382" t="s">
        <v>133</v>
      </c>
      <c r="DC382" t="s">
        <v>115</v>
      </c>
    </row>
    <row r="383" spans="1:112" ht="14.45" customHeight="1" x14ac:dyDescent="0.25">
      <c r="A383" t="s">
        <v>7396</v>
      </c>
      <c r="B383" t="s">
        <v>143</v>
      </c>
      <c r="C383" s="1">
        <v>45527</v>
      </c>
      <c r="D383" s="1">
        <v>45586</v>
      </c>
      <c r="E383" t="s">
        <v>144</v>
      </c>
      <c r="F383" s="1">
        <v>45503</v>
      </c>
      <c r="G383" t="s">
        <v>115</v>
      </c>
      <c r="H383" t="s">
        <v>115</v>
      </c>
      <c r="I383" t="s">
        <v>115</v>
      </c>
      <c r="J383" t="s">
        <v>2856</v>
      </c>
      <c r="L383" t="s">
        <v>2857</v>
      </c>
      <c r="M383" t="s">
        <v>2858</v>
      </c>
      <c r="N383" t="s">
        <v>119</v>
      </c>
      <c r="O383" t="s">
        <v>120</v>
      </c>
      <c r="P383" s="8">
        <v>96950</v>
      </c>
      <c r="Q383" t="s">
        <v>121</v>
      </c>
      <c r="S383" s="10">
        <v>16702341726</v>
      </c>
      <c r="U383" t="s">
        <v>2859</v>
      </c>
      <c r="V383">
        <v>311812</v>
      </c>
      <c r="W383" t="s">
        <v>123</v>
      </c>
      <c r="Y383" t="s">
        <v>2860</v>
      </c>
      <c r="Z383" t="s">
        <v>2861</v>
      </c>
      <c r="AA383" t="s">
        <v>2862</v>
      </c>
      <c r="AB383" t="s">
        <v>663</v>
      </c>
      <c r="AC383" t="s">
        <v>2857</v>
      </c>
      <c r="AD383" t="s">
        <v>2858</v>
      </c>
      <c r="AE383" t="s">
        <v>119</v>
      </c>
      <c r="AF383" t="s">
        <v>120</v>
      </c>
      <c r="AG383" s="8">
        <v>96950</v>
      </c>
      <c r="AH383" t="s">
        <v>121</v>
      </c>
      <c r="AJ383" s="10">
        <v>16702341726</v>
      </c>
      <c r="AL383" t="s">
        <v>2863</v>
      </c>
      <c r="BD383" t="str">
        <f>"35-2014.00"</f>
        <v>35-2014.00</v>
      </c>
      <c r="BE383" t="s">
        <v>273</v>
      </c>
      <c r="BF383" t="s">
        <v>7397</v>
      </c>
      <c r="BG383" t="s">
        <v>7398</v>
      </c>
      <c r="BH383">
        <v>5</v>
      </c>
      <c r="BI383">
        <v>5</v>
      </c>
      <c r="BJ383" s="1">
        <v>45505</v>
      </c>
      <c r="BK383" s="1">
        <v>45869</v>
      </c>
      <c r="BL383" s="1">
        <v>45586</v>
      </c>
      <c r="BM383" s="1">
        <v>45869</v>
      </c>
      <c r="BN383">
        <v>40</v>
      </c>
      <c r="BO383">
        <v>5</v>
      </c>
      <c r="BP383">
        <v>6</v>
      </c>
      <c r="BQ383">
        <v>6</v>
      </c>
      <c r="BR383">
        <v>6</v>
      </c>
      <c r="BS383">
        <v>6</v>
      </c>
      <c r="BT383">
        <v>6</v>
      </c>
      <c r="BU383">
        <v>5</v>
      </c>
      <c r="BV383" t="str">
        <f>"6:00 AM"</f>
        <v>6:00 AM</v>
      </c>
      <c r="BW383" t="str">
        <f>"1:00 PM"</f>
        <v>1:00 PM</v>
      </c>
      <c r="BX383" t="s">
        <v>158</v>
      </c>
      <c r="BY383">
        <v>6</v>
      </c>
      <c r="BZ383">
        <v>12</v>
      </c>
      <c r="CA383" t="s">
        <v>115</v>
      </c>
      <c r="CC383" t="s">
        <v>7399</v>
      </c>
      <c r="CD383" t="s">
        <v>2857</v>
      </c>
      <c r="CE383" t="s">
        <v>2858</v>
      </c>
      <c r="CF383" t="s">
        <v>148</v>
      </c>
      <c r="CG383" t="s">
        <v>120</v>
      </c>
      <c r="CH383" s="8">
        <v>96950</v>
      </c>
      <c r="CI383" s="3">
        <v>8.83</v>
      </c>
      <c r="CJ383" s="3">
        <v>8.83</v>
      </c>
      <c r="CK383" s="3">
        <v>13.25</v>
      </c>
      <c r="CL383" s="3">
        <v>13.25</v>
      </c>
      <c r="CM383" t="s">
        <v>136</v>
      </c>
      <c r="CN383" t="s">
        <v>2867</v>
      </c>
      <c r="CO383" t="s">
        <v>138</v>
      </c>
      <c r="CQ383" t="s">
        <v>115</v>
      </c>
      <c r="CR383" t="s">
        <v>133</v>
      </c>
      <c r="CS383" t="s">
        <v>139</v>
      </c>
      <c r="CT383" t="s">
        <v>133</v>
      </c>
      <c r="CU383" t="s">
        <v>139</v>
      </c>
      <c r="CV383" t="s">
        <v>133</v>
      </c>
      <c r="CW383" t="s">
        <v>139</v>
      </c>
      <c r="CX383" s="2" t="s">
        <v>7400</v>
      </c>
      <c r="CY383" s="10">
        <v>16702341726</v>
      </c>
      <c r="CZ383" t="s">
        <v>2869</v>
      </c>
      <c r="DA383" t="s">
        <v>139</v>
      </c>
      <c r="DB383" t="s">
        <v>133</v>
      </c>
      <c r="DC383" t="s">
        <v>115</v>
      </c>
    </row>
    <row r="384" spans="1:112" ht="14.45" customHeight="1" x14ac:dyDescent="0.25">
      <c r="A384" t="s">
        <v>7548</v>
      </c>
      <c r="B384" t="s">
        <v>192</v>
      </c>
      <c r="C384" s="1">
        <v>45509</v>
      </c>
      <c r="D384" s="1">
        <v>45586</v>
      </c>
      <c r="E384" t="s">
        <v>114</v>
      </c>
      <c r="G384" t="s">
        <v>115</v>
      </c>
      <c r="H384" t="s">
        <v>115</v>
      </c>
      <c r="I384" t="s">
        <v>115</v>
      </c>
      <c r="J384" t="s">
        <v>7549</v>
      </c>
      <c r="K384" t="s">
        <v>7550</v>
      </c>
      <c r="L384" t="s">
        <v>1404</v>
      </c>
      <c r="N384" t="s">
        <v>148</v>
      </c>
      <c r="O384" t="s">
        <v>120</v>
      </c>
      <c r="P384" s="8">
        <v>96950</v>
      </c>
      <c r="Q384" t="s">
        <v>121</v>
      </c>
      <c r="S384" s="10">
        <v>16702341048</v>
      </c>
      <c r="U384" t="s">
        <v>7551</v>
      </c>
      <c r="V384">
        <v>811122</v>
      </c>
      <c r="W384" t="s">
        <v>123</v>
      </c>
      <c r="Y384" t="s">
        <v>7552</v>
      </c>
      <c r="Z384" t="s">
        <v>1483</v>
      </c>
      <c r="AA384" t="s">
        <v>7553</v>
      </c>
      <c r="AB384" t="s">
        <v>347</v>
      </c>
      <c r="AC384" t="s">
        <v>1404</v>
      </c>
      <c r="AE384" t="s">
        <v>148</v>
      </c>
      <c r="AF384" t="s">
        <v>120</v>
      </c>
      <c r="AG384" s="8">
        <v>96950</v>
      </c>
      <c r="AH384" t="s">
        <v>121</v>
      </c>
      <c r="AJ384" s="10">
        <v>16702341048</v>
      </c>
      <c r="AL384" t="s">
        <v>7554</v>
      </c>
      <c r="BD384" t="str">
        <f>"49-3022.00"</f>
        <v>49-3022.00</v>
      </c>
      <c r="BE384" t="s">
        <v>2462</v>
      </c>
      <c r="BF384" t="s">
        <v>7555</v>
      </c>
      <c r="BG384" t="s">
        <v>7556</v>
      </c>
      <c r="BH384">
        <v>1</v>
      </c>
      <c r="BJ384" s="1">
        <v>45566</v>
      </c>
      <c r="BK384" s="1">
        <v>45930</v>
      </c>
      <c r="BN384">
        <v>35</v>
      </c>
      <c r="BO384">
        <v>0</v>
      </c>
      <c r="BP384">
        <v>7</v>
      </c>
      <c r="BQ384">
        <v>7</v>
      </c>
      <c r="BR384">
        <v>7</v>
      </c>
      <c r="BS384">
        <v>7</v>
      </c>
      <c r="BT384">
        <v>7</v>
      </c>
      <c r="BU384">
        <v>0</v>
      </c>
      <c r="BV384" t="str">
        <f>"8:00 AM"</f>
        <v>8:00 AM</v>
      </c>
      <c r="BW384" t="str">
        <f>"4:00 PM"</f>
        <v>4:00 PM</v>
      </c>
      <c r="BX384" t="s">
        <v>226</v>
      </c>
      <c r="BY384">
        <v>0</v>
      </c>
      <c r="BZ384">
        <v>24</v>
      </c>
      <c r="CA384" t="s">
        <v>115</v>
      </c>
      <c r="CC384" t="s">
        <v>1049</v>
      </c>
      <c r="CD384" t="s">
        <v>1404</v>
      </c>
      <c r="CF384" t="s">
        <v>148</v>
      </c>
      <c r="CG384" t="s">
        <v>120</v>
      </c>
      <c r="CH384" s="8">
        <v>96950</v>
      </c>
      <c r="CI384" s="3">
        <v>11.18</v>
      </c>
      <c r="CJ384" s="3">
        <v>11.18</v>
      </c>
      <c r="CK384" s="3">
        <v>16.77</v>
      </c>
      <c r="CL384" s="3">
        <v>16.77</v>
      </c>
      <c r="CM384" t="s">
        <v>136</v>
      </c>
      <c r="CN384" t="s">
        <v>209</v>
      </c>
      <c r="CO384" t="s">
        <v>138</v>
      </c>
      <c r="CQ384" t="s">
        <v>115</v>
      </c>
      <c r="CR384" t="s">
        <v>133</v>
      </c>
      <c r="CS384" t="s">
        <v>139</v>
      </c>
      <c r="CT384" t="s">
        <v>133</v>
      </c>
      <c r="CU384" t="s">
        <v>139</v>
      </c>
      <c r="CV384" t="s">
        <v>133</v>
      </c>
      <c r="CW384" t="s">
        <v>139</v>
      </c>
      <c r="CX384" t="s">
        <v>139</v>
      </c>
      <c r="CY384" s="10">
        <v>16702341048</v>
      </c>
      <c r="CZ384" t="s">
        <v>7554</v>
      </c>
      <c r="DA384" t="s">
        <v>139</v>
      </c>
      <c r="DB384" t="s">
        <v>133</v>
      </c>
      <c r="DC384" t="s">
        <v>115</v>
      </c>
    </row>
    <row r="385" spans="1:112" ht="14.45" customHeight="1" x14ac:dyDescent="0.25">
      <c r="A385" t="s">
        <v>7630</v>
      </c>
      <c r="B385" t="s">
        <v>143</v>
      </c>
      <c r="C385" s="1">
        <v>45527</v>
      </c>
      <c r="D385" s="1">
        <v>45586</v>
      </c>
      <c r="E385" t="s">
        <v>144</v>
      </c>
      <c r="F385" s="1">
        <v>45534</v>
      </c>
      <c r="G385" t="s">
        <v>115</v>
      </c>
      <c r="H385" t="s">
        <v>115</v>
      </c>
      <c r="I385" t="s">
        <v>115</v>
      </c>
      <c r="J385" t="s">
        <v>2856</v>
      </c>
      <c r="L385" t="s">
        <v>2857</v>
      </c>
      <c r="M385" t="s">
        <v>3842</v>
      </c>
      <c r="N385" t="s">
        <v>119</v>
      </c>
      <c r="O385" t="s">
        <v>120</v>
      </c>
      <c r="P385" s="8">
        <v>96950</v>
      </c>
      <c r="Q385" t="s">
        <v>121</v>
      </c>
      <c r="S385" s="10">
        <v>16702341726</v>
      </c>
      <c r="U385" t="s">
        <v>2859</v>
      </c>
      <c r="V385">
        <v>311812</v>
      </c>
      <c r="W385" t="s">
        <v>123</v>
      </c>
      <c r="Y385" t="s">
        <v>2860</v>
      </c>
      <c r="Z385" t="s">
        <v>2861</v>
      </c>
      <c r="AA385" t="s">
        <v>2862</v>
      </c>
      <c r="AB385" t="s">
        <v>663</v>
      </c>
      <c r="AC385" t="s">
        <v>2857</v>
      </c>
      <c r="AD385" t="s">
        <v>2858</v>
      </c>
      <c r="AE385" t="s">
        <v>119</v>
      </c>
      <c r="AF385" t="s">
        <v>120</v>
      </c>
      <c r="AG385" s="8">
        <v>96950</v>
      </c>
      <c r="AH385" t="s">
        <v>121</v>
      </c>
      <c r="AJ385" s="10">
        <v>16702341726</v>
      </c>
      <c r="AL385" t="s">
        <v>2863</v>
      </c>
      <c r="BD385" t="str">
        <f>"51-3011.00"</f>
        <v>51-3011.00</v>
      </c>
      <c r="BE385" t="s">
        <v>767</v>
      </c>
      <c r="BF385" t="s">
        <v>3843</v>
      </c>
      <c r="BG385" t="s">
        <v>767</v>
      </c>
      <c r="BH385">
        <v>5</v>
      </c>
      <c r="BI385">
        <v>5</v>
      </c>
      <c r="BJ385" s="1">
        <v>45536</v>
      </c>
      <c r="BK385" s="1">
        <v>45900</v>
      </c>
      <c r="BL385" s="1">
        <v>45586</v>
      </c>
      <c r="BM385" s="1">
        <v>45900</v>
      </c>
      <c r="BN385">
        <v>40</v>
      </c>
      <c r="BO385">
        <v>5</v>
      </c>
      <c r="BP385">
        <v>6</v>
      </c>
      <c r="BQ385">
        <v>6</v>
      </c>
      <c r="BR385">
        <v>6</v>
      </c>
      <c r="BS385">
        <v>6</v>
      </c>
      <c r="BT385">
        <v>6</v>
      </c>
      <c r="BU385">
        <v>5</v>
      </c>
      <c r="BV385" t="str">
        <f>"5:00 AM"</f>
        <v>5:00 AM</v>
      </c>
      <c r="BW385" t="str">
        <f>"7:00 PM"</f>
        <v>7:00 PM</v>
      </c>
      <c r="BX385" t="s">
        <v>158</v>
      </c>
      <c r="BY385">
        <v>6</v>
      </c>
      <c r="BZ385">
        <v>12</v>
      </c>
      <c r="CA385" t="s">
        <v>115</v>
      </c>
      <c r="CC385" t="s">
        <v>3844</v>
      </c>
      <c r="CD385" t="s">
        <v>2857</v>
      </c>
      <c r="CE385" t="s">
        <v>2858</v>
      </c>
      <c r="CF385" t="s">
        <v>148</v>
      </c>
      <c r="CG385" t="s">
        <v>120</v>
      </c>
      <c r="CH385" s="8">
        <v>96950</v>
      </c>
      <c r="CI385" s="3">
        <v>8.64</v>
      </c>
      <c r="CJ385" s="3">
        <v>8.64</v>
      </c>
      <c r="CK385" s="3">
        <v>12.96</v>
      </c>
      <c r="CL385" s="3">
        <v>12.96</v>
      </c>
      <c r="CM385" t="s">
        <v>136</v>
      </c>
      <c r="CN385" t="s">
        <v>2867</v>
      </c>
      <c r="CO385" t="s">
        <v>138</v>
      </c>
      <c r="CQ385" t="s">
        <v>115</v>
      </c>
      <c r="CR385" t="s">
        <v>133</v>
      </c>
      <c r="CS385" t="s">
        <v>139</v>
      </c>
      <c r="CT385" t="s">
        <v>133</v>
      </c>
      <c r="CU385" t="s">
        <v>139</v>
      </c>
      <c r="CV385" t="s">
        <v>133</v>
      </c>
      <c r="CW385" t="s">
        <v>139</v>
      </c>
      <c r="CX385" s="2" t="s">
        <v>5243</v>
      </c>
      <c r="CY385" s="10">
        <v>16702341726</v>
      </c>
      <c r="CZ385" t="s">
        <v>2869</v>
      </c>
      <c r="DA385" t="s">
        <v>139</v>
      </c>
      <c r="DB385" t="s">
        <v>133</v>
      </c>
      <c r="DC385" t="s">
        <v>115</v>
      </c>
    </row>
    <row r="386" spans="1:112" ht="14.45" customHeight="1" x14ac:dyDescent="0.25">
      <c r="A386" t="s">
        <v>7965</v>
      </c>
      <c r="B386" t="s">
        <v>192</v>
      </c>
      <c r="C386" s="1">
        <v>45518</v>
      </c>
      <c r="D386" s="1">
        <v>45586</v>
      </c>
      <c r="E386" t="s">
        <v>144</v>
      </c>
      <c r="F386" s="1">
        <v>45564</v>
      </c>
      <c r="G386" t="s">
        <v>115</v>
      </c>
      <c r="H386" t="s">
        <v>115</v>
      </c>
      <c r="I386" t="s">
        <v>115</v>
      </c>
      <c r="J386" t="s">
        <v>1040</v>
      </c>
      <c r="K386" t="s">
        <v>1040</v>
      </c>
      <c r="L386" t="s">
        <v>1041</v>
      </c>
      <c r="N386" t="s">
        <v>148</v>
      </c>
      <c r="O386" t="s">
        <v>120</v>
      </c>
      <c r="P386" s="8">
        <v>96950</v>
      </c>
      <c r="Q386" t="s">
        <v>121</v>
      </c>
      <c r="S386" s="10">
        <v>16702871415</v>
      </c>
      <c r="U386" t="s">
        <v>1042</v>
      </c>
      <c r="V386">
        <v>561320</v>
      </c>
      <c r="W386" t="s">
        <v>123</v>
      </c>
      <c r="Y386" t="s">
        <v>1043</v>
      </c>
      <c r="Z386" t="s">
        <v>1044</v>
      </c>
      <c r="AA386" t="s">
        <v>1045</v>
      </c>
      <c r="AB386" t="s">
        <v>565</v>
      </c>
      <c r="AC386" t="s">
        <v>1041</v>
      </c>
      <c r="AE386" t="s">
        <v>148</v>
      </c>
      <c r="AF386" t="s">
        <v>120</v>
      </c>
      <c r="AG386" s="8">
        <v>96950</v>
      </c>
      <c r="AH386" t="s">
        <v>121</v>
      </c>
      <c r="AJ386" s="10">
        <v>16702871415</v>
      </c>
      <c r="AL386" t="s">
        <v>1046</v>
      </c>
      <c r="BD386" t="str">
        <f>"49-9071.00"</f>
        <v>49-9071.00</v>
      </c>
      <c r="BE386" t="s">
        <v>241</v>
      </c>
      <c r="BF386" t="s">
        <v>7966</v>
      </c>
      <c r="BG386" t="s">
        <v>750</v>
      </c>
      <c r="BH386">
        <v>6</v>
      </c>
      <c r="BJ386" s="1">
        <v>45566</v>
      </c>
      <c r="BK386" s="1">
        <v>45930</v>
      </c>
      <c r="BN386">
        <v>35</v>
      </c>
      <c r="BO386">
        <v>0</v>
      </c>
      <c r="BP386">
        <v>7</v>
      </c>
      <c r="BQ386">
        <v>7</v>
      </c>
      <c r="BR386">
        <v>7</v>
      </c>
      <c r="BS386">
        <v>7</v>
      </c>
      <c r="BT386">
        <v>7</v>
      </c>
      <c r="BU386">
        <v>0</v>
      </c>
      <c r="BV386" t="str">
        <f>"8:00 AM"</f>
        <v>8:00 AM</v>
      </c>
      <c r="BW386" t="str">
        <f>"5:00 PM"</f>
        <v>5:00 PM</v>
      </c>
      <c r="BX386" t="s">
        <v>158</v>
      </c>
      <c r="BY386">
        <v>0</v>
      </c>
      <c r="BZ386">
        <v>12</v>
      </c>
      <c r="CA386" t="s">
        <v>115</v>
      </c>
      <c r="CC386" t="s">
        <v>7967</v>
      </c>
      <c r="CD386" t="s">
        <v>7968</v>
      </c>
      <c r="CF386" t="s">
        <v>148</v>
      </c>
      <c r="CG386" t="s">
        <v>120</v>
      </c>
      <c r="CH386" s="8">
        <v>96950</v>
      </c>
      <c r="CI386" s="3">
        <v>9.75</v>
      </c>
      <c r="CJ386" s="3">
        <v>9.75</v>
      </c>
      <c r="CK386" s="3">
        <v>14.63</v>
      </c>
      <c r="CL386" s="3">
        <v>14.63</v>
      </c>
      <c r="CM386" t="s">
        <v>136</v>
      </c>
      <c r="CN386" t="s">
        <v>137</v>
      </c>
      <c r="CO386" t="s">
        <v>138</v>
      </c>
      <c r="CQ386" t="s">
        <v>115</v>
      </c>
      <c r="CR386" t="s">
        <v>133</v>
      </c>
      <c r="CS386" t="s">
        <v>139</v>
      </c>
      <c r="CT386" t="s">
        <v>133</v>
      </c>
      <c r="CU386" t="s">
        <v>139</v>
      </c>
      <c r="CV386" t="s">
        <v>133</v>
      </c>
      <c r="CW386" t="s">
        <v>139</v>
      </c>
      <c r="CX386" t="s">
        <v>7969</v>
      </c>
      <c r="CY386" s="10">
        <v>16702871415</v>
      </c>
      <c r="CZ386" t="s">
        <v>1046</v>
      </c>
      <c r="DA386" t="s">
        <v>139</v>
      </c>
      <c r="DB386" t="s">
        <v>133</v>
      </c>
      <c r="DC386" t="s">
        <v>115</v>
      </c>
    </row>
    <row r="387" spans="1:112" ht="14.45" customHeight="1" x14ac:dyDescent="0.25">
      <c r="A387" t="s">
        <v>8441</v>
      </c>
      <c r="B387" t="s">
        <v>143</v>
      </c>
      <c r="C387" s="1">
        <v>45471</v>
      </c>
      <c r="D387" s="1">
        <v>45586</v>
      </c>
      <c r="E387" t="s">
        <v>144</v>
      </c>
      <c r="F387" s="1">
        <v>45599</v>
      </c>
      <c r="G387" t="s">
        <v>115</v>
      </c>
      <c r="H387" t="s">
        <v>115</v>
      </c>
      <c r="I387" t="s">
        <v>115</v>
      </c>
      <c r="J387" t="s">
        <v>145</v>
      </c>
      <c r="L387" t="s">
        <v>4290</v>
      </c>
      <c r="M387" t="s">
        <v>147</v>
      </c>
      <c r="N387" t="s">
        <v>148</v>
      </c>
      <c r="O387" t="s">
        <v>120</v>
      </c>
      <c r="P387" s="8">
        <v>96950</v>
      </c>
      <c r="Q387" t="s">
        <v>121</v>
      </c>
      <c r="S387" s="10">
        <v>16702341795</v>
      </c>
      <c r="U387" t="s">
        <v>149</v>
      </c>
      <c r="V387">
        <v>722511</v>
      </c>
      <c r="W387" t="s">
        <v>123</v>
      </c>
      <c r="Y387" t="s">
        <v>150</v>
      </c>
      <c r="Z387" t="s">
        <v>4291</v>
      </c>
      <c r="AA387" t="s">
        <v>152</v>
      </c>
      <c r="AB387" t="s">
        <v>153</v>
      </c>
      <c r="AC387" t="s">
        <v>5436</v>
      </c>
      <c r="AD387" t="s">
        <v>147</v>
      </c>
      <c r="AE387" t="s">
        <v>148</v>
      </c>
      <c r="AF387" t="s">
        <v>120</v>
      </c>
      <c r="AG387" s="8">
        <v>96950</v>
      </c>
      <c r="AH387" t="s">
        <v>121</v>
      </c>
      <c r="AJ387" s="10">
        <v>16702341795</v>
      </c>
      <c r="AL387" t="s">
        <v>154</v>
      </c>
      <c r="BD387" t="str">
        <f>"35-1012.00"</f>
        <v>35-1012.00</v>
      </c>
      <c r="BE387" t="s">
        <v>3600</v>
      </c>
      <c r="BF387" t="s">
        <v>4292</v>
      </c>
      <c r="BG387" t="s">
        <v>4293</v>
      </c>
      <c r="BH387">
        <v>1</v>
      </c>
      <c r="BI387">
        <v>1</v>
      </c>
      <c r="BJ387" s="1">
        <v>45601</v>
      </c>
      <c r="BK387" s="1">
        <v>45965</v>
      </c>
      <c r="BL387" s="1">
        <v>45601</v>
      </c>
      <c r="BM387" s="1">
        <v>45965</v>
      </c>
      <c r="BN387">
        <v>35</v>
      </c>
      <c r="BO387">
        <v>0</v>
      </c>
      <c r="BP387">
        <v>6</v>
      </c>
      <c r="BQ387">
        <v>6</v>
      </c>
      <c r="BR387">
        <v>6</v>
      </c>
      <c r="BS387">
        <v>6</v>
      </c>
      <c r="BT387">
        <v>6</v>
      </c>
      <c r="BU387">
        <v>5</v>
      </c>
      <c r="BV387" t="str">
        <f>"9:00 AM"</f>
        <v>9:00 AM</v>
      </c>
      <c r="BW387" t="str">
        <f>"4:00 PM"</f>
        <v>4:00 PM</v>
      </c>
      <c r="BX387" t="s">
        <v>226</v>
      </c>
      <c r="BY387">
        <v>0</v>
      </c>
      <c r="BZ387">
        <v>12</v>
      </c>
      <c r="CA387" t="s">
        <v>133</v>
      </c>
      <c r="CB387">
        <v>10</v>
      </c>
      <c r="CC387" t="s">
        <v>8442</v>
      </c>
      <c r="CD387" t="s">
        <v>160</v>
      </c>
      <c r="CE387" t="s">
        <v>147</v>
      </c>
      <c r="CF387" t="s">
        <v>162</v>
      </c>
      <c r="CG387" t="s">
        <v>120</v>
      </c>
      <c r="CH387" s="8">
        <v>96952</v>
      </c>
      <c r="CI387" s="3">
        <v>10.3</v>
      </c>
      <c r="CJ387" s="3">
        <v>16</v>
      </c>
      <c r="CK387" s="3">
        <v>15.45</v>
      </c>
      <c r="CL387" s="3">
        <v>24</v>
      </c>
      <c r="CM387" t="s">
        <v>136</v>
      </c>
      <c r="CN387" t="s">
        <v>158</v>
      </c>
      <c r="CO387" t="s">
        <v>138</v>
      </c>
      <c r="CQ387" t="s">
        <v>115</v>
      </c>
      <c r="CR387" t="s">
        <v>133</v>
      </c>
      <c r="CS387" t="s">
        <v>133</v>
      </c>
      <c r="CT387" t="s">
        <v>133</v>
      </c>
      <c r="CU387" t="s">
        <v>139</v>
      </c>
      <c r="CV387" t="s">
        <v>133</v>
      </c>
      <c r="CW387" t="s">
        <v>133</v>
      </c>
      <c r="CX387" t="s">
        <v>638</v>
      </c>
      <c r="CY387" s="10">
        <v>16702341795</v>
      </c>
      <c r="CZ387" t="s">
        <v>154</v>
      </c>
      <c r="DA387" t="s">
        <v>164</v>
      </c>
      <c r="DB387" t="s">
        <v>133</v>
      </c>
      <c r="DC387" t="s">
        <v>115</v>
      </c>
    </row>
    <row r="388" spans="1:112" ht="14.45" customHeight="1" x14ac:dyDescent="0.25">
      <c r="A388" t="s">
        <v>8613</v>
      </c>
      <c r="B388" t="s">
        <v>143</v>
      </c>
      <c r="C388" s="1">
        <v>45490</v>
      </c>
      <c r="D388" s="1">
        <v>45586</v>
      </c>
      <c r="E388" t="s">
        <v>114</v>
      </c>
      <c r="G388" t="s">
        <v>115</v>
      </c>
      <c r="H388" t="s">
        <v>115</v>
      </c>
      <c r="I388" t="s">
        <v>115</v>
      </c>
      <c r="J388" t="s">
        <v>8614</v>
      </c>
      <c r="K388" t="s">
        <v>2045</v>
      </c>
      <c r="L388" t="s">
        <v>369</v>
      </c>
      <c r="M388" t="s">
        <v>2046</v>
      </c>
      <c r="N388" t="s">
        <v>148</v>
      </c>
      <c r="O388" t="s">
        <v>120</v>
      </c>
      <c r="P388" s="8">
        <v>96950</v>
      </c>
      <c r="Q388" t="s">
        <v>121</v>
      </c>
      <c r="S388" s="10">
        <v>16703226130</v>
      </c>
      <c r="U388" t="s">
        <v>2047</v>
      </c>
      <c r="V388">
        <v>312112</v>
      </c>
      <c r="W388" t="s">
        <v>123</v>
      </c>
      <c r="Y388" t="s">
        <v>2048</v>
      </c>
      <c r="Z388" t="s">
        <v>2049</v>
      </c>
      <c r="AA388" t="s">
        <v>2050</v>
      </c>
      <c r="AB388" t="s">
        <v>2051</v>
      </c>
      <c r="AC388" t="s">
        <v>369</v>
      </c>
      <c r="AD388" t="s">
        <v>2046</v>
      </c>
      <c r="AE388" t="s">
        <v>148</v>
      </c>
      <c r="AF388" t="s">
        <v>120</v>
      </c>
      <c r="AG388" s="8">
        <v>96950</v>
      </c>
      <c r="AH388" t="s">
        <v>121</v>
      </c>
      <c r="AJ388" s="10">
        <v>16703226130</v>
      </c>
      <c r="AL388" t="s">
        <v>2052</v>
      </c>
      <c r="BD388" t="str">
        <f>"13-2011.00"</f>
        <v>13-2011.00</v>
      </c>
      <c r="BE388" t="s">
        <v>129</v>
      </c>
      <c r="BF388" t="s">
        <v>8615</v>
      </c>
      <c r="BG388" t="s">
        <v>785</v>
      </c>
      <c r="BH388">
        <v>2</v>
      </c>
      <c r="BI388">
        <v>2</v>
      </c>
      <c r="BJ388" s="1">
        <v>45566</v>
      </c>
      <c r="BK388" s="1">
        <v>45930</v>
      </c>
      <c r="BL388" s="1">
        <v>45586</v>
      </c>
      <c r="BM388" s="1">
        <v>45930</v>
      </c>
      <c r="BN388">
        <v>40</v>
      </c>
      <c r="BO388">
        <v>0</v>
      </c>
      <c r="BP388">
        <v>8</v>
      </c>
      <c r="BQ388">
        <v>8</v>
      </c>
      <c r="BR388">
        <v>8</v>
      </c>
      <c r="BS388">
        <v>8</v>
      </c>
      <c r="BT388">
        <v>8</v>
      </c>
      <c r="BU388">
        <v>0</v>
      </c>
      <c r="BV388" t="str">
        <f>"8:00 AM"</f>
        <v>8:00 AM</v>
      </c>
      <c r="BW388" t="str">
        <f t="shared" ref="BW388:BW395" si="8">"5:00 PM"</f>
        <v>5:00 PM</v>
      </c>
      <c r="BX388" t="s">
        <v>132</v>
      </c>
      <c r="BY388">
        <v>6</v>
      </c>
      <c r="BZ388">
        <v>24</v>
      </c>
      <c r="CA388" t="s">
        <v>133</v>
      </c>
      <c r="CB388">
        <v>4</v>
      </c>
      <c r="CC388" t="s">
        <v>8616</v>
      </c>
      <c r="CD388" t="s">
        <v>369</v>
      </c>
      <c r="CE388" t="s">
        <v>2046</v>
      </c>
      <c r="CF388" t="s">
        <v>148</v>
      </c>
      <c r="CG388" t="s">
        <v>120</v>
      </c>
      <c r="CH388" s="8">
        <v>96950</v>
      </c>
      <c r="CI388" s="3">
        <v>17.48</v>
      </c>
      <c r="CJ388" s="3">
        <v>17.48</v>
      </c>
      <c r="CK388" s="3">
        <v>26.22</v>
      </c>
      <c r="CL388" s="3">
        <v>26.22</v>
      </c>
      <c r="CM388" t="s">
        <v>136</v>
      </c>
      <c r="CO388" t="s">
        <v>138</v>
      </c>
      <c r="CQ388" t="s">
        <v>115</v>
      </c>
      <c r="CR388" t="s">
        <v>133</v>
      </c>
      <c r="CS388" t="s">
        <v>139</v>
      </c>
      <c r="CT388" t="s">
        <v>133</v>
      </c>
      <c r="CU388" t="s">
        <v>133</v>
      </c>
      <c r="CV388" t="s">
        <v>133</v>
      </c>
      <c r="CW388" t="s">
        <v>139</v>
      </c>
      <c r="CX388" t="s">
        <v>8617</v>
      </c>
      <c r="CY388" s="10">
        <v>16703226130</v>
      </c>
      <c r="CZ388" t="s">
        <v>2052</v>
      </c>
      <c r="DA388" t="s">
        <v>1522</v>
      </c>
      <c r="DB388" t="s">
        <v>133</v>
      </c>
      <c r="DC388" t="s">
        <v>115</v>
      </c>
    </row>
    <row r="389" spans="1:112" ht="14.45" customHeight="1" x14ac:dyDescent="0.25">
      <c r="A389" t="s">
        <v>9147</v>
      </c>
      <c r="B389" t="s">
        <v>192</v>
      </c>
      <c r="C389" s="1">
        <v>45491</v>
      </c>
      <c r="D389" s="1">
        <v>45586</v>
      </c>
      <c r="E389" t="s">
        <v>114</v>
      </c>
      <c r="G389" t="s">
        <v>115</v>
      </c>
      <c r="H389" t="s">
        <v>115</v>
      </c>
      <c r="I389" t="s">
        <v>115</v>
      </c>
      <c r="J389" t="s">
        <v>4336</v>
      </c>
      <c r="L389" t="s">
        <v>6103</v>
      </c>
      <c r="N389" t="s">
        <v>148</v>
      </c>
      <c r="O389" t="s">
        <v>120</v>
      </c>
      <c r="P389" s="8">
        <v>96950</v>
      </c>
      <c r="Q389" t="s">
        <v>121</v>
      </c>
      <c r="S389" s="10">
        <v>16703236652</v>
      </c>
      <c r="U389" t="s">
        <v>6104</v>
      </c>
      <c r="V389">
        <v>236220</v>
      </c>
      <c r="W389" t="s">
        <v>123</v>
      </c>
      <c r="Y389" t="s">
        <v>4340</v>
      </c>
      <c r="Z389" t="s">
        <v>4341</v>
      </c>
      <c r="AB389" t="s">
        <v>565</v>
      </c>
      <c r="AC389" t="s">
        <v>6105</v>
      </c>
      <c r="AE389" t="s">
        <v>148</v>
      </c>
      <c r="AF389" t="s">
        <v>120</v>
      </c>
      <c r="AG389" s="8">
        <v>96950</v>
      </c>
      <c r="AH389" t="s">
        <v>121</v>
      </c>
      <c r="AJ389" s="10">
        <v>16703236652</v>
      </c>
      <c r="AL389" t="s">
        <v>4342</v>
      </c>
      <c r="BD389" t="str">
        <f>"47-2061.00"</f>
        <v>47-2061.00</v>
      </c>
      <c r="BE389" t="s">
        <v>5554</v>
      </c>
      <c r="BF389" t="s">
        <v>6106</v>
      </c>
      <c r="BG389" t="s">
        <v>6107</v>
      </c>
      <c r="BH389">
        <v>3</v>
      </c>
      <c r="BJ389" s="1">
        <v>45566</v>
      </c>
      <c r="BK389" s="1">
        <v>45930</v>
      </c>
      <c r="BN389">
        <v>40</v>
      </c>
      <c r="BO389">
        <v>0</v>
      </c>
      <c r="BP389">
        <v>8</v>
      </c>
      <c r="BQ389">
        <v>8</v>
      </c>
      <c r="BR389">
        <v>8</v>
      </c>
      <c r="BS389">
        <v>8</v>
      </c>
      <c r="BT389">
        <v>8</v>
      </c>
      <c r="BU389">
        <v>0</v>
      </c>
      <c r="BV389" t="str">
        <f>"8:00 AM"</f>
        <v>8:00 AM</v>
      </c>
      <c r="BW389" t="str">
        <f t="shared" si="8"/>
        <v>5:00 PM</v>
      </c>
      <c r="BX389" t="s">
        <v>158</v>
      </c>
      <c r="BY389">
        <v>0</v>
      </c>
      <c r="BZ389">
        <v>12</v>
      </c>
      <c r="CA389" t="s">
        <v>115</v>
      </c>
      <c r="CC389" t="s">
        <v>158</v>
      </c>
      <c r="CD389" t="s">
        <v>4346</v>
      </c>
      <c r="CF389" t="s">
        <v>148</v>
      </c>
      <c r="CG389" t="s">
        <v>120</v>
      </c>
      <c r="CH389" s="8">
        <v>96950</v>
      </c>
      <c r="CI389" s="3">
        <v>9.57</v>
      </c>
      <c r="CJ389" s="3">
        <v>9.57</v>
      </c>
      <c r="CK389" s="3">
        <v>14.36</v>
      </c>
      <c r="CL389" s="3">
        <v>14.36</v>
      </c>
      <c r="CM389" t="s">
        <v>136</v>
      </c>
      <c r="CN389" t="s">
        <v>139</v>
      </c>
      <c r="CO389" t="s">
        <v>138</v>
      </c>
      <c r="CQ389" t="s">
        <v>133</v>
      </c>
      <c r="CR389" t="s">
        <v>133</v>
      </c>
      <c r="CS389" t="s">
        <v>133</v>
      </c>
      <c r="CT389" t="s">
        <v>133</v>
      </c>
      <c r="CU389" t="s">
        <v>139</v>
      </c>
      <c r="CV389" t="s">
        <v>133</v>
      </c>
      <c r="CW389" t="s">
        <v>139</v>
      </c>
      <c r="CX389" s="2" t="s">
        <v>9648</v>
      </c>
      <c r="CY389" s="10">
        <v>16703236652</v>
      </c>
      <c r="CZ389" t="s">
        <v>4347</v>
      </c>
      <c r="DA389" t="s">
        <v>139</v>
      </c>
      <c r="DB389" t="s">
        <v>133</v>
      </c>
      <c r="DC389" t="s">
        <v>115</v>
      </c>
    </row>
    <row r="390" spans="1:112" ht="14.45" customHeight="1" x14ac:dyDescent="0.25">
      <c r="A390" t="s">
        <v>9160</v>
      </c>
      <c r="B390" t="s">
        <v>192</v>
      </c>
      <c r="C390" s="1">
        <v>45495</v>
      </c>
      <c r="D390" s="1">
        <v>45586</v>
      </c>
      <c r="E390" t="s">
        <v>114</v>
      </c>
      <c r="G390" t="s">
        <v>115</v>
      </c>
      <c r="H390" t="s">
        <v>115</v>
      </c>
      <c r="I390" t="s">
        <v>115</v>
      </c>
      <c r="J390" t="s">
        <v>2933</v>
      </c>
      <c r="L390" t="s">
        <v>2934</v>
      </c>
      <c r="N390" t="s">
        <v>119</v>
      </c>
      <c r="O390" t="s">
        <v>120</v>
      </c>
      <c r="P390" s="8">
        <v>96950</v>
      </c>
      <c r="Q390" t="s">
        <v>121</v>
      </c>
      <c r="S390" s="10">
        <v>16702335776</v>
      </c>
      <c r="U390" t="s">
        <v>2935</v>
      </c>
      <c r="V390">
        <v>56179</v>
      </c>
      <c r="W390" t="s">
        <v>123</v>
      </c>
      <c r="Y390" t="s">
        <v>9161</v>
      </c>
      <c r="Z390" t="s">
        <v>9162</v>
      </c>
      <c r="AA390" t="s">
        <v>9163</v>
      </c>
      <c r="AB390" t="s">
        <v>2932</v>
      </c>
      <c r="AC390" t="s">
        <v>2934</v>
      </c>
      <c r="AE390" t="s">
        <v>119</v>
      </c>
      <c r="AF390" t="s">
        <v>120</v>
      </c>
      <c r="AG390" s="8">
        <v>96950</v>
      </c>
      <c r="AH390" t="s">
        <v>121</v>
      </c>
      <c r="AJ390" s="10">
        <v>16702335776</v>
      </c>
      <c r="AL390" t="s">
        <v>2939</v>
      </c>
      <c r="BD390" t="str">
        <f>"43-3031.00"</f>
        <v>43-3031.00</v>
      </c>
      <c r="BE390" t="s">
        <v>430</v>
      </c>
      <c r="BF390" t="s">
        <v>9164</v>
      </c>
      <c r="BG390" t="s">
        <v>1279</v>
      </c>
      <c r="BH390">
        <v>5</v>
      </c>
      <c r="BJ390" s="1">
        <v>45566</v>
      </c>
      <c r="BK390" s="1">
        <v>45930</v>
      </c>
      <c r="BN390">
        <v>35</v>
      </c>
      <c r="BO390">
        <v>0</v>
      </c>
      <c r="BP390">
        <v>7</v>
      </c>
      <c r="BQ390">
        <v>7</v>
      </c>
      <c r="BR390">
        <v>7</v>
      </c>
      <c r="BS390">
        <v>7</v>
      </c>
      <c r="BT390">
        <v>7</v>
      </c>
      <c r="BU390">
        <v>0</v>
      </c>
      <c r="BV390" t="str">
        <f>"8:00 AM"</f>
        <v>8:00 AM</v>
      </c>
      <c r="BW390" t="str">
        <f t="shared" si="8"/>
        <v>5:00 PM</v>
      </c>
      <c r="BX390" t="s">
        <v>226</v>
      </c>
      <c r="BY390">
        <v>0</v>
      </c>
      <c r="BZ390">
        <v>24</v>
      </c>
      <c r="CA390" t="s">
        <v>115</v>
      </c>
      <c r="CC390" t="s">
        <v>137</v>
      </c>
      <c r="CD390" t="s">
        <v>9165</v>
      </c>
      <c r="CE390" t="s">
        <v>1009</v>
      </c>
      <c r="CF390" t="s">
        <v>119</v>
      </c>
      <c r="CG390" t="s">
        <v>120</v>
      </c>
      <c r="CH390" s="8">
        <v>96950</v>
      </c>
      <c r="CI390" s="3">
        <v>11.43</v>
      </c>
      <c r="CJ390" s="3">
        <v>11.43</v>
      </c>
      <c r="CK390" s="3">
        <v>17.149999999999999</v>
      </c>
      <c r="CL390" s="3">
        <v>17.149999999999999</v>
      </c>
      <c r="CM390" t="s">
        <v>136</v>
      </c>
      <c r="CN390" t="s">
        <v>139</v>
      </c>
      <c r="CO390" t="s">
        <v>138</v>
      </c>
      <c r="CQ390" t="s">
        <v>115</v>
      </c>
      <c r="CR390" t="s">
        <v>133</v>
      </c>
      <c r="CS390" t="s">
        <v>139</v>
      </c>
      <c r="CT390" t="s">
        <v>133</v>
      </c>
      <c r="CU390" t="s">
        <v>139</v>
      </c>
      <c r="CV390" t="s">
        <v>133</v>
      </c>
      <c r="CW390" t="s">
        <v>139</v>
      </c>
      <c r="CX390" t="s">
        <v>139</v>
      </c>
      <c r="CY390" s="10">
        <v>16702335776</v>
      </c>
      <c r="CZ390" t="s">
        <v>2939</v>
      </c>
      <c r="DA390" t="s">
        <v>139</v>
      </c>
      <c r="DB390" t="s">
        <v>133</v>
      </c>
      <c r="DC390" t="s">
        <v>115</v>
      </c>
    </row>
    <row r="391" spans="1:112" ht="14.45" customHeight="1" x14ac:dyDescent="0.25">
      <c r="A391" t="s">
        <v>9286</v>
      </c>
      <c r="B391" t="s">
        <v>192</v>
      </c>
      <c r="C391" s="1">
        <v>45467</v>
      </c>
      <c r="D391" s="1">
        <v>45586</v>
      </c>
      <c r="E391" t="s">
        <v>144</v>
      </c>
      <c r="F391" s="1">
        <v>45564</v>
      </c>
      <c r="G391" t="s">
        <v>115</v>
      </c>
      <c r="H391" t="s">
        <v>115</v>
      </c>
      <c r="I391" t="s">
        <v>115</v>
      </c>
      <c r="J391" t="s">
        <v>4210</v>
      </c>
      <c r="K391" t="s">
        <v>9287</v>
      </c>
      <c r="L391" t="s">
        <v>4212</v>
      </c>
      <c r="M391" t="s">
        <v>4213</v>
      </c>
      <c r="N391" t="s">
        <v>119</v>
      </c>
      <c r="O391" t="s">
        <v>120</v>
      </c>
      <c r="P391" s="8">
        <v>96950</v>
      </c>
      <c r="Q391" t="s">
        <v>121</v>
      </c>
      <c r="S391" s="10">
        <v>16702346666</v>
      </c>
      <c r="U391" t="s">
        <v>4214</v>
      </c>
      <c r="V391">
        <v>812310</v>
      </c>
      <c r="W391" t="s">
        <v>123</v>
      </c>
      <c r="Y391" t="s">
        <v>4215</v>
      </c>
      <c r="Z391" t="s">
        <v>4216</v>
      </c>
      <c r="AA391" t="s">
        <v>4217</v>
      </c>
      <c r="AB391" t="s">
        <v>200</v>
      </c>
      <c r="AC391" t="s">
        <v>4212</v>
      </c>
      <c r="AD391" t="s">
        <v>4213</v>
      </c>
      <c r="AE391" t="s">
        <v>119</v>
      </c>
      <c r="AF391" t="s">
        <v>120</v>
      </c>
      <c r="AG391" s="8">
        <v>96950</v>
      </c>
      <c r="AH391" t="s">
        <v>121</v>
      </c>
      <c r="AJ391" s="10">
        <v>16702346666</v>
      </c>
      <c r="AL391" t="s">
        <v>4218</v>
      </c>
      <c r="BD391" t="str">
        <f>"51-6011.00"</f>
        <v>51-6011.00</v>
      </c>
      <c r="BE391" t="s">
        <v>7705</v>
      </c>
      <c r="BF391" t="s">
        <v>9288</v>
      </c>
      <c r="BG391" t="s">
        <v>9289</v>
      </c>
      <c r="BH391">
        <v>2</v>
      </c>
      <c r="BJ391" s="1">
        <v>45566</v>
      </c>
      <c r="BK391" s="1">
        <v>45930</v>
      </c>
      <c r="BN391">
        <v>35</v>
      </c>
      <c r="BO391">
        <v>0</v>
      </c>
      <c r="BP391">
        <v>7</v>
      </c>
      <c r="BQ391">
        <v>7</v>
      </c>
      <c r="BR391">
        <v>7</v>
      </c>
      <c r="BS391">
        <v>7</v>
      </c>
      <c r="BT391">
        <v>7</v>
      </c>
      <c r="BU391">
        <v>0</v>
      </c>
      <c r="BV391" t="str">
        <f>"9:00 AM"</f>
        <v>9:00 AM</v>
      </c>
      <c r="BW391" t="str">
        <f t="shared" si="8"/>
        <v>5:00 PM</v>
      </c>
      <c r="BX391" t="s">
        <v>158</v>
      </c>
      <c r="BY391">
        <v>0</v>
      </c>
      <c r="BZ391">
        <v>3</v>
      </c>
      <c r="CA391" t="s">
        <v>115</v>
      </c>
      <c r="CC391" t="s">
        <v>9290</v>
      </c>
      <c r="CD391" t="s">
        <v>4212</v>
      </c>
      <c r="CE391" t="s">
        <v>4213</v>
      </c>
      <c r="CF391" t="s">
        <v>119</v>
      </c>
      <c r="CG391" t="s">
        <v>120</v>
      </c>
      <c r="CH391" s="8">
        <v>96950</v>
      </c>
      <c r="CI391" s="3">
        <v>8.84</v>
      </c>
      <c r="CJ391" s="3">
        <v>8.84</v>
      </c>
      <c r="CK391" s="3">
        <v>13.26</v>
      </c>
      <c r="CL391" s="3">
        <v>13.26</v>
      </c>
      <c r="CM391" t="s">
        <v>136</v>
      </c>
      <c r="CO391" t="s">
        <v>138</v>
      </c>
      <c r="CQ391" t="s">
        <v>115</v>
      </c>
      <c r="CR391" t="s">
        <v>133</v>
      </c>
      <c r="CS391" t="s">
        <v>139</v>
      </c>
      <c r="CT391" t="s">
        <v>133</v>
      </c>
      <c r="CU391" t="s">
        <v>139</v>
      </c>
      <c r="CV391" t="s">
        <v>133</v>
      </c>
      <c r="CW391" t="s">
        <v>139</v>
      </c>
      <c r="CX391" t="s">
        <v>4222</v>
      </c>
      <c r="CY391" s="10">
        <v>16702346666</v>
      </c>
      <c r="CZ391" t="s">
        <v>4218</v>
      </c>
      <c r="DA391" t="s">
        <v>209</v>
      </c>
      <c r="DB391" t="s">
        <v>133</v>
      </c>
      <c r="DC391" t="s">
        <v>115</v>
      </c>
      <c r="DD391" t="s">
        <v>4215</v>
      </c>
      <c r="DE391" t="s">
        <v>4216</v>
      </c>
      <c r="DG391" t="s">
        <v>4210</v>
      </c>
      <c r="DH391" t="s">
        <v>4218</v>
      </c>
    </row>
    <row r="392" spans="1:112" ht="14.45" customHeight="1" x14ac:dyDescent="0.25">
      <c r="A392" t="s">
        <v>9422</v>
      </c>
      <c r="B392" t="s">
        <v>143</v>
      </c>
      <c r="C392" s="1">
        <v>45529</v>
      </c>
      <c r="D392" s="1">
        <v>45586</v>
      </c>
      <c r="E392" t="s">
        <v>144</v>
      </c>
      <c r="F392" s="1">
        <v>45549</v>
      </c>
      <c r="G392" t="s">
        <v>115</v>
      </c>
      <c r="H392" t="s">
        <v>115</v>
      </c>
      <c r="I392" t="s">
        <v>115</v>
      </c>
      <c r="J392" t="s">
        <v>1800</v>
      </c>
      <c r="L392" t="s">
        <v>1801</v>
      </c>
      <c r="N392" t="s">
        <v>119</v>
      </c>
      <c r="O392" t="s">
        <v>120</v>
      </c>
      <c r="P392" s="8">
        <v>96950</v>
      </c>
      <c r="Q392" t="s">
        <v>121</v>
      </c>
      <c r="S392" s="10">
        <v>16702850478</v>
      </c>
      <c r="U392" t="s">
        <v>1802</v>
      </c>
      <c r="V392">
        <v>5613</v>
      </c>
      <c r="W392" t="s">
        <v>123</v>
      </c>
      <c r="Y392" t="s">
        <v>1803</v>
      </c>
      <c r="Z392" t="s">
        <v>1804</v>
      </c>
      <c r="AA392" t="s">
        <v>1134</v>
      </c>
      <c r="AB392" t="s">
        <v>200</v>
      </c>
      <c r="AC392" t="s">
        <v>1801</v>
      </c>
      <c r="AE392" t="s">
        <v>119</v>
      </c>
      <c r="AF392" t="s">
        <v>120</v>
      </c>
      <c r="AG392" s="8">
        <v>96950</v>
      </c>
      <c r="AH392" t="s">
        <v>121</v>
      </c>
      <c r="AJ392" s="10">
        <v>16702850478</v>
      </c>
      <c r="AL392" t="s">
        <v>1805</v>
      </c>
      <c r="BD392" t="str">
        <f>"49-9071.00"</f>
        <v>49-9071.00</v>
      </c>
      <c r="BE392" t="s">
        <v>241</v>
      </c>
      <c r="BF392" t="s">
        <v>2871</v>
      </c>
      <c r="BG392" t="s">
        <v>750</v>
      </c>
      <c r="BH392">
        <v>3</v>
      </c>
      <c r="BI392">
        <v>3</v>
      </c>
      <c r="BJ392" s="1">
        <v>45550</v>
      </c>
      <c r="BK392" s="1">
        <v>45914</v>
      </c>
      <c r="BL392" s="1">
        <v>45586</v>
      </c>
      <c r="BM392" s="1">
        <v>45914</v>
      </c>
      <c r="BN392">
        <v>40</v>
      </c>
      <c r="BO392">
        <v>0</v>
      </c>
      <c r="BP392">
        <v>8</v>
      </c>
      <c r="BQ392">
        <v>8</v>
      </c>
      <c r="BR392">
        <v>8</v>
      </c>
      <c r="BS392">
        <v>8</v>
      </c>
      <c r="BT392">
        <v>8</v>
      </c>
      <c r="BU392">
        <v>0</v>
      </c>
      <c r="BV392" t="str">
        <f>"8:00 AM"</f>
        <v>8:00 AM</v>
      </c>
      <c r="BW392" t="str">
        <f t="shared" si="8"/>
        <v>5:00 PM</v>
      </c>
      <c r="BX392" t="s">
        <v>158</v>
      </c>
      <c r="BY392">
        <v>0</v>
      </c>
      <c r="BZ392">
        <v>12</v>
      </c>
      <c r="CA392" t="s">
        <v>115</v>
      </c>
      <c r="CC392" s="2" t="s">
        <v>9423</v>
      </c>
      <c r="CD392" t="s">
        <v>2872</v>
      </c>
      <c r="CF392" t="s">
        <v>119</v>
      </c>
      <c r="CG392" t="s">
        <v>120</v>
      </c>
      <c r="CH392" s="8">
        <v>96950</v>
      </c>
      <c r="CI392" s="3">
        <v>9.75</v>
      </c>
      <c r="CJ392" s="3">
        <v>9.75</v>
      </c>
      <c r="CK392" s="3">
        <v>0</v>
      </c>
      <c r="CL392" s="3">
        <v>0</v>
      </c>
      <c r="CM392" t="s">
        <v>136</v>
      </c>
      <c r="CN392" t="s">
        <v>158</v>
      </c>
      <c r="CO392" t="s">
        <v>138</v>
      </c>
      <c r="CQ392" t="s">
        <v>115</v>
      </c>
      <c r="CR392" t="s">
        <v>133</v>
      </c>
      <c r="CS392" t="s">
        <v>139</v>
      </c>
      <c r="CT392" t="s">
        <v>139</v>
      </c>
      <c r="CU392" t="s">
        <v>139</v>
      </c>
      <c r="CV392" t="s">
        <v>133</v>
      </c>
      <c r="CW392" t="s">
        <v>139</v>
      </c>
      <c r="CX392" t="s">
        <v>1922</v>
      </c>
      <c r="CY392" s="10">
        <v>16702850478</v>
      </c>
      <c r="CZ392" t="s">
        <v>1805</v>
      </c>
      <c r="DA392" t="s">
        <v>139</v>
      </c>
      <c r="DB392" t="s">
        <v>133</v>
      </c>
      <c r="DC392" t="s">
        <v>115</v>
      </c>
      <c r="DD392" t="s">
        <v>1803</v>
      </c>
      <c r="DE392" t="s">
        <v>1804</v>
      </c>
      <c r="DF392" t="s">
        <v>1134</v>
      </c>
      <c r="DG392" t="s">
        <v>1800</v>
      </c>
      <c r="DH392" t="s">
        <v>1805</v>
      </c>
    </row>
    <row r="393" spans="1:112" ht="14.45" customHeight="1" x14ac:dyDescent="0.25">
      <c r="A393" t="s">
        <v>9432</v>
      </c>
      <c r="B393" t="s">
        <v>143</v>
      </c>
      <c r="C393" s="1">
        <v>45496</v>
      </c>
      <c r="D393" s="1">
        <v>45586</v>
      </c>
      <c r="E393" t="s">
        <v>144</v>
      </c>
      <c r="F393" s="1">
        <v>45595</v>
      </c>
      <c r="G393" t="s">
        <v>115</v>
      </c>
      <c r="H393" t="s">
        <v>115</v>
      </c>
      <c r="I393" t="s">
        <v>115</v>
      </c>
      <c r="J393" t="s">
        <v>3580</v>
      </c>
      <c r="K393" t="s">
        <v>3581</v>
      </c>
      <c r="L393" t="s">
        <v>5273</v>
      </c>
      <c r="M393" t="s">
        <v>3583</v>
      </c>
      <c r="N393" t="s">
        <v>148</v>
      </c>
      <c r="O393" t="s">
        <v>120</v>
      </c>
      <c r="P393" s="8">
        <v>96950</v>
      </c>
      <c r="Q393" t="s">
        <v>121</v>
      </c>
      <c r="S393" s="10">
        <v>16702352360</v>
      </c>
      <c r="U393" t="s">
        <v>3584</v>
      </c>
      <c r="V393">
        <v>23822</v>
      </c>
      <c r="W393" t="s">
        <v>123</v>
      </c>
      <c r="Y393" t="s">
        <v>3585</v>
      </c>
      <c r="Z393" t="s">
        <v>3586</v>
      </c>
      <c r="AA393" t="s">
        <v>3587</v>
      </c>
      <c r="AB393" t="s">
        <v>565</v>
      </c>
      <c r="AC393" t="s">
        <v>5273</v>
      </c>
      <c r="AD393" t="s">
        <v>3583</v>
      </c>
      <c r="AE393" t="s">
        <v>148</v>
      </c>
      <c r="AF393" t="s">
        <v>120</v>
      </c>
      <c r="AG393" s="8">
        <v>96950</v>
      </c>
      <c r="AH393" t="s">
        <v>121</v>
      </c>
      <c r="AJ393" s="10">
        <v>16702352360</v>
      </c>
      <c r="AL393" t="s">
        <v>3588</v>
      </c>
      <c r="BD393" t="str">
        <f>"49-9021.00"</f>
        <v>49-9021.00</v>
      </c>
      <c r="BE393" t="s">
        <v>935</v>
      </c>
      <c r="BF393" t="s">
        <v>5274</v>
      </c>
      <c r="BG393" t="s">
        <v>3590</v>
      </c>
      <c r="BH393">
        <v>3</v>
      </c>
      <c r="BI393">
        <v>3</v>
      </c>
      <c r="BJ393" s="1">
        <v>45597</v>
      </c>
      <c r="BK393" s="1">
        <v>45961</v>
      </c>
      <c r="BL393" s="1">
        <v>45597</v>
      </c>
      <c r="BM393" s="1">
        <v>45961</v>
      </c>
      <c r="BN393">
        <v>40</v>
      </c>
      <c r="BO393">
        <v>0</v>
      </c>
      <c r="BP393">
        <v>8</v>
      </c>
      <c r="BQ393">
        <v>8</v>
      </c>
      <c r="BR393">
        <v>8</v>
      </c>
      <c r="BS393">
        <v>8</v>
      </c>
      <c r="BT393">
        <v>8</v>
      </c>
      <c r="BU393">
        <v>0</v>
      </c>
      <c r="BV393" t="str">
        <f>"8:00 AM"</f>
        <v>8:00 AM</v>
      </c>
      <c r="BW393" t="str">
        <f t="shared" si="8"/>
        <v>5:00 PM</v>
      </c>
      <c r="BX393" t="s">
        <v>226</v>
      </c>
      <c r="BY393">
        <v>0</v>
      </c>
      <c r="BZ393">
        <v>24</v>
      </c>
      <c r="CA393" t="s">
        <v>115</v>
      </c>
      <c r="CC393" t="s">
        <v>5275</v>
      </c>
      <c r="CD393" t="s">
        <v>3583</v>
      </c>
      <c r="CE393" t="s">
        <v>5276</v>
      </c>
      <c r="CF393" t="s">
        <v>148</v>
      </c>
      <c r="CG393" t="s">
        <v>120</v>
      </c>
      <c r="CH393" s="8">
        <v>96950</v>
      </c>
      <c r="CI393" s="3">
        <v>10.06</v>
      </c>
      <c r="CJ393" s="3">
        <v>10.06</v>
      </c>
      <c r="CK393" s="3">
        <v>15.09</v>
      </c>
      <c r="CL393" s="3">
        <v>15.09</v>
      </c>
      <c r="CM393" t="s">
        <v>136</v>
      </c>
      <c r="CN393" t="s">
        <v>139</v>
      </c>
      <c r="CO393" t="s">
        <v>138</v>
      </c>
      <c r="CQ393" t="s">
        <v>115</v>
      </c>
      <c r="CR393" t="s">
        <v>133</v>
      </c>
      <c r="CS393" t="s">
        <v>133</v>
      </c>
      <c r="CT393" t="s">
        <v>133</v>
      </c>
      <c r="CU393" t="s">
        <v>139</v>
      </c>
      <c r="CV393" t="s">
        <v>133</v>
      </c>
      <c r="CW393" t="s">
        <v>139</v>
      </c>
      <c r="CX393" t="s">
        <v>3592</v>
      </c>
      <c r="CY393" s="10">
        <v>16702352360</v>
      </c>
      <c r="CZ393" t="s">
        <v>3588</v>
      </c>
      <c r="DA393" t="s">
        <v>139</v>
      </c>
      <c r="DB393" t="s">
        <v>133</v>
      </c>
      <c r="DC393" t="s">
        <v>115</v>
      </c>
      <c r="DD393" t="s">
        <v>9433</v>
      </c>
      <c r="DE393" t="s">
        <v>9434</v>
      </c>
      <c r="DF393" t="s">
        <v>2642</v>
      </c>
      <c r="DG393" t="s">
        <v>9435</v>
      </c>
      <c r="DH393" t="s">
        <v>9436</v>
      </c>
    </row>
    <row r="394" spans="1:112" ht="14.45" customHeight="1" x14ac:dyDescent="0.25">
      <c r="A394" t="s">
        <v>9536</v>
      </c>
      <c r="B394" t="s">
        <v>143</v>
      </c>
      <c r="C394" s="1">
        <v>45446</v>
      </c>
      <c r="D394" s="1">
        <v>45586</v>
      </c>
      <c r="E394" t="s">
        <v>144</v>
      </c>
      <c r="F394" s="1">
        <v>45564</v>
      </c>
      <c r="G394" t="s">
        <v>115</v>
      </c>
      <c r="H394" t="s">
        <v>115</v>
      </c>
      <c r="I394" t="s">
        <v>115</v>
      </c>
      <c r="J394" t="s">
        <v>2044</v>
      </c>
      <c r="K394" t="s">
        <v>2045</v>
      </c>
      <c r="L394" t="s">
        <v>369</v>
      </c>
      <c r="M394" t="s">
        <v>2046</v>
      </c>
      <c r="N394" t="s">
        <v>148</v>
      </c>
      <c r="O394" t="s">
        <v>120</v>
      </c>
      <c r="P394" s="8">
        <v>96950</v>
      </c>
      <c r="Q394" t="s">
        <v>121</v>
      </c>
      <c r="S394" s="10">
        <v>16703226130</v>
      </c>
      <c r="U394" t="s">
        <v>2047</v>
      </c>
      <c r="V394">
        <v>312112</v>
      </c>
      <c r="W394" t="s">
        <v>123</v>
      </c>
      <c r="Y394" t="s">
        <v>2048</v>
      </c>
      <c r="Z394" t="s">
        <v>2049</v>
      </c>
      <c r="AA394" t="s">
        <v>2050</v>
      </c>
      <c r="AB394" t="s">
        <v>2051</v>
      </c>
      <c r="AC394" t="s">
        <v>369</v>
      </c>
      <c r="AD394" t="s">
        <v>2046</v>
      </c>
      <c r="AE394" t="s">
        <v>148</v>
      </c>
      <c r="AF394" t="s">
        <v>120</v>
      </c>
      <c r="AG394" s="8">
        <v>96950</v>
      </c>
      <c r="AH394" t="s">
        <v>121</v>
      </c>
      <c r="AJ394" s="10">
        <v>16703226130</v>
      </c>
      <c r="AL394" t="s">
        <v>2052</v>
      </c>
      <c r="BD394" t="str">
        <f>"51-9198.00"</f>
        <v>51-9198.00</v>
      </c>
      <c r="BE394" t="s">
        <v>1347</v>
      </c>
      <c r="BF394" t="s">
        <v>9537</v>
      </c>
      <c r="BG394" t="s">
        <v>9538</v>
      </c>
      <c r="BH394">
        <v>4</v>
      </c>
      <c r="BI394">
        <v>4</v>
      </c>
      <c r="BJ394" s="1">
        <v>45566</v>
      </c>
      <c r="BK394" s="1">
        <v>45930</v>
      </c>
      <c r="BL394" s="1">
        <v>45586</v>
      </c>
      <c r="BM394" s="1">
        <v>45930</v>
      </c>
      <c r="BN394">
        <v>40</v>
      </c>
      <c r="BO394">
        <v>0</v>
      </c>
      <c r="BP394">
        <v>8</v>
      </c>
      <c r="BQ394">
        <v>8</v>
      </c>
      <c r="BR394">
        <v>8</v>
      </c>
      <c r="BS394">
        <v>8</v>
      </c>
      <c r="BT394">
        <v>8</v>
      </c>
      <c r="BU394">
        <v>0</v>
      </c>
      <c r="BV394" t="str">
        <f>"8:00 AM"</f>
        <v>8:00 AM</v>
      </c>
      <c r="BW394" t="str">
        <f t="shared" si="8"/>
        <v>5:00 PM</v>
      </c>
      <c r="BX394" t="s">
        <v>226</v>
      </c>
      <c r="BY394">
        <v>0</v>
      </c>
      <c r="BZ394">
        <v>0</v>
      </c>
      <c r="CA394" t="s">
        <v>115</v>
      </c>
      <c r="CC394" t="s">
        <v>9539</v>
      </c>
      <c r="CD394" t="s">
        <v>369</v>
      </c>
      <c r="CE394" t="s">
        <v>2046</v>
      </c>
      <c r="CF394" t="s">
        <v>148</v>
      </c>
      <c r="CG394" t="s">
        <v>120</v>
      </c>
      <c r="CH394" s="8">
        <v>96950</v>
      </c>
      <c r="CI394" s="3">
        <v>7.95</v>
      </c>
      <c r="CJ394" s="3">
        <v>7.95</v>
      </c>
      <c r="CK394" s="3">
        <v>11.93</v>
      </c>
      <c r="CL394" s="3">
        <v>11.93</v>
      </c>
      <c r="CM394" t="s">
        <v>136</v>
      </c>
      <c r="CO394" t="s">
        <v>138</v>
      </c>
      <c r="CQ394" t="s">
        <v>115</v>
      </c>
      <c r="CR394" t="s">
        <v>133</v>
      </c>
      <c r="CS394" t="s">
        <v>139</v>
      </c>
      <c r="CT394" t="s">
        <v>133</v>
      </c>
      <c r="CU394" t="s">
        <v>133</v>
      </c>
      <c r="CV394" t="s">
        <v>133</v>
      </c>
      <c r="CW394" t="s">
        <v>139</v>
      </c>
      <c r="CX394" t="s">
        <v>8617</v>
      </c>
      <c r="CY394" s="10">
        <v>16703226130</v>
      </c>
      <c r="CZ394" t="s">
        <v>2052</v>
      </c>
      <c r="DA394" t="s">
        <v>9540</v>
      </c>
      <c r="DB394" t="s">
        <v>133</v>
      </c>
      <c r="DC394" t="s">
        <v>115</v>
      </c>
    </row>
    <row r="395" spans="1:112" ht="14.45" customHeight="1" x14ac:dyDescent="0.25">
      <c r="A395" t="s">
        <v>4547</v>
      </c>
      <c r="B395" t="s">
        <v>192</v>
      </c>
      <c r="C395" s="1">
        <v>45502</v>
      </c>
      <c r="D395" s="1">
        <v>45587</v>
      </c>
      <c r="E395" t="s">
        <v>144</v>
      </c>
      <c r="F395" s="1">
        <v>45597</v>
      </c>
      <c r="G395" t="s">
        <v>115</v>
      </c>
      <c r="H395" t="s">
        <v>115</v>
      </c>
      <c r="I395" t="s">
        <v>115</v>
      </c>
      <c r="J395" t="s">
        <v>1177</v>
      </c>
      <c r="L395" t="s">
        <v>1178</v>
      </c>
      <c r="N395" t="s">
        <v>119</v>
      </c>
      <c r="O395" t="s">
        <v>120</v>
      </c>
      <c r="P395" s="8">
        <v>96950</v>
      </c>
      <c r="Q395" t="s">
        <v>121</v>
      </c>
      <c r="S395" s="10">
        <v>16702886108</v>
      </c>
      <c r="U395" t="s">
        <v>1179</v>
      </c>
      <c r="V395">
        <v>23622</v>
      </c>
      <c r="W395" t="s">
        <v>123</v>
      </c>
      <c r="Y395" t="s">
        <v>1180</v>
      </c>
      <c r="Z395" t="s">
        <v>1181</v>
      </c>
      <c r="AB395" t="s">
        <v>200</v>
      </c>
      <c r="AC395" t="s">
        <v>1182</v>
      </c>
      <c r="AE395" t="s">
        <v>119</v>
      </c>
      <c r="AF395" t="s">
        <v>120</v>
      </c>
      <c r="AG395" s="8">
        <v>96950</v>
      </c>
      <c r="AH395" t="s">
        <v>121</v>
      </c>
      <c r="AJ395" s="10">
        <v>16702886108</v>
      </c>
      <c r="AL395" t="s">
        <v>1183</v>
      </c>
      <c r="BD395" t="str">
        <f>"49-9071.00"</f>
        <v>49-9071.00</v>
      </c>
      <c r="BE395" t="s">
        <v>241</v>
      </c>
      <c r="BF395" t="s">
        <v>1978</v>
      </c>
      <c r="BG395" t="s">
        <v>1979</v>
      </c>
      <c r="BH395">
        <v>10</v>
      </c>
      <c r="BJ395" s="1">
        <v>45599</v>
      </c>
      <c r="BK395" s="1">
        <v>45963</v>
      </c>
      <c r="BN395">
        <v>40</v>
      </c>
      <c r="BO395">
        <v>0</v>
      </c>
      <c r="BP395">
        <v>8</v>
      </c>
      <c r="BQ395">
        <v>8</v>
      </c>
      <c r="BR395">
        <v>8</v>
      </c>
      <c r="BS395">
        <v>8</v>
      </c>
      <c r="BT395">
        <v>8</v>
      </c>
      <c r="BU395">
        <v>0</v>
      </c>
      <c r="BV395" t="str">
        <f>"8:00 AM"</f>
        <v>8:00 AM</v>
      </c>
      <c r="BW395" t="str">
        <f t="shared" si="8"/>
        <v>5:00 PM</v>
      </c>
      <c r="BX395" t="s">
        <v>226</v>
      </c>
      <c r="BY395">
        <v>0</v>
      </c>
      <c r="BZ395">
        <v>24</v>
      </c>
      <c r="CA395" t="s">
        <v>115</v>
      </c>
      <c r="CC395" t="s">
        <v>1980</v>
      </c>
      <c r="CD395" t="s">
        <v>1187</v>
      </c>
      <c r="CF395" t="s">
        <v>119</v>
      </c>
      <c r="CG395" t="s">
        <v>120</v>
      </c>
      <c r="CH395" s="8">
        <v>96950</v>
      </c>
      <c r="CI395" s="3">
        <v>9.75</v>
      </c>
      <c r="CJ395" s="3">
        <v>9.75</v>
      </c>
      <c r="CK395" s="3">
        <v>14.63</v>
      </c>
      <c r="CL395" s="3">
        <v>14.63</v>
      </c>
      <c r="CM395" t="s">
        <v>136</v>
      </c>
      <c r="CN395" t="s">
        <v>368</v>
      </c>
      <c r="CO395" t="s">
        <v>138</v>
      </c>
      <c r="CQ395" t="s">
        <v>115</v>
      </c>
      <c r="CR395" t="s">
        <v>133</v>
      </c>
      <c r="CS395" t="s">
        <v>133</v>
      </c>
      <c r="CT395" t="s">
        <v>133</v>
      </c>
      <c r="CU395" t="s">
        <v>139</v>
      </c>
      <c r="CV395" t="s">
        <v>133</v>
      </c>
      <c r="CW395" t="s">
        <v>133</v>
      </c>
      <c r="CX395" s="2" t="s">
        <v>4548</v>
      </c>
      <c r="CY395" s="10">
        <v>16702886108</v>
      </c>
      <c r="CZ395" t="s">
        <v>1183</v>
      </c>
      <c r="DA395" t="s">
        <v>139</v>
      </c>
      <c r="DB395" t="s">
        <v>133</v>
      </c>
      <c r="DC395" t="s">
        <v>115</v>
      </c>
      <c r="DD395" t="s">
        <v>1180</v>
      </c>
      <c r="DE395" t="s">
        <v>1181</v>
      </c>
      <c r="DG395" t="s">
        <v>1177</v>
      </c>
      <c r="DH395" t="s">
        <v>1183</v>
      </c>
    </row>
    <row r="396" spans="1:112" ht="14.45" customHeight="1" x14ac:dyDescent="0.25">
      <c r="A396" t="s">
        <v>4632</v>
      </c>
      <c r="B396" t="s">
        <v>212</v>
      </c>
      <c r="C396" s="1">
        <v>45540</v>
      </c>
      <c r="D396" s="1">
        <v>45587</v>
      </c>
      <c r="E396" t="s">
        <v>144</v>
      </c>
      <c r="F396" s="1">
        <v>45594</v>
      </c>
      <c r="G396" t="s">
        <v>133</v>
      </c>
      <c r="H396" t="s">
        <v>115</v>
      </c>
      <c r="I396" t="s">
        <v>115</v>
      </c>
      <c r="J396" t="s">
        <v>3487</v>
      </c>
      <c r="L396" t="s">
        <v>4633</v>
      </c>
      <c r="N396" t="s">
        <v>148</v>
      </c>
      <c r="O396" t="s">
        <v>120</v>
      </c>
      <c r="P396" s="8">
        <v>96950</v>
      </c>
      <c r="Q396" t="s">
        <v>121</v>
      </c>
      <c r="R396" t="s">
        <v>139</v>
      </c>
      <c r="S396" s="10">
        <v>16702352222</v>
      </c>
      <c r="U396" t="s">
        <v>3490</v>
      </c>
      <c r="V396">
        <v>458110</v>
      </c>
      <c r="W396" t="s">
        <v>123</v>
      </c>
      <c r="Y396" t="s">
        <v>3491</v>
      </c>
      <c r="Z396" t="s">
        <v>3492</v>
      </c>
      <c r="AB396" t="s">
        <v>565</v>
      </c>
      <c r="AC396" t="s">
        <v>4633</v>
      </c>
      <c r="AE396" t="s">
        <v>148</v>
      </c>
      <c r="AF396" t="s">
        <v>120</v>
      </c>
      <c r="AG396" s="8">
        <v>96950</v>
      </c>
      <c r="AH396" t="s">
        <v>121</v>
      </c>
      <c r="AI396" t="s">
        <v>4634</v>
      </c>
      <c r="AJ396" s="10">
        <v>16702352222</v>
      </c>
      <c r="AL396" t="s">
        <v>3494</v>
      </c>
      <c r="BD396" t="str">
        <f>"51-6052.00"</f>
        <v>51-6052.00</v>
      </c>
      <c r="BE396" t="s">
        <v>3495</v>
      </c>
      <c r="BF396" t="s">
        <v>4635</v>
      </c>
      <c r="BG396" t="s">
        <v>3497</v>
      </c>
      <c r="BH396">
        <v>2</v>
      </c>
      <c r="BJ396" s="1">
        <v>45595</v>
      </c>
      <c r="BK396" s="1">
        <v>45962</v>
      </c>
      <c r="BN396">
        <v>35</v>
      </c>
      <c r="BO396">
        <v>0</v>
      </c>
      <c r="BP396">
        <v>7</v>
      </c>
      <c r="BQ396">
        <v>7</v>
      </c>
      <c r="BR396">
        <v>7</v>
      </c>
      <c r="BS396">
        <v>7</v>
      </c>
      <c r="BT396">
        <v>7</v>
      </c>
      <c r="BU396">
        <v>0</v>
      </c>
      <c r="BV396" t="str">
        <f>"8:30 AM"</f>
        <v>8:30 AM</v>
      </c>
      <c r="BW396" t="str">
        <f>"4:30 PM"</f>
        <v>4:30 PM</v>
      </c>
      <c r="BX396" t="s">
        <v>158</v>
      </c>
      <c r="BY396">
        <v>0</v>
      </c>
      <c r="BZ396">
        <v>12</v>
      </c>
      <c r="CA396" t="s">
        <v>115</v>
      </c>
      <c r="CC396" t="s">
        <v>4636</v>
      </c>
      <c r="CD396" t="s">
        <v>3493</v>
      </c>
      <c r="CF396" t="s">
        <v>148</v>
      </c>
      <c r="CG396" t="s">
        <v>120</v>
      </c>
      <c r="CH396" s="8">
        <v>96950</v>
      </c>
      <c r="CI396" s="3">
        <v>8.08</v>
      </c>
      <c r="CJ396" s="3">
        <v>8.08</v>
      </c>
      <c r="CK396" s="3">
        <v>12.12</v>
      </c>
      <c r="CL396" s="3">
        <v>12.12</v>
      </c>
      <c r="CM396" t="s">
        <v>136</v>
      </c>
      <c r="CN396" t="s">
        <v>139</v>
      </c>
      <c r="CO396" t="s">
        <v>138</v>
      </c>
      <c r="CQ396" t="s">
        <v>115</v>
      </c>
      <c r="CR396" t="s">
        <v>133</v>
      </c>
      <c r="CS396" t="s">
        <v>133</v>
      </c>
      <c r="CT396" t="s">
        <v>133</v>
      </c>
      <c r="CU396" t="s">
        <v>139</v>
      </c>
      <c r="CV396" t="s">
        <v>133</v>
      </c>
      <c r="CW396" t="s">
        <v>133</v>
      </c>
      <c r="CX396" t="s">
        <v>3499</v>
      </c>
      <c r="CY396" s="10">
        <v>16702352222</v>
      </c>
      <c r="CZ396" t="s">
        <v>3494</v>
      </c>
      <c r="DA396" t="s">
        <v>139</v>
      </c>
      <c r="DB396" t="s">
        <v>133</v>
      </c>
      <c r="DC396" t="s">
        <v>115</v>
      </c>
    </row>
    <row r="397" spans="1:112" ht="14.45" customHeight="1" x14ac:dyDescent="0.25">
      <c r="A397" t="s">
        <v>4746</v>
      </c>
      <c r="B397" t="s">
        <v>113</v>
      </c>
      <c r="C397" s="1">
        <v>45536</v>
      </c>
      <c r="D397" s="1">
        <v>45587</v>
      </c>
      <c r="E397" t="s">
        <v>114</v>
      </c>
      <c r="G397" t="s">
        <v>115</v>
      </c>
      <c r="H397" t="s">
        <v>115</v>
      </c>
      <c r="I397" t="s">
        <v>115</v>
      </c>
      <c r="J397" t="s">
        <v>4747</v>
      </c>
      <c r="K397" t="s">
        <v>4748</v>
      </c>
      <c r="L397" t="s">
        <v>4749</v>
      </c>
      <c r="N397" t="s">
        <v>119</v>
      </c>
      <c r="O397" t="s">
        <v>120</v>
      </c>
      <c r="P397" s="8">
        <v>96950</v>
      </c>
      <c r="Q397" t="s">
        <v>121</v>
      </c>
      <c r="R397" t="s">
        <v>1699</v>
      </c>
      <c r="S397" s="10">
        <v>16709899218</v>
      </c>
      <c r="U397" t="s">
        <v>1694</v>
      </c>
      <c r="V397">
        <v>561320</v>
      </c>
      <c r="W397" t="s">
        <v>123</v>
      </c>
      <c r="Y397" t="s">
        <v>1705</v>
      </c>
      <c r="Z397" t="s">
        <v>1706</v>
      </c>
      <c r="AA397" t="s">
        <v>1707</v>
      </c>
      <c r="AB397" t="s">
        <v>4750</v>
      </c>
      <c r="AC397" t="s">
        <v>4749</v>
      </c>
      <c r="AE397" t="s">
        <v>119</v>
      </c>
      <c r="AF397" t="s">
        <v>120</v>
      </c>
      <c r="AG397" s="8">
        <v>96950</v>
      </c>
      <c r="AH397" t="s">
        <v>121</v>
      </c>
      <c r="AI397" t="s">
        <v>1699</v>
      </c>
      <c r="AJ397" s="10">
        <v>16709899218</v>
      </c>
      <c r="AL397" t="s">
        <v>1700</v>
      </c>
      <c r="BD397" t="str">
        <f>"49-9071.00"</f>
        <v>49-9071.00</v>
      </c>
      <c r="BE397" t="s">
        <v>241</v>
      </c>
      <c r="BF397" t="s">
        <v>4751</v>
      </c>
      <c r="BG397" t="s">
        <v>750</v>
      </c>
      <c r="BH397">
        <v>7</v>
      </c>
      <c r="BJ397" s="1">
        <v>45689</v>
      </c>
      <c r="BK397" s="1">
        <v>46053</v>
      </c>
      <c r="BN397">
        <v>35</v>
      </c>
      <c r="BO397">
        <v>0</v>
      </c>
      <c r="BP397">
        <v>7</v>
      </c>
      <c r="BQ397">
        <v>7</v>
      </c>
      <c r="BR397">
        <v>7</v>
      </c>
      <c r="BS397">
        <v>7</v>
      </c>
      <c r="BT397">
        <v>7</v>
      </c>
      <c r="BU397">
        <v>0</v>
      </c>
      <c r="BV397" t="str">
        <f>"8:00 AM"</f>
        <v>8:00 AM</v>
      </c>
      <c r="BW397" t="str">
        <f>"4:00 PM"</f>
        <v>4:00 PM</v>
      </c>
      <c r="BX397" t="s">
        <v>158</v>
      </c>
      <c r="BY397">
        <v>0</v>
      </c>
      <c r="BZ397">
        <v>12</v>
      </c>
      <c r="CA397" t="s">
        <v>115</v>
      </c>
      <c r="CC397" t="s">
        <v>4752</v>
      </c>
      <c r="CD397" t="s">
        <v>4753</v>
      </c>
      <c r="CF397" t="s">
        <v>119</v>
      </c>
      <c r="CG397" t="s">
        <v>120</v>
      </c>
      <c r="CH397" s="8">
        <v>96950</v>
      </c>
      <c r="CI397" s="3">
        <v>9.75</v>
      </c>
      <c r="CJ397" s="3">
        <v>9.75</v>
      </c>
      <c r="CK397" s="3">
        <v>14.62</v>
      </c>
      <c r="CL397" s="3">
        <v>14.62</v>
      </c>
      <c r="CM397" t="s">
        <v>136</v>
      </c>
      <c r="CN397" t="s">
        <v>246</v>
      </c>
      <c r="CO397" t="s">
        <v>138</v>
      </c>
      <c r="CQ397" t="s">
        <v>115</v>
      </c>
      <c r="CR397" t="s">
        <v>133</v>
      </c>
      <c r="CS397" t="s">
        <v>133</v>
      </c>
      <c r="CT397" t="s">
        <v>133</v>
      </c>
      <c r="CU397" t="s">
        <v>139</v>
      </c>
      <c r="CV397" t="s">
        <v>133</v>
      </c>
      <c r="CW397" t="s">
        <v>133</v>
      </c>
      <c r="CX397" t="s">
        <v>4041</v>
      </c>
      <c r="CY397" s="10">
        <v>16709899218</v>
      </c>
      <c r="CZ397" t="s">
        <v>1700</v>
      </c>
      <c r="DA397" t="s">
        <v>139</v>
      </c>
      <c r="DB397" t="s">
        <v>133</v>
      </c>
      <c r="DC397" t="s">
        <v>115</v>
      </c>
      <c r="DD397" t="s">
        <v>1695</v>
      </c>
      <c r="DE397" t="s">
        <v>1696</v>
      </c>
      <c r="DF397" t="s">
        <v>1057</v>
      </c>
      <c r="DG397" t="s">
        <v>9649</v>
      </c>
      <c r="DH397" t="s">
        <v>1700</v>
      </c>
    </row>
    <row r="398" spans="1:112" ht="14.45" customHeight="1" x14ac:dyDescent="0.25">
      <c r="A398" t="s">
        <v>6661</v>
      </c>
      <c r="B398" t="s">
        <v>113</v>
      </c>
      <c r="C398" s="1">
        <v>45580</v>
      </c>
      <c r="D398" s="1">
        <v>45587</v>
      </c>
      <c r="E398" t="s">
        <v>144</v>
      </c>
      <c r="F398" s="1">
        <v>45804</v>
      </c>
      <c r="G398" t="s">
        <v>133</v>
      </c>
      <c r="H398" t="s">
        <v>115</v>
      </c>
      <c r="I398" t="s">
        <v>115</v>
      </c>
      <c r="J398" t="s">
        <v>970</v>
      </c>
      <c r="K398" t="s">
        <v>971</v>
      </c>
      <c r="L398" t="s">
        <v>972</v>
      </c>
      <c r="N398" t="s">
        <v>119</v>
      </c>
      <c r="O398" t="s">
        <v>120</v>
      </c>
      <c r="P398" s="8">
        <v>96950</v>
      </c>
      <c r="Q398" t="s">
        <v>121</v>
      </c>
      <c r="R398" t="s">
        <v>973</v>
      </c>
      <c r="S398" s="10">
        <v>16702343207</v>
      </c>
      <c r="U398" t="s">
        <v>974</v>
      </c>
      <c r="V398">
        <v>61111</v>
      </c>
      <c r="W398" t="s">
        <v>123</v>
      </c>
      <c r="Y398" t="s">
        <v>975</v>
      </c>
      <c r="Z398" t="s">
        <v>976</v>
      </c>
      <c r="AA398" t="s">
        <v>977</v>
      </c>
      <c r="AB398" t="s">
        <v>200</v>
      </c>
      <c r="AC398" t="s">
        <v>972</v>
      </c>
      <c r="AE398" t="s">
        <v>119</v>
      </c>
      <c r="AF398" t="s">
        <v>120</v>
      </c>
      <c r="AG398" s="8">
        <v>96950</v>
      </c>
      <c r="AH398" t="s">
        <v>121</v>
      </c>
      <c r="AI398" t="s">
        <v>973</v>
      </c>
      <c r="AJ398" s="10">
        <v>16702343207</v>
      </c>
      <c r="AL398" t="s">
        <v>978</v>
      </c>
      <c r="BD398" t="str">
        <f>"53-3051.00"</f>
        <v>53-3051.00</v>
      </c>
      <c r="BE398" t="s">
        <v>979</v>
      </c>
      <c r="BF398" t="s">
        <v>980</v>
      </c>
      <c r="BG398" t="s">
        <v>981</v>
      </c>
      <c r="BH398">
        <v>1</v>
      </c>
      <c r="BJ398" s="1">
        <v>45804</v>
      </c>
      <c r="BK398" s="1">
        <v>46170</v>
      </c>
      <c r="BN398">
        <v>40</v>
      </c>
      <c r="BO398">
        <v>0</v>
      </c>
      <c r="BP398">
        <v>8</v>
      </c>
      <c r="BQ398">
        <v>8</v>
      </c>
      <c r="BR398">
        <v>8</v>
      </c>
      <c r="BS398">
        <v>8</v>
      </c>
      <c r="BT398">
        <v>8</v>
      </c>
      <c r="BU398">
        <v>0</v>
      </c>
      <c r="BV398" t="str">
        <f>"8:00 AM"</f>
        <v>8:00 AM</v>
      </c>
      <c r="BW398" t="str">
        <f>"5:00 PM"</f>
        <v>5:00 PM</v>
      </c>
      <c r="BX398" t="s">
        <v>226</v>
      </c>
      <c r="BY398">
        <v>0</v>
      </c>
      <c r="BZ398">
        <v>12</v>
      </c>
      <c r="CA398" t="s">
        <v>115</v>
      </c>
      <c r="CC398" s="2" t="s">
        <v>982</v>
      </c>
      <c r="CD398" t="s">
        <v>983</v>
      </c>
      <c r="CF398" t="s">
        <v>119</v>
      </c>
      <c r="CG398" t="s">
        <v>120</v>
      </c>
      <c r="CH398" s="8">
        <v>96950</v>
      </c>
      <c r="CI398" s="3">
        <v>9.41</v>
      </c>
      <c r="CJ398" s="3">
        <v>9.41</v>
      </c>
      <c r="CK398" s="3">
        <v>14.12</v>
      </c>
      <c r="CL398" s="3">
        <v>14.12</v>
      </c>
      <c r="CM398" t="s">
        <v>136</v>
      </c>
      <c r="CN398" t="s">
        <v>2928</v>
      </c>
      <c r="CO398" t="s">
        <v>138</v>
      </c>
      <c r="CQ398" t="s">
        <v>115</v>
      </c>
      <c r="CR398" t="s">
        <v>133</v>
      </c>
      <c r="CS398" t="s">
        <v>139</v>
      </c>
      <c r="CT398" t="s">
        <v>133</v>
      </c>
      <c r="CU398" t="s">
        <v>139</v>
      </c>
      <c r="CV398" t="s">
        <v>133</v>
      </c>
      <c r="CW398" t="s">
        <v>139</v>
      </c>
      <c r="CX398" t="s">
        <v>6662</v>
      </c>
      <c r="CY398" s="10">
        <v>16702343207</v>
      </c>
      <c r="CZ398" t="s">
        <v>2929</v>
      </c>
      <c r="DA398" t="s">
        <v>139</v>
      </c>
      <c r="DB398" t="s">
        <v>133</v>
      </c>
      <c r="DC398" t="s">
        <v>115</v>
      </c>
      <c r="DD398" t="s">
        <v>6663</v>
      </c>
      <c r="DE398" t="s">
        <v>6664</v>
      </c>
      <c r="DG398" t="s">
        <v>6665</v>
      </c>
      <c r="DH398" t="s">
        <v>2929</v>
      </c>
    </row>
    <row r="399" spans="1:112" ht="14.45" customHeight="1" x14ac:dyDescent="0.25">
      <c r="A399" t="s">
        <v>6802</v>
      </c>
      <c r="B399" t="s">
        <v>143</v>
      </c>
      <c r="C399" s="1">
        <v>45463</v>
      </c>
      <c r="D399" s="1">
        <v>45587</v>
      </c>
      <c r="E399" t="s">
        <v>144</v>
      </c>
      <c r="F399" s="1">
        <v>45564</v>
      </c>
      <c r="G399" t="s">
        <v>133</v>
      </c>
      <c r="H399" t="s">
        <v>115</v>
      </c>
      <c r="I399" t="s">
        <v>115</v>
      </c>
      <c r="J399" t="s">
        <v>3723</v>
      </c>
      <c r="K399" t="s">
        <v>139</v>
      </c>
      <c r="L399" t="s">
        <v>3725</v>
      </c>
      <c r="M399" t="s">
        <v>3726</v>
      </c>
      <c r="N399" t="s">
        <v>119</v>
      </c>
      <c r="O399" t="s">
        <v>120</v>
      </c>
      <c r="P399" s="8">
        <v>96950</v>
      </c>
      <c r="Q399" t="s">
        <v>121</v>
      </c>
      <c r="S399" s="10">
        <v>16702346647</v>
      </c>
      <c r="T399">
        <v>0</v>
      </c>
      <c r="U399" t="s">
        <v>3727</v>
      </c>
      <c r="V399">
        <v>624410</v>
      </c>
      <c r="W399" t="s">
        <v>123</v>
      </c>
      <c r="Y399" t="s">
        <v>3728</v>
      </c>
      <c r="Z399" t="s">
        <v>3729</v>
      </c>
      <c r="AA399" t="s">
        <v>878</v>
      </c>
      <c r="AB399" t="s">
        <v>200</v>
      </c>
      <c r="AC399" t="s">
        <v>3725</v>
      </c>
      <c r="AD399" t="s">
        <v>3726</v>
      </c>
      <c r="AE399" t="s">
        <v>119</v>
      </c>
      <c r="AF399" t="s">
        <v>120</v>
      </c>
      <c r="AG399" s="8">
        <v>96950</v>
      </c>
      <c r="AH399" t="s">
        <v>121</v>
      </c>
      <c r="AJ399" s="10">
        <v>16702346647</v>
      </c>
      <c r="AK399">
        <v>0</v>
      </c>
      <c r="AL399" t="s">
        <v>3730</v>
      </c>
      <c r="BD399" t="str">
        <f>"39-9011.00"</f>
        <v>39-9011.00</v>
      </c>
      <c r="BE399" t="s">
        <v>650</v>
      </c>
      <c r="BF399" t="s">
        <v>6803</v>
      </c>
      <c r="BG399" t="s">
        <v>3040</v>
      </c>
      <c r="BH399">
        <v>2</v>
      </c>
      <c r="BI399">
        <v>2</v>
      </c>
      <c r="BJ399" s="1">
        <v>45566</v>
      </c>
      <c r="BK399" s="1">
        <v>46660</v>
      </c>
      <c r="BL399" s="1">
        <v>45587</v>
      </c>
      <c r="BM399" s="1">
        <v>46660</v>
      </c>
      <c r="BN399">
        <v>35</v>
      </c>
      <c r="BO399">
        <v>0</v>
      </c>
      <c r="BP399">
        <v>7</v>
      </c>
      <c r="BQ399">
        <v>7</v>
      </c>
      <c r="BR399">
        <v>7</v>
      </c>
      <c r="BS399">
        <v>7</v>
      </c>
      <c r="BT399">
        <v>7</v>
      </c>
      <c r="BU399">
        <v>0</v>
      </c>
      <c r="BV399" t="str">
        <f>"8:00 AM"</f>
        <v>8:00 AM</v>
      </c>
      <c r="BW399" t="str">
        <f>"4:00 PM"</f>
        <v>4:00 PM</v>
      </c>
      <c r="BX399" t="s">
        <v>226</v>
      </c>
      <c r="BY399">
        <v>0</v>
      </c>
      <c r="BZ399">
        <v>12</v>
      </c>
      <c r="CA399" t="s">
        <v>115</v>
      </c>
      <c r="CC399" t="s">
        <v>6804</v>
      </c>
      <c r="CD399" t="s">
        <v>3733</v>
      </c>
      <c r="CE399" t="s">
        <v>3725</v>
      </c>
      <c r="CF399" t="s">
        <v>119</v>
      </c>
      <c r="CG399" t="s">
        <v>120</v>
      </c>
      <c r="CH399" s="8">
        <v>96950</v>
      </c>
      <c r="CI399" s="3">
        <v>7.79</v>
      </c>
      <c r="CJ399" s="3">
        <v>7.79</v>
      </c>
      <c r="CK399" s="3">
        <v>11.69</v>
      </c>
      <c r="CL399" s="3">
        <v>11.69</v>
      </c>
      <c r="CM399" t="s">
        <v>136</v>
      </c>
      <c r="CN399" t="s">
        <v>368</v>
      </c>
      <c r="CO399" t="s">
        <v>138</v>
      </c>
      <c r="CQ399" t="s">
        <v>115</v>
      </c>
      <c r="CR399" t="s">
        <v>133</v>
      </c>
      <c r="CS399" t="s">
        <v>139</v>
      </c>
      <c r="CT399" t="s">
        <v>133</v>
      </c>
      <c r="CU399" t="s">
        <v>133</v>
      </c>
      <c r="CV399" t="s">
        <v>133</v>
      </c>
      <c r="CW399" t="s">
        <v>139</v>
      </c>
      <c r="CX399" t="s">
        <v>1155</v>
      </c>
      <c r="CY399" s="10">
        <v>16702346647</v>
      </c>
      <c r="CZ399" t="s">
        <v>3730</v>
      </c>
      <c r="DA399" t="s">
        <v>209</v>
      </c>
      <c r="DB399" t="s">
        <v>133</v>
      </c>
      <c r="DC399" t="s">
        <v>115</v>
      </c>
    </row>
    <row r="400" spans="1:112" ht="14.45" customHeight="1" x14ac:dyDescent="0.25">
      <c r="A400" t="s">
        <v>7273</v>
      </c>
      <c r="B400" t="s">
        <v>901</v>
      </c>
      <c r="C400" s="1">
        <v>45486</v>
      </c>
      <c r="D400" s="1">
        <v>45587</v>
      </c>
      <c r="E400" t="s">
        <v>114</v>
      </c>
      <c r="G400" t="s">
        <v>115</v>
      </c>
      <c r="H400" t="s">
        <v>115</v>
      </c>
      <c r="I400" t="s">
        <v>115</v>
      </c>
      <c r="J400" t="s">
        <v>5640</v>
      </c>
      <c r="K400" t="s">
        <v>5641</v>
      </c>
      <c r="L400" t="s">
        <v>5642</v>
      </c>
      <c r="N400" t="s">
        <v>148</v>
      </c>
      <c r="O400" t="s">
        <v>120</v>
      </c>
      <c r="P400" s="8">
        <v>96950</v>
      </c>
      <c r="Q400" t="s">
        <v>121</v>
      </c>
      <c r="S400" s="10">
        <v>16702855943</v>
      </c>
      <c r="U400" t="s">
        <v>5643</v>
      </c>
      <c r="V400">
        <v>722511</v>
      </c>
      <c r="W400" t="s">
        <v>123</v>
      </c>
      <c r="Y400" t="s">
        <v>5644</v>
      </c>
      <c r="Z400" t="s">
        <v>5645</v>
      </c>
      <c r="AA400" t="s">
        <v>5646</v>
      </c>
      <c r="AB400" t="s">
        <v>2341</v>
      </c>
      <c r="AC400" t="s">
        <v>5642</v>
      </c>
      <c r="AE400" t="s">
        <v>148</v>
      </c>
      <c r="AF400" t="s">
        <v>120</v>
      </c>
      <c r="AG400" s="8">
        <v>96950</v>
      </c>
      <c r="AH400" t="s">
        <v>121</v>
      </c>
      <c r="AJ400" s="10">
        <v>16702855943</v>
      </c>
      <c r="AL400" t="s">
        <v>7274</v>
      </c>
      <c r="BD400" t="str">
        <f>"35-2014.00"</f>
        <v>35-2014.00</v>
      </c>
      <c r="BE400" t="s">
        <v>273</v>
      </c>
      <c r="BF400" t="s">
        <v>5648</v>
      </c>
      <c r="BG400" t="s">
        <v>1100</v>
      </c>
      <c r="BH400">
        <v>3</v>
      </c>
      <c r="BI400">
        <v>2</v>
      </c>
      <c r="BJ400" s="1">
        <v>45566</v>
      </c>
      <c r="BK400" s="1">
        <v>45930</v>
      </c>
      <c r="BL400" s="1">
        <v>45587</v>
      </c>
      <c r="BM400" s="1">
        <v>45930</v>
      </c>
      <c r="BN400">
        <v>35</v>
      </c>
      <c r="BO400">
        <v>0</v>
      </c>
      <c r="BP400">
        <v>7</v>
      </c>
      <c r="BQ400">
        <v>7</v>
      </c>
      <c r="BR400">
        <v>7</v>
      </c>
      <c r="BS400">
        <v>7</v>
      </c>
      <c r="BT400">
        <v>7</v>
      </c>
      <c r="BU400">
        <v>0</v>
      </c>
      <c r="BV400" t="str">
        <f>"8:00 AM"</f>
        <v>8:00 AM</v>
      </c>
      <c r="BW400" t="str">
        <f>"4:00 PM"</f>
        <v>4:00 PM</v>
      </c>
      <c r="BX400" t="s">
        <v>158</v>
      </c>
      <c r="BY400">
        <v>0</v>
      </c>
      <c r="BZ400">
        <v>12</v>
      </c>
      <c r="CA400" t="s">
        <v>115</v>
      </c>
      <c r="CC400" s="2" t="s">
        <v>7275</v>
      </c>
      <c r="CD400" t="s">
        <v>1876</v>
      </c>
      <c r="CE400" t="s">
        <v>7276</v>
      </c>
      <c r="CF400" t="s">
        <v>148</v>
      </c>
      <c r="CG400" t="s">
        <v>120</v>
      </c>
      <c r="CH400" s="8">
        <v>96950</v>
      </c>
      <c r="CI400" s="3">
        <v>8.83</v>
      </c>
      <c r="CJ400" s="3">
        <v>8.83</v>
      </c>
      <c r="CK400" s="3">
        <v>13.24</v>
      </c>
      <c r="CL400" s="3">
        <v>13.24</v>
      </c>
      <c r="CM400" t="s">
        <v>136</v>
      </c>
      <c r="CO400" t="s">
        <v>138</v>
      </c>
      <c r="CQ400" t="s">
        <v>115</v>
      </c>
      <c r="CR400" t="s">
        <v>133</v>
      </c>
      <c r="CS400" t="s">
        <v>139</v>
      </c>
      <c r="CT400" t="s">
        <v>133</v>
      </c>
      <c r="CU400" t="s">
        <v>139</v>
      </c>
      <c r="CV400" t="s">
        <v>133</v>
      </c>
      <c r="CW400" t="s">
        <v>139</v>
      </c>
      <c r="CX400" t="s">
        <v>354</v>
      </c>
      <c r="CY400" s="10">
        <v>16702855943</v>
      </c>
      <c r="CZ400" t="s">
        <v>5647</v>
      </c>
      <c r="DA400" t="s">
        <v>356</v>
      </c>
      <c r="DB400" t="s">
        <v>133</v>
      </c>
      <c r="DC400" t="s">
        <v>115</v>
      </c>
    </row>
    <row r="401" spans="1:112" ht="14.45" customHeight="1" x14ac:dyDescent="0.25">
      <c r="A401" t="s">
        <v>7520</v>
      </c>
      <c r="B401" t="s">
        <v>143</v>
      </c>
      <c r="C401" s="1">
        <v>45476</v>
      </c>
      <c r="D401" s="1">
        <v>45587</v>
      </c>
      <c r="E401" t="s">
        <v>144</v>
      </c>
      <c r="F401" s="1">
        <v>45563</v>
      </c>
      <c r="G401" t="s">
        <v>115</v>
      </c>
      <c r="H401" t="s">
        <v>115</v>
      </c>
      <c r="I401" t="s">
        <v>115</v>
      </c>
      <c r="J401" t="s">
        <v>5201</v>
      </c>
      <c r="K401" t="s">
        <v>7521</v>
      </c>
      <c r="L401" t="s">
        <v>5203</v>
      </c>
      <c r="M401" t="s">
        <v>139</v>
      </c>
      <c r="N401" t="s">
        <v>119</v>
      </c>
      <c r="O401" t="s">
        <v>120</v>
      </c>
      <c r="P401" s="8">
        <v>96950</v>
      </c>
      <c r="Q401" t="s">
        <v>121</v>
      </c>
      <c r="S401" s="10">
        <v>16707835150</v>
      </c>
      <c r="U401" t="s">
        <v>5204</v>
      </c>
      <c r="V401">
        <v>812199</v>
      </c>
      <c r="W401" t="s">
        <v>123</v>
      </c>
      <c r="Y401" t="s">
        <v>1471</v>
      </c>
      <c r="Z401" t="s">
        <v>5205</v>
      </c>
      <c r="AB401" t="s">
        <v>200</v>
      </c>
      <c r="AC401" t="s">
        <v>5203</v>
      </c>
      <c r="AD401" t="s">
        <v>139</v>
      </c>
      <c r="AE401" t="s">
        <v>119</v>
      </c>
      <c r="AF401" t="s">
        <v>120</v>
      </c>
      <c r="AG401" s="8">
        <v>96950</v>
      </c>
      <c r="AH401" t="s">
        <v>121</v>
      </c>
      <c r="AJ401" s="10">
        <v>16707835150</v>
      </c>
      <c r="AL401" t="s">
        <v>5206</v>
      </c>
      <c r="BD401" t="str">
        <f>"31-9011.00"</f>
        <v>31-9011.00</v>
      </c>
      <c r="BE401" t="s">
        <v>1170</v>
      </c>
      <c r="BF401" t="s">
        <v>5207</v>
      </c>
      <c r="BG401" t="s">
        <v>5208</v>
      </c>
      <c r="BH401">
        <v>3</v>
      </c>
      <c r="BI401">
        <v>3</v>
      </c>
      <c r="BJ401" s="1">
        <v>45565</v>
      </c>
      <c r="BK401" s="1">
        <v>45929</v>
      </c>
      <c r="BL401" s="1">
        <v>45587</v>
      </c>
      <c r="BM401" s="1">
        <v>45929</v>
      </c>
      <c r="BN401">
        <v>35</v>
      </c>
      <c r="BO401">
        <v>0</v>
      </c>
      <c r="BP401">
        <v>7</v>
      </c>
      <c r="BQ401">
        <v>7</v>
      </c>
      <c r="BR401">
        <v>7</v>
      </c>
      <c r="BS401">
        <v>7</v>
      </c>
      <c r="BT401">
        <v>7</v>
      </c>
      <c r="BU401">
        <v>0</v>
      </c>
      <c r="BV401" t="str">
        <f>"10:00 AM"</f>
        <v>10:00 AM</v>
      </c>
      <c r="BW401" t="str">
        <f>"6:00 PM"</f>
        <v>6:00 PM</v>
      </c>
      <c r="BX401" t="s">
        <v>226</v>
      </c>
      <c r="BY401">
        <v>0</v>
      </c>
      <c r="BZ401">
        <v>18</v>
      </c>
      <c r="CA401" t="s">
        <v>115</v>
      </c>
      <c r="CC401" s="2" t="s">
        <v>5209</v>
      </c>
      <c r="CD401" t="s">
        <v>5203</v>
      </c>
      <c r="CE401" t="s">
        <v>139</v>
      </c>
      <c r="CF401" t="s">
        <v>119</v>
      </c>
      <c r="CG401" t="s">
        <v>120</v>
      </c>
      <c r="CH401" s="8">
        <v>96950</v>
      </c>
      <c r="CI401" s="3">
        <v>12.26</v>
      </c>
      <c r="CJ401" s="3">
        <v>12.26</v>
      </c>
      <c r="CK401" s="3">
        <v>18.39</v>
      </c>
      <c r="CL401" s="3">
        <v>18.39</v>
      </c>
      <c r="CM401" t="s">
        <v>136</v>
      </c>
      <c r="CN401" t="s">
        <v>7522</v>
      </c>
      <c r="CO401" t="s">
        <v>138</v>
      </c>
      <c r="CQ401" t="s">
        <v>115</v>
      </c>
      <c r="CR401" t="s">
        <v>133</v>
      </c>
      <c r="CS401" t="s">
        <v>139</v>
      </c>
      <c r="CT401" t="s">
        <v>133</v>
      </c>
      <c r="CU401" t="s">
        <v>139</v>
      </c>
      <c r="CV401" t="s">
        <v>133</v>
      </c>
      <c r="CW401" t="s">
        <v>139</v>
      </c>
      <c r="CX401" t="s">
        <v>1364</v>
      </c>
      <c r="CY401" s="10">
        <v>16707835150</v>
      </c>
      <c r="CZ401" t="s">
        <v>5211</v>
      </c>
      <c r="DA401" t="s">
        <v>139</v>
      </c>
      <c r="DB401" t="s">
        <v>133</v>
      </c>
      <c r="DC401" t="s">
        <v>115</v>
      </c>
    </row>
    <row r="402" spans="1:112" ht="14.45" customHeight="1" x14ac:dyDescent="0.25">
      <c r="A402" t="s">
        <v>7747</v>
      </c>
      <c r="B402" t="s">
        <v>143</v>
      </c>
      <c r="C402" s="1">
        <v>45486</v>
      </c>
      <c r="D402" s="1">
        <v>45587</v>
      </c>
      <c r="E402" t="s">
        <v>144</v>
      </c>
      <c r="F402" s="1">
        <v>45564</v>
      </c>
      <c r="G402" t="s">
        <v>115</v>
      </c>
      <c r="H402" t="s">
        <v>115</v>
      </c>
      <c r="I402" t="s">
        <v>115</v>
      </c>
      <c r="J402" t="s">
        <v>5640</v>
      </c>
      <c r="K402" t="s">
        <v>5641</v>
      </c>
      <c r="L402" t="s">
        <v>5642</v>
      </c>
      <c r="N402" t="s">
        <v>148</v>
      </c>
      <c r="O402" t="s">
        <v>120</v>
      </c>
      <c r="P402" s="8">
        <v>96950</v>
      </c>
      <c r="Q402" t="s">
        <v>121</v>
      </c>
      <c r="S402" s="10">
        <v>16702855943</v>
      </c>
      <c r="U402" t="s">
        <v>5643</v>
      </c>
      <c r="V402">
        <v>722511</v>
      </c>
      <c r="W402" t="s">
        <v>123</v>
      </c>
      <c r="Y402" t="s">
        <v>5644</v>
      </c>
      <c r="Z402" t="s">
        <v>5645</v>
      </c>
      <c r="AA402" t="s">
        <v>5646</v>
      </c>
      <c r="AB402" t="s">
        <v>2341</v>
      </c>
      <c r="AC402" t="s">
        <v>5642</v>
      </c>
      <c r="AE402" t="s">
        <v>148</v>
      </c>
      <c r="AF402" t="s">
        <v>120</v>
      </c>
      <c r="AG402" s="8">
        <v>96950</v>
      </c>
      <c r="AH402" t="s">
        <v>121</v>
      </c>
      <c r="AJ402" s="10">
        <v>16702855943</v>
      </c>
      <c r="AL402" t="s">
        <v>7274</v>
      </c>
      <c r="BD402" t="str">
        <f>"35-2014.00"</f>
        <v>35-2014.00</v>
      </c>
      <c r="BE402" t="s">
        <v>273</v>
      </c>
      <c r="BF402" t="s">
        <v>5648</v>
      </c>
      <c r="BG402" t="s">
        <v>1100</v>
      </c>
      <c r="BH402">
        <v>2</v>
      </c>
      <c r="BI402">
        <v>2</v>
      </c>
      <c r="BJ402" s="1">
        <v>45566</v>
      </c>
      <c r="BK402" s="1">
        <v>45930</v>
      </c>
      <c r="BL402" s="1">
        <v>45587</v>
      </c>
      <c r="BM402" s="1">
        <v>45930</v>
      </c>
      <c r="BN402">
        <v>35</v>
      </c>
      <c r="BO402">
        <v>0</v>
      </c>
      <c r="BP402">
        <v>7</v>
      </c>
      <c r="BQ402">
        <v>7</v>
      </c>
      <c r="BR402">
        <v>7</v>
      </c>
      <c r="BS402">
        <v>7</v>
      </c>
      <c r="BT402">
        <v>7</v>
      </c>
      <c r="BU402">
        <v>0</v>
      </c>
      <c r="BV402" t="str">
        <f>"8:00 AM"</f>
        <v>8:00 AM</v>
      </c>
      <c r="BW402" t="str">
        <f>"4:00 PM"</f>
        <v>4:00 PM</v>
      </c>
      <c r="BX402" t="s">
        <v>158</v>
      </c>
      <c r="BY402">
        <v>0</v>
      </c>
      <c r="BZ402">
        <v>12</v>
      </c>
      <c r="CA402" t="s">
        <v>115</v>
      </c>
      <c r="CC402" s="2" t="s">
        <v>7275</v>
      </c>
      <c r="CD402" t="s">
        <v>1876</v>
      </c>
      <c r="CE402" t="s">
        <v>7276</v>
      </c>
      <c r="CF402" t="s">
        <v>148</v>
      </c>
      <c r="CG402" t="s">
        <v>120</v>
      </c>
      <c r="CH402" s="8">
        <v>96950</v>
      </c>
      <c r="CI402" s="3">
        <v>8.83</v>
      </c>
      <c r="CJ402" s="3">
        <v>8.83</v>
      </c>
      <c r="CK402" s="3">
        <v>13.24</v>
      </c>
      <c r="CL402" s="3">
        <v>13.24</v>
      </c>
      <c r="CM402" t="s">
        <v>136</v>
      </c>
      <c r="CO402" t="s">
        <v>138</v>
      </c>
      <c r="CQ402" t="s">
        <v>115</v>
      </c>
      <c r="CR402" t="s">
        <v>133</v>
      </c>
      <c r="CS402" t="s">
        <v>139</v>
      </c>
      <c r="CT402" t="s">
        <v>133</v>
      </c>
      <c r="CU402" t="s">
        <v>139</v>
      </c>
      <c r="CV402" t="s">
        <v>133</v>
      </c>
      <c r="CW402" t="s">
        <v>139</v>
      </c>
      <c r="CX402" t="s">
        <v>354</v>
      </c>
      <c r="CY402" s="10">
        <v>16702855943</v>
      </c>
      <c r="CZ402" t="s">
        <v>5647</v>
      </c>
      <c r="DA402" t="s">
        <v>356</v>
      </c>
      <c r="DB402" t="s">
        <v>133</v>
      </c>
      <c r="DC402" t="s">
        <v>115</v>
      </c>
    </row>
    <row r="403" spans="1:112" ht="14.45" customHeight="1" x14ac:dyDescent="0.25">
      <c r="A403" t="s">
        <v>7754</v>
      </c>
      <c r="B403" t="s">
        <v>192</v>
      </c>
      <c r="C403" s="1">
        <v>45495</v>
      </c>
      <c r="D403" s="1">
        <v>45587</v>
      </c>
      <c r="E403" t="s">
        <v>144</v>
      </c>
      <c r="F403" s="1">
        <v>45564</v>
      </c>
      <c r="G403" t="s">
        <v>115</v>
      </c>
      <c r="H403" t="s">
        <v>115</v>
      </c>
      <c r="I403" t="s">
        <v>115</v>
      </c>
      <c r="J403" t="s">
        <v>7755</v>
      </c>
      <c r="K403" t="s">
        <v>7756</v>
      </c>
      <c r="L403" t="s">
        <v>7757</v>
      </c>
      <c r="N403" t="s">
        <v>148</v>
      </c>
      <c r="O403" t="s">
        <v>120</v>
      </c>
      <c r="P403" s="8">
        <v>96950</v>
      </c>
      <c r="Q403" t="s">
        <v>121</v>
      </c>
      <c r="S403" s="10">
        <v>16702332421</v>
      </c>
      <c r="U403" t="s">
        <v>7758</v>
      </c>
      <c r="V403">
        <v>722513</v>
      </c>
      <c r="W403" t="s">
        <v>123</v>
      </c>
      <c r="Y403" t="s">
        <v>7759</v>
      </c>
      <c r="Z403" t="s">
        <v>7760</v>
      </c>
      <c r="AA403" t="s">
        <v>7761</v>
      </c>
      <c r="AB403" t="s">
        <v>785</v>
      </c>
      <c r="AC403" t="s">
        <v>7762</v>
      </c>
      <c r="AE403" t="s">
        <v>148</v>
      </c>
      <c r="AF403" t="s">
        <v>120</v>
      </c>
      <c r="AG403" s="8">
        <v>96950</v>
      </c>
      <c r="AH403" t="s">
        <v>121</v>
      </c>
      <c r="AJ403" s="10">
        <v>16702850663</v>
      </c>
      <c r="AL403" t="s">
        <v>7763</v>
      </c>
      <c r="BD403" t="str">
        <f>"35-3023.00"</f>
        <v>35-3023.00</v>
      </c>
      <c r="BE403" t="s">
        <v>290</v>
      </c>
      <c r="BF403" t="s">
        <v>7764</v>
      </c>
      <c r="BG403" t="s">
        <v>7765</v>
      </c>
      <c r="BH403">
        <v>3</v>
      </c>
      <c r="BJ403" s="1">
        <v>45566</v>
      </c>
      <c r="BK403" s="1">
        <v>45930</v>
      </c>
      <c r="BN403">
        <v>35</v>
      </c>
      <c r="BO403">
        <v>7</v>
      </c>
      <c r="BP403">
        <v>7</v>
      </c>
      <c r="BQ403">
        <v>7</v>
      </c>
      <c r="BR403">
        <v>0</v>
      </c>
      <c r="BS403">
        <v>0</v>
      </c>
      <c r="BT403">
        <v>7</v>
      </c>
      <c r="BU403">
        <v>7</v>
      </c>
      <c r="BV403" t="str">
        <f>"6:00 AM"</f>
        <v>6:00 AM</v>
      </c>
      <c r="BW403" t="str">
        <f>"9:00 PM"</f>
        <v>9:00 PM</v>
      </c>
      <c r="BX403" t="s">
        <v>158</v>
      </c>
      <c r="BY403">
        <v>0</v>
      </c>
      <c r="BZ403">
        <v>3</v>
      </c>
      <c r="CA403" t="s">
        <v>115</v>
      </c>
      <c r="CC403" t="s">
        <v>7766</v>
      </c>
      <c r="CD403" t="s">
        <v>6249</v>
      </c>
      <c r="CF403" t="s">
        <v>148</v>
      </c>
      <c r="CG403" t="s">
        <v>120</v>
      </c>
      <c r="CH403" s="8">
        <v>96950</v>
      </c>
      <c r="CI403" s="3">
        <v>8.35</v>
      </c>
      <c r="CJ403" s="3">
        <v>8.35</v>
      </c>
      <c r="CK403" s="3">
        <v>12.53</v>
      </c>
      <c r="CL403" s="3">
        <v>12.53</v>
      </c>
      <c r="CM403" t="s">
        <v>136</v>
      </c>
      <c r="CO403" t="s">
        <v>138</v>
      </c>
      <c r="CQ403" t="s">
        <v>115</v>
      </c>
      <c r="CR403" t="s">
        <v>133</v>
      </c>
      <c r="CS403" t="s">
        <v>139</v>
      </c>
      <c r="CT403" t="s">
        <v>133</v>
      </c>
      <c r="CU403" t="s">
        <v>139</v>
      </c>
      <c r="CV403" t="s">
        <v>133</v>
      </c>
      <c r="CW403" t="s">
        <v>139</v>
      </c>
      <c r="CX403" t="s">
        <v>7395</v>
      </c>
      <c r="CY403" s="10">
        <v>16702332421</v>
      </c>
      <c r="CZ403" t="s">
        <v>7763</v>
      </c>
      <c r="DA403" t="s">
        <v>139</v>
      </c>
      <c r="DB403" t="s">
        <v>133</v>
      </c>
      <c r="DC403" t="s">
        <v>115</v>
      </c>
    </row>
    <row r="404" spans="1:112" ht="14.45" customHeight="1" x14ac:dyDescent="0.25">
      <c r="A404" t="s">
        <v>8450</v>
      </c>
      <c r="B404" t="s">
        <v>143</v>
      </c>
      <c r="C404" s="1">
        <v>45471</v>
      </c>
      <c r="D404" s="1">
        <v>45587</v>
      </c>
      <c r="E404" t="s">
        <v>114</v>
      </c>
      <c r="G404" t="s">
        <v>115</v>
      </c>
      <c r="H404" t="s">
        <v>115</v>
      </c>
      <c r="I404" t="s">
        <v>115</v>
      </c>
      <c r="J404" t="s">
        <v>8451</v>
      </c>
      <c r="K404" t="s">
        <v>8452</v>
      </c>
      <c r="L404" t="s">
        <v>8453</v>
      </c>
      <c r="N404" t="s">
        <v>119</v>
      </c>
      <c r="O404" t="s">
        <v>120</v>
      </c>
      <c r="P404" s="8">
        <v>96950</v>
      </c>
      <c r="Q404" t="s">
        <v>121</v>
      </c>
      <c r="S404" s="10">
        <v>16707898111</v>
      </c>
      <c r="U404" t="s">
        <v>8454</v>
      </c>
      <c r="V404">
        <v>53111</v>
      </c>
      <c r="W404" t="s">
        <v>123</v>
      </c>
      <c r="Y404" t="s">
        <v>317</v>
      </c>
      <c r="Z404" t="s">
        <v>8455</v>
      </c>
      <c r="AB404" t="s">
        <v>945</v>
      </c>
      <c r="AC404" t="s">
        <v>8453</v>
      </c>
      <c r="AE404" t="s">
        <v>119</v>
      </c>
      <c r="AF404" t="s">
        <v>120</v>
      </c>
      <c r="AG404" s="8">
        <v>96950</v>
      </c>
      <c r="AH404" t="s">
        <v>121</v>
      </c>
      <c r="AJ404" s="10">
        <v>16707898111</v>
      </c>
      <c r="AL404" t="s">
        <v>8456</v>
      </c>
      <c r="BD404" t="str">
        <f>"49-9071.00"</f>
        <v>49-9071.00</v>
      </c>
      <c r="BE404" t="s">
        <v>241</v>
      </c>
      <c r="BF404" t="s">
        <v>8457</v>
      </c>
      <c r="BG404" t="s">
        <v>1638</v>
      </c>
      <c r="BH404">
        <v>1</v>
      </c>
      <c r="BI404">
        <v>1</v>
      </c>
      <c r="BJ404" s="1">
        <v>45566</v>
      </c>
      <c r="BK404" s="1">
        <v>45930</v>
      </c>
      <c r="BL404" s="1">
        <v>45587</v>
      </c>
      <c r="BM404" s="1">
        <v>45930</v>
      </c>
      <c r="BN404">
        <v>35</v>
      </c>
      <c r="BO404">
        <v>0</v>
      </c>
      <c r="BP404">
        <v>7</v>
      </c>
      <c r="BQ404">
        <v>7</v>
      </c>
      <c r="BR404">
        <v>7</v>
      </c>
      <c r="BS404">
        <v>7</v>
      </c>
      <c r="BT404">
        <v>7</v>
      </c>
      <c r="BU404">
        <v>0</v>
      </c>
      <c r="BV404" t="str">
        <f>"9:00 AM"</f>
        <v>9:00 AM</v>
      </c>
      <c r="BW404" t="str">
        <f>"5:00 PM"</f>
        <v>5:00 PM</v>
      </c>
      <c r="BX404" t="s">
        <v>226</v>
      </c>
      <c r="BY404">
        <v>0</v>
      </c>
      <c r="BZ404">
        <v>12</v>
      </c>
      <c r="CA404" t="s">
        <v>115</v>
      </c>
      <c r="CC404" t="s">
        <v>923</v>
      </c>
      <c r="CD404" t="s">
        <v>8453</v>
      </c>
      <c r="CF404" t="s">
        <v>119</v>
      </c>
      <c r="CG404" t="s">
        <v>120</v>
      </c>
      <c r="CH404" s="8">
        <v>96950</v>
      </c>
      <c r="CI404" s="3">
        <v>9.5399999999999991</v>
      </c>
      <c r="CJ404" s="3">
        <v>9.5399999999999991</v>
      </c>
      <c r="CK404" s="3">
        <v>14.31</v>
      </c>
      <c r="CL404" s="3">
        <v>14.31</v>
      </c>
      <c r="CM404" t="s">
        <v>136</v>
      </c>
      <c r="CO404" t="s">
        <v>138</v>
      </c>
      <c r="CQ404" t="s">
        <v>115</v>
      </c>
      <c r="CR404" t="s">
        <v>133</v>
      </c>
      <c r="CS404" t="s">
        <v>139</v>
      </c>
      <c r="CT404" t="s">
        <v>133</v>
      </c>
      <c r="CU404" t="s">
        <v>139</v>
      </c>
      <c r="CV404" t="s">
        <v>133</v>
      </c>
      <c r="CW404" t="s">
        <v>139</v>
      </c>
      <c r="CX404" t="s">
        <v>3694</v>
      </c>
      <c r="CY404" s="10">
        <v>16707898111</v>
      </c>
      <c r="CZ404" t="s">
        <v>8456</v>
      </c>
      <c r="DA404" t="s">
        <v>139</v>
      </c>
      <c r="DB404" t="s">
        <v>133</v>
      </c>
      <c r="DC404" t="s">
        <v>115</v>
      </c>
      <c r="DD404" t="s">
        <v>317</v>
      </c>
      <c r="DE404" t="s">
        <v>8455</v>
      </c>
      <c r="DG404" t="s">
        <v>8451</v>
      </c>
      <c r="DH404" t="s">
        <v>8456</v>
      </c>
    </row>
    <row r="405" spans="1:112" ht="14.45" customHeight="1" x14ac:dyDescent="0.25">
      <c r="A405" t="s">
        <v>8841</v>
      </c>
      <c r="B405" t="s">
        <v>143</v>
      </c>
      <c r="C405" s="1">
        <v>45472</v>
      </c>
      <c r="D405" s="1">
        <v>45587</v>
      </c>
      <c r="E405" t="s">
        <v>144</v>
      </c>
      <c r="F405" s="1">
        <v>45564</v>
      </c>
      <c r="G405" t="s">
        <v>115</v>
      </c>
      <c r="H405" t="s">
        <v>115</v>
      </c>
      <c r="I405" t="s">
        <v>115</v>
      </c>
      <c r="J405" t="s">
        <v>2989</v>
      </c>
      <c r="K405" t="s">
        <v>8842</v>
      </c>
      <c r="L405" t="s">
        <v>8843</v>
      </c>
      <c r="M405" t="s">
        <v>148</v>
      </c>
      <c r="N405" t="s">
        <v>5488</v>
      </c>
      <c r="O405" t="s">
        <v>120</v>
      </c>
      <c r="P405" s="8">
        <v>96950</v>
      </c>
      <c r="Q405" t="s">
        <v>121</v>
      </c>
      <c r="S405" s="10">
        <v>16702353313</v>
      </c>
      <c r="U405" t="s">
        <v>2991</v>
      </c>
      <c r="V405">
        <v>72111</v>
      </c>
      <c r="W405" t="s">
        <v>123</v>
      </c>
      <c r="Y405" t="s">
        <v>1195</v>
      </c>
      <c r="Z405" t="s">
        <v>2992</v>
      </c>
      <c r="AB405" t="s">
        <v>460</v>
      </c>
      <c r="AC405" t="s">
        <v>8843</v>
      </c>
      <c r="AD405" t="s">
        <v>148</v>
      </c>
      <c r="AE405" t="s">
        <v>5488</v>
      </c>
      <c r="AF405" t="s">
        <v>120</v>
      </c>
      <c r="AG405" s="8">
        <v>96950</v>
      </c>
      <c r="AH405" t="s">
        <v>121</v>
      </c>
      <c r="AJ405" s="10">
        <v>16702353313</v>
      </c>
      <c r="AL405" t="s">
        <v>2994</v>
      </c>
      <c r="BD405" t="str">
        <f>"49-9071.00"</f>
        <v>49-9071.00</v>
      </c>
      <c r="BE405" t="s">
        <v>241</v>
      </c>
      <c r="BF405" t="s">
        <v>8844</v>
      </c>
      <c r="BG405" t="s">
        <v>8845</v>
      </c>
      <c r="BH405">
        <v>4</v>
      </c>
      <c r="BI405">
        <v>4</v>
      </c>
      <c r="BJ405" s="1">
        <v>45566</v>
      </c>
      <c r="BK405" s="1">
        <v>45930</v>
      </c>
      <c r="BL405" s="1">
        <v>45588</v>
      </c>
      <c r="BM405" s="1">
        <v>45930</v>
      </c>
      <c r="BN405">
        <v>36</v>
      </c>
      <c r="BO405">
        <v>6</v>
      </c>
      <c r="BP405">
        <v>6</v>
      </c>
      <c r="BQ405">
        <v>0</v>
      </c>
      <c r="BR405">
        <v>6</v>
      </c>
      <c r="BS405">
        <v>6</v>
      </c>
      <c r="BT405">
        <v>6</v>
      </c>
      <c r="BU405">
        <v>6</v>
      </c>
      <c r="BV405" t="str">
        <f>"8:00 AM"</f>
        <v>8:00 AM</v>
      </c>
      <c r="BW405" t="str">
        <f>"5:00 PM"</f>
        <v>5:00 PM</v>
      </c>
      <c r="BX405" t="s">
        <v>226</v>
      </c>
      <c r="BY405">
        <v>0</v>
      </c>
      <c r="BZ405">
        <v>24</v>
      </c>
      <c r="CA405" t="s">
        <v>115</v>
      </c>
      <c r="CC405" s="2" t="s">
        <v>8846</v>
      </c>
      <c r="CD405" t="s">
        <v>8847</v>
      </c>
      <c r="CF405" t="s">
        <v>148</v>
      </c>
      <c r="CG405" t="s">
        <v>120</v>
      </c>
      <c r="CH405" s="8">
        <v>96950</v>
      </c>
      <c r="CI405" s="3">
        <v>9.5399999999999991</v>
      </c>
      <c r="CJ405" s="3">
        <v>9.5399999999999991</v>
      </c>
      <c r="CK405" s="3">
        <v>0</v>
      </c>
      <c r="CL405" s="3">
        <v>0</v>
      </c>
      <c r="CM405" t="s">
        <v>136</v>
      </c>
      <c r="CN405" t="s">
        <v>158</v>
      </c>
      <c r="CO405" t="s">
        <v>138</v>
      </c>
      <c r="CQ405" t="s">
        <v>133</v>
      </c>
      <c r="CR405" t="s">
        <v>133</v>
      </c>
      <c r="CS405" t="s">
        <v>139</v>
      </c>
      <c r="CT405" t="s">
        <v>139</v>
      </c>
      <c r="CU405" t="s">
        <v>139</v>
      </c>
      <c r="CV405" t="s">
        <v>133</v>
      </c>
      <c r="CW405" t="s">
        <v>139</v>
      </c>
      <c r="CX405" t="s">
        <v>139</v>
      </c>
      <c r="CY405" s="10">
        <v>16702353313</v>
      </c>
      <c r="CZ405" t="s">
        <v>2994</v>
      </c>
      <c r="DA405" t="s">
        <v>139</v>
      </c>
      <c r="DB405" t="s">
        <v>133</v>
      </c>
      <c r="DC405" t="s">
        <v>115</v>
      </c>
      <c r="DD405" t="s">
        <v>8848</v>
      </c>
      <c r="DE405" t="s">
        <v>8849</v>
      </c>
      <c r="DF405" t="s">
        <v>237</v>
      </c>
      <c r="DG405" t="s">
        <v>2989</v>
      </c>
      <c r="DH405" t="s">
        <v>2994</v>
      </c>
    </row>
    <row r="406" spans="1:112" ht="14.45" customHeight="1" x14ac:dyDescent="0.25">
      <c r="A406" t="s">
        <v>1462</v>
      </c>
      <c r="B406" t="s">
        <v>192</v>
      </c>
      <c r="C406" s="1">
        <v>45439</v>
      </c>
      <c r="D406" s="1">
        <v>45588</v>
      </c>
      <c r="E406" t="s">
        <v>144</v>
      </c>
      <c r="F406" s="1">
        <v>45564</v>
      </c>
      <c r="G406" t="s">
        <v>115</v>
      </c>
      <c r="H406" t="s">
        <v>115</v>
      </c>
      <c r="I406" t="s">
        <v>115</v>
      </c>
      <c r="J406" t="s">
        <v>422</v>
      </c>
      <c r="K406" t="s">
        <v>1463</v>
      </c>
      <c r="L406" t="s">
        <v>424</v>
      </c>
      <c r="N406" t="s">
        <v>119</v>
      </c>
      <c r="O406" t="s">
        <v>120</v>
      </c>
      <c r="P406" s="8">
        <v>96950</v>
      </c>
      <c r="Q406" t="s">
        <v>121</v>
      </c>
      <c r="S406" s="10">
        <v>16707833052</v>
      </c>
      <c r="U406" t="s">
        <v>425</v>
      </c>
      <c r="V406">
        <v>561311</v>
      </c>
      <c r="W406" t="s">
        <v>123</v>
      </c>
      <c r="Y406" t="s">
        <v>426</v>
      </c>
      <c r="Z406" t="s">
        <v>427</v>
      </c>
      <c r="AB406" t="s">
        <v>428</v>
      </c>
      <c r="AC406" t="s">
        <v>424</v>
      </c>
      <c r="AE406" t="s">
        <v>119</v>
      </c>
      <c r="AF406" t="s">
        <v>120</v>
      </c>
      <c r="AG406" s="8">
        <v>96950</v>
      </c>
      <c r="AH406" t="s">
        <v>121</v>
      </c>
      <c r="AJ406" s="10">
        <v>16707833052</v>
      </c>
      <c r="AL406" t="s">
        <v>429</v>
      </c>
      <c r="BD406" t="str">
        <f>"35-2014.00"</f>
        <v>35-2014.00</v>
      </c>
      <c r="BE406" t="s">
        <v>273</v>
      </c>
      <c r="BF406" t="s">
        <v>1464</v>
      </c>
      <c r="BG406" t="s">
        <v>275</v>
      </c>
      <c r="BH406">
        <v>5</v>
      </c>
      <c r="BJ406" s="1">
        <v>45566</v>
      </c>
      <c r="BK406" s="1">
        <v>45930</v>
      </c>
      <c r="BN406">
        <v>35</v>
      </c>
      <c r="BO406">
        <v>0</v>
      </c>
      <c r="BP406">
        <v>7</v>
      </c>
      <c r="BQ406">
        <v>7</v>
      </c>
      <c r="BR406">
        <v>7</v>
      </c>
      <c r="BS406">
        <v>7</v>
      </c>
      <c r="BT406">
        <v>7</v>
      </c>
      <c r="BU406">
        <v>0</v>
      </c>
      <c r="BV406" t="str">
        <f>"10:00 AM"</f>
        <v>10:00 AM</v>
      </c>
      <c r="BW406" t="str">
        <f>"5:00 PM"</f>
        <v>5:00 PM</v>
      </c>
      <c r="BX406" t="s">
        <v>158</v>
      </c>
      <c r="BY406">
        <v>0</v>
      </c>
      <c r="BZ406">
        <v>12</v>
      </c>
      <c r="CA406" t="s">
        <v>115</v>
      </c>
      <c r="CC406" t="s">
        <v>1465</v>
      </c>
      <c r="CD406" t="s">
        <v>434</v>
      </c>
      <c r="CF406" t="s">
        <v>119</v>
      </c>
      <c r="CG406" t="s">
        <v>120</v>
      </c>
      <c r="CH406" s="8">
        <v>96950</v>
      </c>
      <c r="CI406" s="3">
        <v>8.69</v>
      </c>
      <c r="CJ406" s="3">
        <v>8.69</v>
      </c>
      <c r="CK406" s="3">
        <v>13.04</v>
      </c>
      <c r="CL406" s="3">
        <v>13.04</v>
      </c>
      <c r="CM406" t="s">
        <v>136</v>
      </c>
      <c r="CN406" t="s">
        <v>158</v>
      </c>
      <c r="CO406" t="s">
        <v>138</v>
      </c>
      <c r="CQ406" t="s">
        <v>115</v>
      </c>
      <c r="CR406" t="s">
        <v>133</v>
      </c>
      <c r="CS406" t="s">
        <v>139</v>
      </c>
      <c r="CT406" t="s">
        <v>133</v>
      </c>
      <c r="CU406" t="s">
        <v>139</v>
      </c>
      <c r="CV406" t="s">
        <v>133</v>
      </c>
      <c r="CW406" t="s">
        <v>139</v>
      </c>
      <c r="CX406" t="s">
        <v>1466</v>
      </c>
      <c r="CY406" s="10">
        <v>16707833052</v>
      </c>
      <c r="CZ406" t="s">
        <v>436</v>
      </c>
      <c r="DA406" t="s">
        <v>139</v>
      </c>
      <c r="DB406" t="s">
        <v>133</v>
      </c>
      <c r="DC406" t="s">
        <v>115</v>
      </c>
    </row>
    <row r="407" spans="1:112" ht="14.45" customHeight="1" x14ac:dyDescent="0.25">
      <c r="A407" t="s">
        <v>1790</v>
      </c>
      <c r="B407" t="s">
        <v>192</v>
      </c>
      <c r="C407" s="1">
        <v>45439</v>
      </c>
      <c r="D407" s="1">
        <v>45588</v>
      </c>
      <c r="E407" t="s">
        <v>144</v>
      </c>
      <c r="F407" s="1">
        <v>45564</v>
      </c>
      <c r="G407" t="s">
        <v>115</v>
      </c>
      <c r="H407" t="s">
        <v>115</v>
      </c>
      <c r="I407" t="s">
        <v>115</v>
      </c>
      <c r="J407" t="s">
        <v>422</v>
      </c>
      <c r="K407" t="s">
        <v>1463</v>
      </c>
      <c r="L407" t="s">
        <v>424</v>
      </c>
      <c r="N407" t="s">
        <v>119</v>
      </c>
      <c r="O407" t="s">
        <v>120</v>
      </c>
      <c r="P407" s="8">
        <v>96950</v>
      </c>
      <c r="Q407" t="s">
        <v>121</v>
      </c>
      <c r="S407" s="10">
        <v>16707833052</v>
      </c>
      <c r="U407" t="s">
        <v>425</v>
      </c>
      <c r="V407">
        <v>561311</v>
      </c>
      <c r="W407" t="s">
        <v>123</v>
      </c>
      <c r="Y407" t="s">
        <v>426</v>
      </c>
      <c r="Z407" t="s">
        <v>427</v>
      </c>
      <c r="AB407" t="s">
        <v>428</v>
      </c>
      <c r="AC407" t="s">
        <v>424</v>
      </c>
      <c r="AE407" t="s">
        <v>119</v>
      </c>
      <c r="AF407" t="s">
        <v>120</v>
      </c>
      <c r="AG407" s="8">
        <v>96950</v>
      </c>
      <c r="AH407" t="s">
        <v>121</v>
      </c>
      <c r="AJ407" s="10">
        <v>16707833052</v>
      </c>
      <c r="AL407" t="s">
        <v>429</v>
      </c>
      <c r="BD407" t="str">
        <f>"49-9071.00"</f>
        <v>49-9071.00</v>
      </c>
      <c r="BE407" t="s">
        <v>241</v>
      </c>
      <c r="BF407" t="s">
        <v>1791</v>
      </c>
      <c r="BG407" t="s">
        <v>479</v>
      </c>
      <c r="BH407">
        <v>10</v>
      </c>
      <c r="BJ407" s="1">
        <v>45566</v>
      </c>
      <c r="BK407" s="1">
        <v>45930</v>
      </c>
      <c r="BN407">
        <v>35</v>
      </c>
      <c r="BO407">
        <v>0</v>
      </c>
      <c r="BP407">
        <v>7</v>
      </c>
      <c r="BQ407">
        <v>7</v>
      </c>
      <c r="BR407">
        <v>7</v>
      </c>
      <c r="BS407">
        <v>7</v>
      </c>
      <c r="BT407">
        <v>7</v>
      </c>
      <c r="BU407">
        <v>0</v>
      </c>
      <c r="BV407" t="str">
        <f>"8:00 AM"</f>
        <v>8:00 AM</v>
      </c>
      <c r="BW407" t="str">
        <f>"3:00 PM"</f>
        <v>3:00 PM</v>
      </c>
      <c r="BX407" t="s">
        <v>226</v>
      </c>
      <c r="BY407">
        <v>0</v>
      </c>
      <c r="BZ407">
        <v>24</v>
      </c>
      <c r="CA407" t="s">
        <v>115</v>
      </c>
      <c r="CC407" t="s">
        <v>1792</v>
      </c>
      <c r="CD407" t="s">
        <v>434</v>
      </c>
      <c r="CF407" t="s">
        <v>119</v>
      </c>
      <c r="CG407" t="s">
        <v>120</v>
      </c>
      <c r="CH407" s="8">
        <v>96950</v>
      </c>
      <c r="CI407" s="3">
        <v>9.5399999999999991</v>
      </c>
      <c r="CJ407" s="3">
        <v>9.5399999999999991</v>
      </c>
      <c r="CK407" s="3">
        <v>14.31</v>
      </c>
      <c r="CL407" s="3">
        <v>14.31</v>
      </c>
      <c r="CM407" t="s">
        <v>136</v>
      </c>
      <c r="CN407" t="s">
        <v>209</v>
      </c>
      <c r="CO407" t="s">
        <v>138</v>
      </c>
      <c r="CQ407" t="s">
        <v>115</v>
      </c>
      <c r="CR407" t="s">
        <v>133</v>
      </c>
      <c r="CS407" t="s">
        <v>139</v>
      </c>
      <c r="CT407" t="s">
        <v>133</v>
      </c>
      <c r="CU407" t="s">
        <v>139</v>
      </c>
      <c r="CV407" t="s">
        <v>133</v>
      </c>
      <c r="CW407" t="s">
        <v>139</v>
      </c>
      <c r="CX407" t="s">
        <v>1466</v>
      </c>
      <c r="CY407" s="10">
        <v>16707833052</v>
      </c>
      <c r="CZ407" t="s">
        <v>436</v>
      </c>
      <c r="DA407" t="s">
        <v>139</v>
      </c>
      <c r="DB407" t="s">
        <v>133</v>
      </c>
      <c r="DC407" t="s">
        <v>115</v>
      </c>
    </row>
    <row r="408" spans="1:112" ht="14.45" customHeight="1" x14ac:dyDescent="0.25">
      <c r="A408" t="s">
        <v>3500</v>
      </c>
      <c r="B408" t="s">
        <v>143</v>
      </c>
      <c r="C408" s="1">
        <v>45510</v>
      </c>
      <c r="D408" s="1">
        <v>45588</v>
      </c>
      <c r="E408" t="s">
        <v>114</v>
      </c>
      <c r="G408" t="s">
        <v>115</v>
      </c>
      <c r="H408" t="s">
        <v>115</v>
      </c>
      <c r="I408" t="s">
        <v>115</v>
      </c>
      <c r="J408" t="s">
        <v>2515</v>
      </c>
      <c r="K408" t="s">
        <v>3501</v>
      </c>
      <c r="L408" t="s">
        <v>160</v>
      </c>
      <c r="M408" t="s">
        <v>2850</v>
      </c>
      <c r="N408" t="s">
        <v>162</v>
      </c>
      <c r="O408" t="s">
        <v>120</v>
      </c>
      <c r="P408" s="8">
        <v>96952</v>
      </c>
      <c r="Q408" t="s">
        <v>121</v>
      </c>
      <c r="S408" s="10">
        <v>16704334428</v>
      </c>
      <c r="U408" t="s">
        <v>2518</v>
      </c>
      <c r="V408">
        <v>457110</v>
      </c>
      <c r="W408" t="s">
        <v>123</v>
      </c>
      <c r="Y408" t="s">
        <v>2519</v>
      </c>
      <c r="Z408" t="s">
        <v>2520</v>
      </c>
      <c r="AA408" t="s">
        <v>2521</v>
      </c>
      <c r="AB408" t="s">
        <v>584</v>
      </c>
      <c r="AC408" t="s">
        <v>160</v>
      </c>
      <c r="AD408" t="s">
        <v>2850</v>
      </c>
      <c r="AE408" t="s">
        <v>162</v>
      </c>
      <c r="AF408" t="s">
        <v>120</v>
      </c>
      <c r="AG408" s="8">
        <v>96952</v>
      </c>
      <c r="AH408" t="s">
        <v>121</v>
      </c>
      <c r="AJ408" s="10">
        <v>16709894711</v>
      </c>
      <c r="AL408" t="s">
        <v>2522</v>
      </c>
      <c r="BD408" t="str">
        <f>"49-9071.00"</f>
        <v>49-9071.00</v>
      </c>
      <c r="BE408" t="s">
        <v>241</v>
      </c>
      <c r="BF408" t="s">
        <v>3502</v>
      </c>
      <c r="BG408" t="s">
        <v>336</v>
      </c>
      <c r="BH408">
        <v>5</v>
      </c>
      <c r="BI408">
        <v>5</v>
      </c>
      <c r="BJ408" s="1">
        <v>45597</v>
      </c>
      <c r="BK408" s="1">
        <v>45961</v>
      </c>
      <c r="BL408" s="1">
        <v>45597</v>
      </c>
      <c r="BM408" s="1">
        <v>45961</v>
      </c>
      <c r="BN408">
        <v>40</v>
      </c>
      <c r="BO408">
        <v>0</v>
      </c>
      <c r="BP408">
        <v>8</v>
      </c>
      <c r="BQ408">
        <v>8</v>
      </c>
      <c r="BR408">
        <v>8</v>
      </c>
      <c r="BS408">
        <v>8</v>
      </c>
      <c r="BT408">
        <v>8</v>
      </c>
      <c r="BU408">
        <v>0</v>
      </c>
      <c r="BV408" t="str">
        <f>"7:30 AM"</f>
        <v>7:30 AM</v>
      </c>
      <c r="BW408" t="str">
        <f>"4:30 PM"</f>
        <v>4:30 PM</v>
      </c>
      <c r="BX408" t="s">
        <v>226</v>
      </c>
      <c r="BY408">
        <v>0</v>
      </c>
      <c r="BZ408">
        <v>12</v>
      </c>
      <c r="CA408" t="s">
        <v>115</v>
      </c>
      <c r="CC408" t="s">
        <v>3503</v>
      </c>
      <c r="CD408" t="s">
        <v>3001</v>
      </c>
      <c r="CE408" t="s">
        <v>2850</v>
      </c>
      <c r="CF408" t="s">
        <v>162</v>
      </c>
      <c r="CG408" t="s">
        <v>120</v>
      </c>
      <c r="CH408" s="8">
        <v>96952</v>
      </c>
      <c r="CI408" s="3">
        <v>9.75</v>
      </c>
      <c r="CJ408" s="3">
        <v>9.75</v>
      </c>
      <c r="CK408" s="3">
        <v>14.63</v>
      </c>
      <c r="CL408" s="3">
        <v>14.63</v>
      </c>
      <c r="CM408" t="s">
        <v>136</v>
      </c>
      <c r="CO408" t="s">
        <v>138</v>
      </c>
      <c r="CQ408" t="s">
        <v>115</v>
      </c>
      <c r="CR408" t="s">
        <v>133</v>
      </c>
      <c r="CS408" t="s">
        <v>139</v>
      </c>
      <c r="CT408" t="s">
        <v>133</v>
      </c>
      <c r="CU408" t="s">
        <v>139</v>
      </c>
      <c r="CV408" t="s">
        <v>133</v>
      </c>
      <c r="CW408" t="s">
        <v>139</v>
      </c>
      <c r="CX408" t="s">
        <v>1663</v>
      </c>
      <c r="CY408" s="10">
        <v>16704334428</v>
      </c>
      <c r="CZ408" t="s">
        <v>2522</v>
      </c>
      <c r="DA408" t="s">
        <v>209</v>
      </c>
      <c r="DB408" t="s">
        <v>133</v>
      </c>
      <c r="DC408" t="s">
        <v>115</v>
      </c>
    </row>
    <row r="409" spans="1:112" ht="14.45" customHeight="1" x14ac:dyDescent="0.25">
      <c r="A409" t="s">
        <v>4625</v>
      </c>
      <c r="B409" t="s">
        <v>113</v>
      </c>
      <c r="C409" s="1">
        <v>45587</v>
      </c>
      <c r="D409" s="1">
        <v>45588</v>
      </c>
      <c r="E409" t="s">
        <v>144</v>
      </c>
      <c r="F409" s="1">
        <v>45769</v>
      </c>
      <c r="G409" t="s">
        <v>115</v>
      </c>
      <c r="H409" t="s">
        <v>115</v>
      </c>
      <c r="I409" t="s">
        <v>115</v>
      </c>
      <c r="J409" t="s">
        <v>1438</v>
      </c>
      <c r="L409" t="s">
        <v>1439</v>
      </c>
      <c r="M409" t="s">
        <v>139</v>
      </c>
      <c r="N409" t="s">
        <v>119</v>
      </c>
      <c r="O409" t="s">
        <v>120</v>
      </c>
      <c r="P409" s="8">
        <v>96950</v>
      </c>
      <c r="Q409" t="s">
        <v>121</v>
      </c>
      <c r="R409" t="s">
        <v>139</v>
      </c>
      <c r="S409" s="10">
        <v>16702852137</v>
      </c>
      <c r="U409" t="s">
        <v>1440</v>
      </c>
      <c r="V409">
        <v>561320</v>
      </c>
      <c r="W409" t="s">
        <v>234</v>
      </c>
      <c r="X409" t="s">
        <v>133</v>
      </c>
      <c r="Y409" t="s">
        <v>1441</v>
      </c>
      <c r="Z409" t="s">
        <v>1442</v>
      </c>
      <c r="AA409" t="s">
        <v>1443</v>
      </c>
      <c r="AB409" t="s">
        <v>945</v>
      </c>
      <c r="AC409" t="s">
        <v>1439</v>
      </c>
      <c r="AD409" t="s">
        <v>139</v>
      </c>
      <c r="AE409" t="s">
        <v>119</v>
      </c>
      <c r="AF409" t="s">
        <v>120</v>
      </c>
      <c r="AG409" s="8">
        <v>96950</v>
      </c>
      <c r="AH409" t="s">
        <v>121</v>
      </c>
      <c r="AJ409" s="10">
        <v>16702852137</v>
      </c>
      <c r="AL409" t="s">
        <v>1444</v>
      </c>
      <c r="BD409" t="str">
        <f>"49-9071.00"</f>
        <v>49-9071.00</v>
      </c>
      <c r="BE409" t="s">
        <v>241</v>
      </c>
      <c r="BF409" t="s">
        <v>1445</v>
      </c>
      <c r="BG409" t="s">
        <v>1085</v>
      </c>
      <c r="BH409">
        <v>2</v>
      </c>
      <c r="BJ409" s="1">
        <v>45771</v>
      </c>
      <c r="BK409" s="1">
        <v>46135</v>
      </c>
      <c r="BN409">
        <v>35</v>
      </c>
      <c r="BO409">
        <v>0</v>
      </c>
      <c r="BP409">
        <v>7</v>
      </c>
      <c r="BQ409">
        <v>7</v>
      </c>
      <c r="BR409">
        <v>7</v>
      </c>
      <c r="BS409">
        <v>7</v>
      </c>
      <c r="BT409">
        <v>7</v>
      </c>
      <c r="BU409">
        <v>0</v>
      </c>
      <c r="BV409" t="str">
        <f>"9:00 AM"</f>
        <v>9:00 AM</v>
      </c>
      <c r="BW409" t="str">
        <f>"5:00 PM"</f>
        <v>5:00 PM</v>
      </c>
      <c r="BX409" t="s">
        <v>226</v>
      </c>
      <c r="BY409">
        <v>0</v>
      </c>
      <c r="BZ409">
        <v>12</v>
      </c>
      <c r="CA409" t="s">
        <v>115</v>
      </c>
      <c r="CC409" t="s">
        <v>137</v>
      </c>
      <c r="CD409" t="s">
        <v>481</v>
      </c>
      <c r="CE409" t="s">
        <v>1446</v>
      </c>
      <c r="CF409" t="s">
        <v>119</v>
      </c>
      <c r="CG409" t="s">
        <v>120</v>
      </c>
      <c r="CH409" s="8">
        <v>96950</v>
      </c>
      <c r="CI409" s="3">
        <v>9.75</v>
      </c>
      <c r="CJ409" s="3">
        <v>9.75</v>
      </c>
      <c r="CK409" s="3">
        <v>14.63</v>
      </c>
      <c r="CL409" s="3">
        <v>14.63</v>
      </c>
      <c r="CM409" t="s">
        <v>136</v>
      </c>
      <c r="CN409" t="s">
        <v>139</v>
      </c>
      <c r="CO409" t="s">
        <v>138</v>
      </c>
      <c r="CQ409" t="s">
        <v>115</v>
      </c>
      <c r="CR409" t="s">
        <v>133</v>
      </c>
      <c r="CS409" t="s">
        <v>139</v>
      </c>
      <c r="CT409" t="s">
        <v>133</v>
      </c>
      <c r="CU409" t="s">
        <v>139</v>
      </c>
      <c r="CV409" t="s">
        <v>133</v>
      </c>
      <c r="CW409" t="s">
        <v>139</v>
      </c>
      <c r="CX409" t="s">
        <v>1447</v>
      </c>
      <c r="CY409" s="10">
        <v>16702852137</v>
      </c>
      <c r="CZ409" t="s">
        <v>1444</v>
      </c>
      <c r="DA409" t="s">
        <v>139</v>
      </c>
      <c r="DB409" t="s">
        <v>133</v>
      </c>
      <c r="DC409" t="s">
        <v>133</v>
      </c>
    </row>
    <row r="410" spans="1:112" ht="14.45" customHeight="1" x14ac:dyDescent="0.25">
      <c r="A410" t="s">
        <v>4725</v>
      </c>
      <c r="B410" t="s">
        <v>192</v>
      </c>
      <c r="C410" s="1">
        <v>45511</v>
      </c>
      <c r="D410" s="1">
        <v>45588</v>
      </c>
      <c r="E410" t="s">
        <v>144</v>
      </c>
      <c r="F410" s="1">
        <v>45564</v>
      </c>
      <c r="G410" t="s">
        <v>115</v>
      </c>
      <c r="H410" t="s">
        <v>115</v>
      </c>
      <c r="I410" t="s">
        <v>115</v>
      </c>
      <c r="J410" t="s">
        <v>422</v>
      </c>
      <c r="K410" t="s">
        <v>4298</v>
      </c>
      <c r="L410" t="s">
        <v>4299</v>
      </c>
      <c r="N410" t="s">
        <v>119</v>
      </c>
      <c r="O410" t="s">
        <v>120</v>
      </c>
      <c r="P410" s="8">
        <v>96950</v>
      </c>
      <c r="Q410" t="s">
        <v>121</v>
      </c>
      <c r="S410" s="10">
        <v>16707833052</v>
      </c>
      <c r="U410" t="s">
        <v>425</v>
      </c>
      <c r="V410">
        <v>541219</v>
      </c>
      <c r="W410" t="s">
        <v>123</v>
      </c>
      <c r="Y410" t="s">
        <v>426</v>
      </c>
      <c r="Z410" t="s">
        <v>427</v>
      </c>
      <c r="AB410" t="s">
        <v>4300</v>
      </c>
      <c r="AC410" t="s">
        <v>4299</v>
      </c>
      <c r="AE410" t="s">
        <v>2477</v>
      </c>
      <c r="AF410" t="s">
        <v>120</v>
      </c>
      <c r="AG410" s="8">
        <v>96950</v>
      </c>
      <c r="AH410" t="s">
        <v>121</v>
      </c>
      <c r="AJ410" s="10">
        <v>16707833052</v>
      </c>
      <c r="AL410" t="s">
        <v>436</v>
      </c>
      <c r="BD410" t="str">
        <f>"43-3031.00"</f>
        <v>43-3031.00</v>
      </c>
      <c r="BE410" t="s">
        <v>430</v>
      </c>
      <c r="BF410" t="s">
        <v>4301</v>
      </c>
      <c r="BG410" t="s">
        <v>432</v>
      </c>
      <c r="BH410">
        <v>5</v>
      </c>
      <c r="BJ410" s="1">
        <v>45566</v>
      </c>
      <c r="BK410" s="1">
        <v>45930</v>
      </c>
      <c r="BN410">
        <v>42</v>
      </c>
      <c r="BO410">
        <v>0</v>
      </c>
      <c r="BP410">
        <v>7</v>
      </c>
      <c r="BQ410">
        <v>7</v>
      </c>
      <c r="BR410">
        <v>7</v>
      </c>
      <c r="BS410">
        <v>7</v>
      </c>
      <c r="BT410">
        <v>7</v>
      </c>
      <c r="BU410">
        <v>7</v>
      </c>
      <c r="BV410" t="str">
        <f>"9:00 AM"</f>
        <v>9:00 AM</v>
      </c>
      <c r="BW410" t="str">
        <f>"4:00 PM"</f>
        <v>4:00 PM</v>
      </c>
      <c r="BX410" t="s">
        <v>226</v>
      </c>
      <c r="BY410">
        <v>0</v>
      </c>
      <c r="BZ410">
        <v>24</v>
      </c>
      <c r="CA410" t="s">
        <v>115</v>
      </c>
      <c r="CC410" t="s">
        <v>4302</v>
      </c>
      <c r="CD410" t="s">
        <v>4299</v>
      </c>
      <c r="CF410" t="s">
        <v>2477</v>
      </c>
      <c r="CG410" t="s">
        <v>120</v>
      </c>
      <c r="CH410" s="8">
        <v>96950</v>
      </c>
      <c r="CI410" s="3">
        <v>12.28</v>
      </c>
      <c r="CJ410" s="3">
        <v>12.28</v>
      </c>
      <c r="CK410" s="3">
        <v>0</v>
      </c>
      <c r="CL410" s="3">
        <v>0</v>
      </c>
      <c r="CM410" t="s">
        <v>136</v>
      </c>
      <c r="CN410" t="s">
        <v>137</v>
      </c>
      <c r="CO410" t="s">
        <v>138</v>
      </c>
      <c r="CQ410" t="s">
        <v>115</v>
      </c>
      <c r="CR410" t="s">
        <v>133</v>
      </c>
      <c r="CS410" t="s">
        <v>139</v>
      </c>
      <c r="CT410" t="s">
        <v>139</v>
      </c>
      <c r="CU410" t="s">
        <v>139</v>
      </c>
      <c r="CV410" t="s">
        <v>133</v>
      </c>
      <c r="CW410" t="s">
        <v>139</v>
      </c>
      <c r="CX410" t="s">
        <v>4303</v>
      </c>
      <c r="CY410" s="10">
        <v>16707833052</v>
      </c>
      <c r="CZ410" t="s">
        <v>429</v>
      </c>
      <c r="DA410" t="s">
        <v>139</v>
      </c>
      <c r="DB410" t="s">
        <v>133</v>
      </c>
      <c r="DC410" t="s">
        <v>115</v>
      </c>
    </row>
    <row r="411" spans="1:112" ht="14.45" customHeight="1" x14ac:dyDescent="0.25">
      <c r="A411" t="s">
        <v>4848</v>
      </c>
      <c r="B411" t="s">
        <v>192</v>
      </c>
      <c r="C411" s="1">
        <v>45489</v>
      </c>
      <c r="D411" s="1">
        <v>45588</v>
      </c>
      <c r="E411" t="s">
        <v>114</v>
      </c>
      <c r="G411" t="s">
        <v>115</v>
      </c>
      <c r="H411" t="s">
        <v>115</v>
      </c>
      <c r="I411" t="s">
        <v>115</v>
      </c>
      <c r="J411" t="s">
        <v>2875</v>
      </c>
      <c r="L411" t="s">
        <v>2876</v>
      </c>
      <c r="N411" t="s">
        <v>148</v>
      </c>
      <c r="O411" t="s">
        <v>120</v>
      </c>
      <c r="P411" s="8">
        <v>96950</v>
      </c>
      <c r="Q411" t="s">
        <v>121</v>
      </c>
      <c r="R411" t="s">
        <v>1354</v>
      </c>
      <c r="S411" s="10">
        <v>16707891106</v>
      </c>
      <c r="U411" t="s">
        <v>2877</v>
      </c>
      <c r="V411">
        <v>814110</v>
      </c>
      <c r="W411" t="s">
        <v>123</v>
      </c>
      <c r="Y411" t="s">
        <v>2878</v>
      </c>
      <c r="Z411" t="s">
        <v>2879</v>
      </c>
      <c r="AA411" t="s">
        <v>2880</v>
      </c>
      <c r="AB411" t="s">
        <v>623</v>
      </c>
      <c r="AC411" t="s">
        <v>2876</v>
      </c>
      <c r="AE411" t="s">
        <v>119</v>
      </c>
      <c r="AF411" t="s">
        <v>120</v>
      </c>
      <c r="AG411" s="8">
        <v>96950</v>
      </c>
      <c r="AH411" t="s">
        <v>121</v>
      </c>
      <c r="AI411" t="s">
        <v>1881</v>
      </c>
      <c r="AJ411" s="10">
        <v>16707891106</v>
      </c>
      <c r="AL411" t="s">
        <v>2882</v>
      </c>
      <c r="BD411" t="str">
        <f>"35-2014.00"</f>
        <v>35-2014.00</v>
      </c>
      <c r="BE411" t="s">
        <v>273</v>
      </c>
      <c r="BF411" t="s">
        <v>4849</v>
      </c>
      <c r="BG411" t="s">
        <v>275</v>
      </c>
      <c r="BH411">
        <v>20</v>
      </c>
      <c r="BJ411" s="1">
        <v>45566</v>
      </c>
      <c r="BK411" s="1">
        <v>45930</v>
      </c>
      <c r="BN411">
        <v>35</v>
      </c>
      <c r="BO411">
        <v>0</v>
      </c>
      <c r="BP411">
        <v>7</v>
      </c>
      <c r="BQ411">
        <v>7</v>
      </c>
      <c r="BR411">
        <v>7</v>
      </c>
      <c r="BS411">
        <v>7</v>
      </c>
      <c r="BT411">
        <v>7</v>
      </c>
      <c r="BU411">
        <v>0</v>
      </c>
      <c r="BV411" t="str">
        <f>"8:00 AM"</f>
        <v>8:00 AM</v>
      </c>
      <c r="BW411" t="str">
        <f>"4:00 PM"</f>
        <v>4:00 PM</v>
      </c>
      <c r="BX411" t="s">
        <v>158</v>
      </c>
      <c r="BY411">
        <v>0</v>
      </c>
      <c r="BZ411">
        <v>3</v>
      </c>
      <c r="CA411" t="s">
        <v>115</v>
      </c>
      <c r="CC411" s="2" t="s">
        <v>4850</v>
      </c>
      <c r="CD411" t="s">
        <v>2876</v>
      </c>
      <c r="CF411" t="s">
        <v>119</v>
      </c>
      <c r="CG411" t="s">
        <v>120</v>
      </c>
      <c r="CH411" s="8">
        <v>96950</v>
      </c>
      <c r="CI411" s="3">
        <v>8.69</v>
      </c>
      <c r="CJ411" s="3">
        <v>8.69</v>
      </c>
      <c r="CK411" s="3">
        <v>13.03</v>
      </c>
      <c r="CL411" s="3">
        <v>13.03</v>
      </c>
      <c r="CM411" t="s">
        <v>136</v>
      </c>
      <c r="CO411" t="s">
        <v>138</v>
      </c>
      <c r="CQ411" t="s">
        <v>115</v>
      </c>
      <c r="CR411" t="s">
        <v>133</v>
      </c>
      <c r="CS411" t="s">
        <v>139</v>
      </c>
      <c r="CT411" t="s">
        <v>133</v>
      </c>
      <c r="CU411" t="s">
        <v>139</v>
      </c>
      <c r="CV411" t="s">
        <v>133</v>
      </c>
      <c r="CW411" t="s">
        <v>139</v>
      </c>
      <c r="CX411" t="s">
        <v>3568</v>
      </c>
      <c r="CY411" s="10">
        <v>16707891106</v>
      </c>
      <c r="CZ411" t="s">
        <v>2882</v>
      </c>
      <c r="DA411" t="s">
        <v>356</v>
      </c>
      <c r="DB411" t="s">
        <v>133</v>
      </c>
      <c r="DC411" t="s">
        <v>115</v>
      </c>
    </row>
    <row r="412" spans="1:112" ht="14.45" customHeight="1" x14ac:dyDescent="0.25">
      <c r="A412" t="s">
        <v>4977</v>
      </c>
      <c r="B412" t="s">
        <v>192</v>
      </c>
      <c r="C412" s="1">
        <v>45487</v>
      </c>
      <c r="D412" s="1">
        <v>45588</v>
      </c>
      <c r="E412" t="s">
        <v>114</v>
      </c>
      <c r="G412" t="s">
        <v>115</v>
      </c>
      <c r="H412" t="s">
        <v>115</v>
      </c>
      <c r="I412" t="s">
        <v>115</v>
      </c>
      <c r="J412" t="s">
        <v>1383</v>
      </c>
      <c r="K412" t="s">
        <v>1383</v>
      </c>
      <c r="L412" t="s">
        <v>1384</v>
      </c>
      <c r="M412" t="s">
        <v>1067</v>
      </c>
      <c r="N412" t="s">
        <v>643</v>
      </c>
      <c r="O412" t="s">
        <v>120</v>
      </c>
      <c r="P412" s="8">
        <v>96951</v>
      </c>
      <c r="Q412" t="s">
        <v>121</v>
      </c>
      <c r="S412" s="10">
        <v>16702873741</v>
      </c>
      <c r="U412" t="s">
        <v>1385</v>
      </c>
      <c r="V412">
        <v>333111</v>
      </c>
      <c r="W412" t="s">
        <v>123</v>
      </c>
      <c r="Y412" t="s">
        <v>1386</v>
      </c>
      <c r="Z412" t="s">
        <v>1387</v>
      </c>
      <c r="AB412" t="s">
        <v>648</v>
      </c>
      <c r="AC412" t="s">
        <v>1384</v>
      </c>
      <c r="AD412" t="s">
        <v>1067</v>
      </c>
      <c r="AE412" t="s">
        <v>643</v>
      </c>
      <c r="AF412" t="s">
        <v>120</v>
      </c>
      <c r="AG412" s="8">
        <v>96951</v>
      </c>
      <c r="AH412" t="s">
        <v>121</v>
      </c>
      <c r="AJ412" s="10">
        <v>16702873741</v>
      </c>
      <c r="AL412" t="s">
        <v>1388</v>
      </c>
      <c r="BD412" t="str">
        <f>"43-9061.00"</f>
        <v>43-9061.00</v>
      </c>
      <c r="BE412" t="s">
        <v>223</v>
      </c>
      <c r="BF412" t="s">
        <v>4978</v>
      </c>
      <c r="BG412" t="s">
        <v>4979</v>
      </c>
      <c r="BH412">
        <v>2</v>
      </c>
      <c r="BJ412" s="1">
        <v>45545</v>
      </c>
      <c r="BK412" s="1">
        <v>45909</v>
      </c>
      <c r="BN412">
        <v>35</v>
      </c>
      <c r="BO412">
        <v>0</v>
      </c>
      <c r="BP412">
        <v>7</v>
      </c>
      <c r="BQ412">
        <v>7</v>
      </c>
      <c r="BR412">
        <v>7</v>
      </c>
      <c r="BS412">
        <v>7</v>
      </c>
      <c r="BT412">
        <v>7</v>
      </c>
      <c r="BU412">
        <v>0</v>
      </c>
      <c r="BV412" t="str">
        <f>"8:00 AM"</f>
        <v>8:00 AM</v>
      </c>
      <c r="BW412" t="str">
        <f>"4:00 PM"</f>
        <v>4:00 PM</v>
      </c>
      <c r="BX412" t="s">
        <v>226</v>
      </c>
      <c r="BY412">
        <v>0</v>
      </c>
      <c r="BZ412">
        <v>12</v>
      </c>
      <c r="CA412" t="s">
        <v>115</v>
      </c>
      <c r="CC412" t="s">
        <v>4980</v>
      </c>
      <c r="CD412" t="s">
        <v>1384</v>
      </c>
      <c r="CE412" t="s">
        <v>1067</v>
      </c>
      <c r="CF412" t="s">
        <v>643</v>
      </c>
      <c r="CG412" t="s">
        <v>120</v>
      </c>
      <c r="CH412" s="8">
        <v>96951</v>
      </c>
      <c r="CI412" s="3">
        <v>9.9499999999999993</v>
      </c>
      <c r="CJ412" s="3">
        <v>9.9499999999999993</v>
      </c>
      <c r="CK412" s="3">
        <v>14.92</v>
      </c>
      <c r="CL412" s="3">
        <v>14.92</v>
      </c>
      <c r="CM412" t="s">
        <v>136</v>
      </c>
      <c r="CN412" t="s">
        <v>209</v>
      </c>
      <c r="CO412" t="s">
        <v>138</v>
      </c>
      <c r="CQ412" t="s">
        <v>115</v>
      </c>
      <c r="CR412" t="s">
        <v>133</v>
      </c>
      <c r="CS412" t="s">
        <v>139</v>
      </c>
      <c r="CT412" t="s">
        <v>133</v>
      </c>
      <c r="CU412" t="s">
        <v>139</v>
      </c>
      <c r="CV412" t="s">
        <v>133</v>
      </c>
      <c r="CW412" t="s">
        <v>139</v>
      </c>
      <c r="CX412" t="s">
        <v>209</v>
      </c>
      <c r="CY412" s="10">
        <v>16702873741</v>
      </c>
      <c r="CZ412" t="s">
        <v>1388</v>
      </c>
      <c r="DA412" t="s">
        <v>139</v>
      </c>
      <c r="DB412" t="s">
        <v>133</v>
      </c>
      <c r="DC412" t="s">
        <v>115</v>
      </c>
    </row>
    <row r="413" spans="1:112" ht="14.45" customHeight="1" x14ac:dyDescent="0.25">
      <c r="A413" t="s">
        <v>5162</v>
      </c>
      <c r="B413" t="s">
        <v>113</v>
      </c>
      <c r="C413" s="1">
        <v>45587</v>
      </c>
      <c r="D413" s="1">
        <v>45588</v>
      </c>
      <c r="E413" t="s">
        <v>144</v>
      </c>
      <c r="F413" s="1">
        <v>45769</v>
      </c>
      <c r="G413" t="s">
        <v>115</v>
      </c>
      <c r="H413" t="s">
        <v>115</v>
      </c>
      <c r="I413" t="s">
        <v>115</v>
      </c>
      <c r="J413" t="s">
        <v>1438</v>
      </c>
      <c r="L413" t="s">
        <v>1439</v>
      </c>
      <c r="M413" t="s">
        <v>139</v>
      </c>
      <c r="N413" t="s">
        <v>119</v>
      </c>
      <c r="O413" t="s">
        <v>120</v>
      </c>
      <c r="P413" s="8">
        <v>96950</v>
      </c>
      <c r="Q413" t="s">
        <v>121</v>
      </c>
      <c r="R413" t="s">
        <v>139</v>
      </c>
      <c r="S413" s="10">
        <v>16702852137</v>
      </c>
      <c r="U413" t="s">
        <v>1440</v>
      </c>
      <c r="V413">
        <v>541219</v>
      </c>
      <c r="W413" t="s">
        <v>123</v>
      </c>
      <c r="Y413" t="s">
        <v>1441</v>
      </c>
      <c r="Z413" t="s">
        <v>1442</v>
      </c>
      <c r="AA413" t="s">
        <v>1443</v>
      </c>
      <c r="AB413" t="s">
        <v>945</v>
      </c>
      <c r="AC413" t="s">
        <v>1439</v>
      </c>
      <c r="AD413" t="s">
        <v>139</v>
      </c>
      <c r="AE413" t="s">
        <v>119</v>
      </c>
      <c r="AF413" t="s">
        <v>120</v>
      </c>
      <c r="AG413" s="8">
        <v>96950</v>
      </c>
      <c r="AH413" t="s">
        <v>121</v>
      </c>
      <c r="AJ413" s="10">
        <v>16702852137</v>
      </c>
      <c r="AL413" t="s">
        <v>1444</v>
      </c>
      <c r="BD413" t="str">
        <f>"43-3031.00"</f>
        <v>43-3031.00</v>
      </c>
      <c r="BE413" t="s">
        <v>430</v>
      </c>
      <c r="BF413" t="s">
        <v>5163</v>
      </c>
      <c r="BG413" t="s">
        <v>4176</v>
      </c>
      <c r="BH413">
        <v>2</v>
      </c>
      <c r="BJ413" s="1">
        <v>45771</v>
      </c>
      <c r="BK413" s="1">
        <v>46135</v>
      </c>
      <c r="BN413">
        <v>35</v>
      </c>
      <c r="BO413">
        <v>0</v>
      </c>
      <c r="BP413">
        <v>7</v>
      </c>
      <c r="BQ413">
        <v>7</v>
      </c>
      <c r="BR413">
        <v>7</v>
      </c>
      <c r="BS413">
        <v>7</v>
      </c>
      <c r="BT413">
        <v>7</v>
      </c>
      <c r="BU413">
        <v>0</v>
      </c>
      <c r="BV413" t="str">
        <f>"9:00 AM"</f>
        <v>9:00 AM</v>
      </c>
      <c r="BW413" t="str">
        <f>"5:00 PM"</f>
        <v>5:00 PM</v>
      </c>
      <c r="BX413" t="s">
        <v>226</v>
      </c>
      <c r="BY413">
        <v>0</v>
      </c>
      <c r="BZ413">
        <v>12</v>
      </c>
      <c r="CA413" t="s">
        <v>115</v>
      </c>
      <c r="CC413" t="s">
        <v>137</v>
      </c>
      <c r="CD413" t="s">
        <v>481</v>
      </c>
      <c r="CE413" t="s">
        <v>1446</v>
      </c>
      <c r="CF413" t="s">
        <v>119</v>
      </c>
      <c r="CG413" t="s">
        <v>120</v>
      </c>
      <c r="CH413" s="8">
        <v>96950</v>
      </c>
      <c r="CI413" s="3">
        <v>12.28</v>
      </c>
      <c r="CJ413" s="3">
        <v>12.28</v>
      </c>
      <c r="CK413" s="3">
        <v>18.420000000000002</v>
      </c>
      <c r="CL413" s="3">
        <v>18.420000000000002</v>
      </c>
      <c r="CM413" t="s">
        <v>136</v>
      </c>
      <c r="CN413" t="s">
        <v>139</v>
      </c>
      <c r="CO413" t="s">
        <v>138</v>
      </c>
      <c r="CQ413" t="s">
        <v>115</v>
      </c>
      <c r="CR413" t="s">
        <v>133</v>
      </c>
      <c r="CS413" t="s">
        <v>139</v>
      </c>
      <c r="CT413" t="s">
        <v>133</v>
      </c>
      <c r="CU413" t="s">
        <v>139</v>
      </c>
      <c r="CV413" t="s">
        <v>133</v>
      </c>
      <c r="CW413" t="s">
        <v>139</v>
      </c>
      <c r="CX413" t="s">
        <v>1447</v>
      </c>
      <c r="CY413" s="10">
        <v>16702852137</v>
      </c>
      <c r="CZ413" t="s">
        <v>1444</v>
      </c>
      <c r="DA413" t="s">
        <v>139</v>
      </c>
      <c r="DB413" t="s">
        <v>133</v>
      </c>
      <c r="DC413" t="s">
        <v>115</v>
      </c>
    </row>
    <row r="414" spans="1:112" ht="14.45" customHeight="1" x14ac:dyDescent="0.25">
      <c r="A414" t="s">
        <v>5710</v>
      </c>
      <c r="B414" t="s">
        <v>192</v>
      </c>
      <c r="C414" s="1">
        <v>45489</v>
      </c>
      <c r="D414" s="1">
        <v>45588</v>
      </c>
      <c r="E414" t="s">
        <v>144</v>
      </c>
      <c r="F414" s="1">
        <v>45564</v>
      </c>
      <c r="G414" t="s">
        <v>115</v>
      </c>
      <c r="H414" t="s">
        <v>115</v>
      </c>
      <c r="I414" t="s">
        <v>115</v>
      </c>
      <c r="J414" t="s">
        <v>2875</v>
      </c>
      <c r="L414" t="s">
        <v>2876</v>
      </c>
      <c r="N414" t="s">
        <v>148</v>
      </c>
      <c r="O414" t="s">
        <v>120</v>
      </c>
      <c r="P414" s="8">
        <v>96950</v>
      </c>
      <c r="Q414" t="s">
        <v>121</v>
      </c>
      <c r="R414" t="s">
        <v>1354</v>
      </c>
      <c r="S414" s="10">
        <v>16707891106</v>
      </c>
      <c r="U414" t="s">
        <v>2877</v>
      </c>
      <c r="V414">
        <v>541219</v>
      </c>
      <c r="W414" t="s">
        <v>123</v>
      </c>
      <c r="Y414" t="s">
        <v>2878</v>
      </c>
      <c r="Z414" t="s">
        <v>2879</v>
      </c>
      <c r="AA414" t="s">
        <v>2880</v>
      </c>
      <c r="AB414" t="s">
        <v>623</v>
      </c>
      <c r="AC414" t="s">
        <v>4070</v>
      </c>
      <c r="AE414" t="s">
        <v>119</v>
      </c>
      <c r="AF414" t="s">
        <v>120</v>
      </c>
      <c r="AG414" s="8">
        <v>96950</v>
      </c>
      <c r="AH414" t="s">
        <v>121</v>
      </c>
      <c r="AI414" t="s">
        <v>5711</v>
      </c>
      <c r="AJ414" s="10">
        <v>16707891106</v>
      </c>
      <c r="AL414" t="s">
        <v>2882</v>
      </c>
      <c r="BD414" t="str">
        <f>"43-3031.00"</f>
        <v>43-3031.00</v>
      </c>
      <c r="BE414" t="s">
        <v>430</v>
      </c>
      <c r="BF414" t="s">
        <v>5712</v>
      </c>
      <c r="BG414" t="s">
        <v>2326</v>
      </c>
      <c r="BH414">
        <v>20</v>
      </c>
      <c r="BJ414" s="1">
        <v>45566</v>
      </c>
      <c r="BK414" s="1">
        <v>45930</v>
      </c>
      <c r="BN414">
        <v>35</v>
      </c>
      <c r="BO414">
        <v>0</v>
      </c>
      <c r="BP414">
        <v>7</v>
      </c>
      <c r="BQ414">
        <v>7</v>
      </c>
      <c r="BR414">
        <v>7</v>
      </c>
      <c r="BS414">
        <v>7</v>
      </c>
      <c r="BT414">
        <v>7</v>
      </c>
      <c r="BU414">
        <v>0</v>
      </c>
      <c r="BV414" t="str">
        <f>"8:00 AM"</f>
        <v>8:00 AM</v>
      </c>
      <c r="BW414" t="str">
        <f>"4:00 PM"</f>
        <v>4:00 PM</v>
      </c>
      <c r="BX414" t="s">
        <v>226</v>
      </c>
      <c r="BY414">
        <v>0</v>
      </c>
      <c r="BZ414">
        <v>3</v>
      </c>
      <c r="CA414" t="s">
        <v>115</v>
      </c>
      <c r="CC414" s="2" t="s">
        <v>5123</v>
      </c>
      <c r="CD414" t="s">
        <v>2876</v>
      </c>
      <c r="CF414" t="s">
        <v>148</v>
      </c>
      <c r="CG414" t="s">
        <v>120</v>
      </c>
      <c r="CH414" s="8">
        <v>96950</v>
      </c>
      <c r="CI414" s="3">
        <v>11.43</v>
      </c>
      <c r="CJ414" s="3">
        <v>11.43</v>
      </c>
      <c r="CK414" s="3">
        <v>17.14</v>
      </c>
      <c r="CL414" s="3">
        <v>17.14</v>
      </c>
      <c r="CM414" t="s">
        <v>136</v>
      </c>
      <c r="CN414">
        <v>0</v>
      </c>
      <c r="CO414" t="s">
        <v>138</v>
      </c>
      <c r="CQ414" t="s">
        <v>115</v>
      </c>
      <c r="CR414" t="s">
        <v>133</v>
      </c>
      <c r="CS414" t="s">
        <v>139</v>
      </c>
      <c r="CT414" t="s">
        <v>133</v>
      </c>
      <c r="CU414" t="s">
        <v>139</v>
      </c>
      <c r="CV414" t="s">
        <v>133</v>
      </c>
      <c r="CW414" t="s">
        <v>139</v>
      </c>
      <c r="CX414" t="s">
        <v>5713</v>
      </c>
      <c r="CY414" s="10">
        <v>16707891106</v>
      </c>
      <c r="CZ414" t="s">
        <v>2882</v>
      </c>
      <c r="DA414" t="s">
        <v>356</v>
      </c>
      <c r="DB414" t="s">
        <v>133</v>
      </c>
      <c r="DC414" t="s">
        <v>115</v>
      </c>
    </row>
    <row r="415" spans="1:112" ht="14.45" customHeight="1" x14ac:dyDescent="0.25">
      <c r="A415" t="s">
        <v>6965</v>
      </c>
      <c r="B415" t="s">
        <v>192</v>
      </c>
      <c r="C415" s="1">
        <v>45503</v>
      </c>
      <c r="D415" s="1">
        <v>45588</v>
      </c>
      <c r="E415" t="s">
        <v>114</v>
      </c>
      <c r="G415" t="s">
        <v>115</v>
      </c>
      <c r="H415" t="s">
        <v>115</v>
      </c>
      <c r="I415" t="s">
        <v>115</v>
      </c>
      <c r="J415" t="s">
        <v>6966</v>
      </c>
      <c r="K415" t="s">
        <v>6967</v>
      </c>
      <c r="L415" t="s">
        <v>6443</v>
      </c>
      <c r="N415" t="s">
        <v>148</v>
      </c>
      <c r="O415" t="s">
        <v>120</v>
      </c>
      <c r="P415" s="8">
        <v>96950</v>
      </c>
      <c r="Q415" t="s">
        <v>121</v>
      </c>
      <c r="S415" s="10">
        <v>16702878885</v>
      </c>
      <c r="U415" t="s">
        <v>6968</v>
      </c>
      <c r="V415">
        <v>722511</v>
      </c>
      <c r="W415" t="s">
        <v>123</v>
      </c>
      <c r="Y415" t="s">
        <v>6445</v>
      </c>
      <c r="Z415" t="s">
        <v>6446</v>
      </c>
      <c r="AB415" t="s">
        <v>460</v>
      </c>
      <c r="AC415" t="s">
        <v>6443</v>
      </c>
      <c r="AE415" t="s">
        <v>148</v>
      </c>
      <c r="AF415" t="s">
        <v>120</v>
      </c>
      <c r="AG415" s="8">
        <v>96950</v>
      </c>
      <c r="AH415" t="s">
        <v>121</v>
      </c>
      <c r="AJ415" s="10">
        <v>16702878885</v>
      </c>
      <c r="AL415" t="s">
        <v>6969</v>
      </c>
      <c r="AM415" t="s">
        <v>567</v>
      </c>
      <c r="AN415" t="s">
        <v>2675</v>
      </c>
      <c r="AO415" t="s">
        <v>2676</v>
      </c>
      <c r="AQ415" t="s">
        <v>2677</v>
      </c>
      <c r="AS415" t="s">
        <v>148</v>
      </c>
      <c r="AT415" t="s">
        <v>120</v>
      </c>
      <c r="AU415" s="8">
        <v>96950</v>
      </c>
      <c r="AV415" t="s">
        <v>121</v>
      </c>
      <c r="AX415" s="10">
        <v>16702875139</v>
      </c>
      <c r="AZ415" t="s">
        <v>2678</v>
      </c>
      <c r="BA415" t="s">
        <v>2679</v>
      </c>
      <c r="BD415" t="str">
        <f>"35-2014.00"</f>
        <v>35-2014.00</v>
      </c>
      <c r="BE415" t="s">
        <v>273</v>
      </c>
      <c r="BF415" t="s">
        <v>6970</v>
      </c>
      <c r="BG415" t="s">
        <v>1100</v>
      </c>
      <c r="BH415">
        <v>3</v>
      </c>
      <c r="BJ415" s="1">
        <v>45597</v>
      </c>
      <c r="BK415" s="1">
        <v>45961</v>
      </c>
      <c r="BN415">
        <v>35</v>
      </c>
      <c r="BO415">
        <v>5</v>
      </c>
      <c r="BP415">
        <v>5</v>
      </c>
      <c r="BQ415">
        <v>5</v>
      </c>
      <c r="BR415">
        <v>5</v>
      </c>
      <c r="BS415">
        <v>5</v>
      </c>
      <c r="BT415">
        <v>5</v>
      </c>
      <c r="BU415">
        <v>5</v>
      </c>
      <c r="BV415" t="str">
        <f>"5:00 PM"</f>
        <v>5:00 PM</v>
      </c>
      <c r="BW415" t="str">
        <f>"10:00 PM"</f>
        <v>10:00 PM</v>
      </c>
      <c r="BX415" t="s">
        <v>158</v>
      </c>
      <c r="BY415">
        <v>0</v>
      </c>
      <c r="BZ415">
        <v>12</v>
      </c>
      <c r="CA415" t="s">
        <v>115</v>
      </c>
      <c r="CC415" t="s">
        <v>6971</v>
      </c>
      <c r="CD415" t="s">
        <v>6972</v>
      </c>
      <c r="CF415" t="s">
        <v>148</v>
      </c>
      <c r="CG415" t="s">
        <v>120</v>
      </c>
      <c r="CH415" s="8">
        <v>96950</v>
      </c>
      <c r="CI415" s="3">
        <v>8.83</v>
      </c>
      <c r="CJ415" s="3">
        <v>8.83</v>
      </c>
      <c r="CK415" s="3">
        <v>13.25</v>
      </c>
      <c r="CL415" s="3">
        <v>13.25</v>
      </c>
      <c r="CM415" t="s">
        <v>136</v>
      </c>
      <c r="CN415" t="s">
        <v>246</v>
      </c>
      <c r="CO415" t="s">
        <v>138</v>
      </c>
      <c r="CQ415" t="s">
        <v>115</v>
      </c>
      <c r="CR415" t="s">
        <v>133</v>
      </c>
      <c r="CS415" t="s">
        <v>139</v>
      </c>
      <c r="CT415" t="s">
        <v>133</v>
      </c>
      <c r="CU415" t="s">
        <v>139</v>
      </c>
      <c r="CV415" t="s">
        <v>133</v>
      </c>
      <c r="CW415" t="s">
        <v>139</v>
      </c>
      <c r="CX415" t="s">
        <v>2683</v>
      </c>
      <c r="CY415" s="10">
        <v>16702878885</v>
      </c>
      <c r="CZ415" t="s">
        <v>6969</v>
      </c>
      <c r="DA415" t="s">
        <v>139</v>
      </c>
      <c r="DB415" t="s">
        <v>133</v>
      </c>
      <c r="DC415" t="s">
        <v>115</v>
      </c>
      <c r="DD415" t="s">
        <v>2675</v>
      </c>
      <c r="DE415" t="s">
        <v>2676</v>
      </c>
      <c r="DG415" t="s">
        <v>2679</v>
      </c>
      <c r="DH415" t="s">
        <v>2678</v>
      </c>
    </row>
    <row r="416" spans="1:112" ht="14.45" customHeight="1" x14ac:dyDescent="0.25">
      <c r="A416" t="s">
        <v>8217</v>
      </c>
      <c r="B416" t="s">
        <v>143</v>
      </c>
      <c r="C416" s="1">
        <v>45446</v>
      </c>
      <c r="D416" s="1">
        <v>45588</v>
      </c>
      <c r="E416" t="s">
        <v>114</v>
      </c>
      <c r="G416" t="s">
        <v>115</v>
      </c>
      <c r="H416" t="s">
        <v>115</v>
      </c>
      <c r="I416" t="s">
        <v>115</v>
      </c>
      <c r="J416" t="s">
        <v>887</v>
      </c>
      <c r="K416" t="s">
        <v>139</v>
      </c>
      <c r="L416" t="s">
        <v>888</v>
      </c>
      <c r="M416" t="s">
        <v>889</v>
      </c>
      <c r="N416" t="s">
        <v>162</v>
      </c>
      <c r="O416" t="s">
        <v>120</v>
      </c>
      <c r="P416" s="8">
        <v>96952</v>
      </c>
      <c r="Q416" t="s">
        <v>121</v>
      </c>
      <c r="R416" t="s">
        <v>139</v>
      </c>
      <c r="S416" s="10">
        <v>16704339989</v>
      </c>
      <c r="U416" t="s">
        <v>890</v>
      </c>
      <c r="V416">
        <v>481111</v>
      </c>
      <c r="W416" t="s">
        <v>123</v>
      </c>
      <c r="Y416" t="s">
        <v>891</v>
      </c>
      <c r="Z416" t="s">
        <v>892</v>
      </c>
      <c r="AA416" t="s">
        <v>893</v>
      </c>
      <c r="AB416" t="s">
        <v>565</v>
      </c>
      <c r="AC416" t="s">
        <v>888</v>
      </c>
      <c r="AD416" t="s">
        <v>889</v>
      </c>
      <c r="AE416" t="s">
        <v>162</v>
      </c>
      <c r="AF416" t="s">
        <v>120</v>
      </c>
      <c r="AG416" s="8">
        <v>96952</v>
      </c>
      <c r="AH416" t="s">
        <v>121</v>
      </c>
      <c r="AJ416" s="10">
        <v>16704339989</v>
      </c>
      <c r="AL416" t="s">
        <v>894</v>
      </c>
      <c r="BD416" t="str">
        <f>"53-2012.00"</f>
        <v>53-2012.00</v>
      </c>
      <c r="BE416" t="s">
        <v>3270</v>
      </c>
      <c r="BF416" t="s">
        <v>5758</v>
      </c>
      <c r="BG416" t="s">
        <v>3272</v>
      </c>
      <c r="BH416">
        <v>2</v>
      </c>
      <c r="BI416">
        <v>2</v>
      </c>
      <c r="BJ416" s="1">
        <v>45566</v>
      </c>
      <c r="BK416" s="1">
        <v>45930</v>
      </c>
      <c r="BL416" s="1">
        <v>45588</v>
      </c>
      <c r="BM416" s="1">
        <v>45930</v>
      </c>
      <c r="BN416">
        <v>40</v>
      </c>
      <c r="BO416">
        <v>0</v>
      </c>
      <c r="BP416">
        <v>8</v>
      </c>
      <c r="BQ416">
        <v>8</v>
      </c>
      <c r="BR416">
        <v>8</v>
      </c>
      <c r="BS416">
        <v>8</v>
      </c>
      <c r="BT416">
        <v>8</v>
      </c>
      <c r="BU416">
        <v>0</v>
      </c>
      <c r="BV416" t="str">
        <f>"7:30 AM"</f>
        <v>7:30 AM</v>
      </c>
      <c r="BW416" t="str">
        <f>"4:30 PM"</f>
        <v>4:30 PM</v>
      </c>
      <c r="BX416" t="s">
        <v>226</v>
      </c>
      <c r="BY416">
        <v>2</v>
      </c>
      <c r="BZ416">
        <v>6</v>
      </c>
      <c r="CA416" t="s">
        <v>115</v>
      </c>
      <c r="CC416" s="2" t="s">
        <v>8218</v>
      </c>
      <c r="CD416" t="s">
        <v>888</v>
      </c>
      <c r="CE416" t="s">
        <v>889</v>
      </c>
      <c r="CF416" t="s">
        <v>162</v>
      </c>
      <c r="CG416" t="s">
        <v>120</v>
      </c>
      <c r="CH416" s="8">
        <v>96952</v>
      </c>
      <c r="CI416" s="3">
        <v>6881.5</v>
      </c>
      <c r="CJ416" s="3">
        <v>6881.5</v>
      </c>
      <c r="CK416" s="3">
        <v>0</v>
      </c>
      <c r="CL416" s="3">
        <v>0</v>
      </c>
      <c r="CM416" t="s">
        <v>869</v>
      </c>
      <c r="CN416" t="s">
        <v>3274</v>
      </c>
      <c r="CO416" t="s">
        <v>138</v>
      </c>
      <c r="CQ416" t="s">
        <v>115</v>
      </c>
      <c r="CR416" t="s">
        <v>133</v>
      </c>
      <c r="CS416" t="s">
        <v>139</v>
      </c>
      <c r="CT416" t="s">
        <v>139</v>
      </c>
      <c r="CU416" t="s">
        <v>133</v>
      </c>
      <c r="CV416" t="s">
        <v>133</v>
      </c>
      <c r="CW416" t="s">
        <v>139</v>
      </c>
      <c r="CX416" t="s">
        <v>898</v>
      </c>
      <c r="CY416" s="10">
        <v>16704339989</v>
      </c>
      <c r="CZ416" t="s">
        <v>3275</v>
      </c>
      <c r="DA416" t="s">
        <v>139</v>
      </c>
      <c r="DB416" t="s">
        <v>133</v>
      </c>
      <c r="DC416" t="s">
        <v>115</v>
      </c>
    </row>
    <row r="417" spans="1:112" ht="14.45" customHeight="1" x14ac:dyDescent="0.25">
      <c r="A417" t="s">
        <v>8381</v>
      </c>
      <c r="B417" t="s">
        <v>192</v>
      </c>
      <c r="C417" s="1">
        <v>45489</v>
      </c>
      <c r="D417" s="1">
        <v>45588</v>
      </c>
      <c r="E417" t="s">
        <v>114</v>
      </c>
      <c r="G417" t="s">
        <v>115</v>
      </c>
      <c r="H417" t="s">
        <v>115</v>
      </c>
      <c r="I417" t="s">
        <v>115</v>
      </c>
      <c r="J417" t="s">
        <v>2875</v>
      </c>
      <c r="L417" t="s">
        <v>2876</v>
      </c>
      <c r="N417" t="s">
        <v>148</v>
      </c>
      <c r="O417" t="s">
        <v>120</v>
      </c>
      <c r="P417" s="8">
        <v>96950</v>
      </c>
      <c r="Q417" t="s">
        <v>121</v>
      </c>
      <c r="R417" t="s">
        <v>1354</v>
      </c>
      <c r="S417" s="10">
        <v>16707891106</v>
      </c>
      <c r="U417" t="s">
        <v>2877</v>
      </c>
      <c r="V417">
        <v>541219</v>
      </c>
      <c r="W417" t="s">
        <v>123</v>
      </c>
      <c r="Y417" t="s">
        <v>2878</v>
      </c>
      <c r="Z417" t="s">
        <v>2879</v>
      </c>
      <c r="AA417" t="s">
        <v>2880</v>
      </c>
      <c r="AB417" t="s">
        <v>623</v>
      </c>
      <c r="AC417" t="s">
        <v>2876</v>
      </c>
      <c r="AE417" t="s">
        <v>119</v>
      </c>
      <c r="AF417" t="s">
        <v>120</v>
      </c>
      <c r="AG417" s="8">
        <v>96950</v>
      </c>
      <c r="AH417" t="s">
        <v>121</v>
      </c>
      <c r="AI417" t="s">
        <v>1881</v>
      </c>
      <c r="AJ417" s="10">
        <v>16707891106</v>
      </c>
      <c r="AL417" t="s">
        <v>2882</v>
      </c>
      <c r="BD417" t="str">
        <f>"43-3031.00"</f>
        <v>43-3031.00</v>
      </c>
      <c r="BE417" t="s">
        <v>430</v>
      </c>
      <c r="BF417" t="s">
        <v>8382</v>
      </c>
      <c r="BG417" t="s">
        <v>2326</v>
      </c>
      <c r="BH417">
        <v>20</v>
      </c>
      <c r="BJ417" s="1">
        <v>45566</v>
      </c>
      <c r="BK417" s="1">
        <v>45930</v>
      </c>
      <c r="BN417">
        <v>35</v>
      </c>
      <c r="BO417">
        <v>0</v>
      </c>
      <c r="BP417">
        <v>7</v>
      </c>
      <c r="BQ417">
        <v>7</v>
      </c>
      <c r="BR417">
        <v>7</v>
      </c>
      <c r="BS417">
        <v>7</v>
      </c>
      <c r="BT417">
        <v>7</v>
      </c>
      <c r="BU417">
        <v>0</v>
      </c>
      <c r="BV417" t="str">
        <f>"8:00 AM"</f>
        <v>8:00 AM</v>
      </c>
      <c r="BW417" t="str">
        <f>"4:00 PM"</f>
        <v>4:00 PM</v>
      </c>
      <c r="BX417" t="s">
        <v>226</v>
      </c>
      <c r="BY417">
        <v>0</v>
      </c>
      <c r="BZ417">
        <v>3</v>
      </c>
      <c r="CA417" t="s">
        <v>115</v>
      </c>
      <c r="CC417" s="2" t="s">
        <v>5123</v>
      </c>
      <c r="CD417" t="s">
        <v>2876</v>
      </c>
      <c r="CF417" t="s">
        <v>119</v>
      </c>
      <c r="CG417" t="s">
        <v>120</v>
      </c>
      <c r="CH417" s="8">
        <v>96950</v>
      </c>
      <c r="CI417" s="3">
        <v>11.43</v>
      </c>
      <c r="CJ417" s="3">
        <v>11.43</v>
      </c>
      <c r="CK417" s="3">
        <v>17.14</v>
      </c>
      <c r="CL417" s="3">
        <v>17.14</v>
      </c>
      <c r="CM417" t="s">
        <v>136</v>
      </c>
      <c r="CO417" t="s">
        <v>138</v>
      </c>
      <c r="CQ417" t="s">
        <v>115</v>
      </c>
      <c r="CR417" t="s">
        <v>133</v>
      </c>
      <c r="CS417" t="s">
        <v>139</v>
      </c>
      <c r="CT417" t="s">
        <v>133</v>
      </c>
      <c r="CU417" t="s">
        <v>139</v>
      </c>
      <c r="CV417" t="s">
        <v>133</v>
      </c>
      <c r="CW417" t="s">
        <v>139</v>
      </c>
      <c r="CX417" t="s">
        <v>8383</v>
      </c>
      <c r="CY417" s="10">
        <v>16707891106</v>
      </c>
      <c r="CZ417" t="s">
        <v>2882</v>
      </c>
      <c r="DA417" t="s">
        <v>356</v>
      </c>
      <c r="DB417" t="s">
        <v>133</v>
      </c>
      <c r="DC417" t="s">
        <v>115</v>
      </c>
    </row>
    <row r="418" spans="1:112" ht="14.45" customHeight="1" x14ac:dyDescent="0.25">
      <c r="A418" t="s">
        <v>8783</v>
      </c>
      <c r="B418" t="s">
        <v>192</v>
      </c>
      <c r="C418" s="1">
        <v>45489</v>
      </c>
      <c r="D418" s="1">
        <v>45588</v>
      </c>
      <c r="E418" t="s">
        <v>144</v>
      </c>
      <c r="F418" s="1">
        <v>45564</v>
      </c>
      <c r="G418" t="s">
        <v>133</v>
      </c>
      <c r="H418" t="s">
        <v>115</v>
      </c>
      <c r="I418" t="s">
        <v>115</v>
      </c>
      <c r="J418" t="s">
        <v>2875</v>
      </c>
      <c r="L418" t="s">
        <v>2876</v>
      </c>
      <c r="N418" t="s">
        <v>148</v>
      </c>
      <c r="O418" t="s">
        <v>120</v>
      </c>
      <c r="P418" s="8">
        <v>96950</v>
      </c>
      <c r="Q418" t="s">
        <v>121</v>
      </c>
      <c r="R418" t="s">
        <v>1881</v>
      </c>
      <c r="S418" s="10">
        <v>16707891106</v>
      </c>
      <c r="U418" t="s">
        <v>2877</v>
      </c>
      <c r="V418">
        <v>541219</v>
      </c>
      <c r="W418" t="s">
        <v>123</v>
      </c>
      <c r="Y418" t="s">
        <v>2878</v>
      </c>
      <c r="Z418" t="s">
        <v>2879</v>
      </c>
      <c r="AA418" t="s">
        <v>2880</v>
      </c>
      <c r="AB418" t="s">
        <v>623</v>
      </c>
      <c r="AC418" t="s">
        <v>2876</v>
      </c>
      <c r="AE418" t="s">
        <v>119</v>
      </c>
      <c r="AF418" t="s">
        <v>120</v>
      </c>
      <c r="AG418" s="8">
        <v>96950</v>
      </c>
      <c r="AH418" t="s">
        <v>121</v>
      </c>
      <c r="AI418" t="s">
        <v>1881</v>
      </c>
      <c r="AJ418" s="10">
        <v>16707891106</v>
      </c>
      <c r="AL418" t="s">
        <v>2882</v>
      </c>
      <c r="BD418" t="str">
        <f>"43-3031.00"</f>
        <v>43-3031.00</v>
      </c>
      <c r="BE418" t="s">
        <v>430</v>
      </c>
      <c r="BF418" t="s">
        <v>8784</v>
      </c>
      <c r="BG418" t="s">
        <v>8785</v>
      </c>
      <c r="BH418">
        <v>20</v>
      </c>
      <c r="BJ418" s="1">
        <v>45566</v>
      </c>
      <c r="BK418" s="1">
        <v>46660</v>
      </c>
      <c r="BN418">
        <v>35</v>
      </c>
      <c r="BO418">
        <v>0</v>
      </c>
      <c r="BP418">
        <v>7</v>
      </c>
      <c r="BQ418">
        <v>7</v>
      </c>
      <c r="BR418">
        <v>7</v>
      </c>
      <c r="BS418">
        <v>7</v>
      </c>
      <c r="BT418">
        <v>7</v>
      </c>
      <c r="BU418">
        <v>0</v>
      </c>
      <c r="BV418" t="str">
        <f>"8:00 AM"</f>
        <v>8:00 AM</v>
      </c>
      <c r="BW418" t="str">
        <f>"4:00 PM"</f>
        <v>4:00 PM</v>
      </c>
      <c r="BX418" t="s">
        <v>226</v>
      </c>
      <c r="BY418">
        <v>0</v>
      </c>
      <c r="BZ418">
        <v>3</v>
      </c>
      <c r="CA418" t="s">
        <v>115</v>
      </c>
      <c r="CC418" s="2" t="s">
        <v>5123</v>
      </c>
      <c r="CD418" t="s">
        <v>2876</v>
      </c>
      <c r="CF418" t="s">
        <v>119</v>
      </c>
      <c r="CG418" t="s">
        <v>120</v>
      </c>
      <c r="CH418" s="8">
        <v>96950</v>
      </c>
      <c r="CI418" s="3">
        <v>11.43</v>
      </c>
      <c r="CJ418" s="3">
        <v>11.43</v>
      </c>
      <c r="CK418" s="3">
        <v>17.14</v>
      </c>
      <c r="CL418" s="3">
        <v>17.14</v>
      </c>
      <c r="CM418" t="s">
        <v>136</v>
      </c>
      <c r="CO418" t="s">
        <v>138</v>
      </c>
      <c r="CQ418" t="s">
        <v>115</v>
      </c>
      <c r="CR418" t="s">
        <v>133</v>
      </c>
      <c r="CS418" t="s">
        <v>139</v>
      </c>
      <c r="CT418" t="s">
        <v>133</v>
      </c>
      <c r="CU418" t="s">
        <v>139</v>
      </c>
      <c r="CV418" t="s">
        <v>133</v>
      </c>
      <c r="CW418" t="s">
        <v>139</v>
      </c>
      <c r="CX418" t="s">
        <v>3568</v>
      </c>
      <c r="CY418" s="10">
        <v>16707891106</v>
      </c>
      <c r="CZ418" t="s">
        <v>2882</v>
      </c>
      <c r="DA418" t="s">
        <v>356</v>
      </c>
      <c r="DB418" t="s">
        <v>133</v>
      </c>
      <c r="DC418" t="s">
        <v>115</v>
      </c>
    </row>
    <row r="419" spans="1:112" ht="14.45" customHeight="1" x14ac:dyDescent="0.25">
      <c r="A419" t="s">
        <v>8786</v>
      </c>
      <c r="B419" t="s">
        <v>143</v>
      </c>
      <c r="C419" s="1">
        <v>45495</v>
      </c>
      <c r="D419" s="1">
        <v>45588</v>
      </c>
      <c r="E419" t="s">
        <v>114</v>
      </c>
      <c r="G419" t="s">
        <v>115</v>
      </c>
      <c r="H419" t="s">
        <v>115</v>
      </c>
      <c r="I419" t="s">
        <v>115</v>
      </c>
      <c r="J419" t="s">
        <v>5139</v>
      </c>
      <c r="K419" t="s">
        <v>5140</v>
      </c>
      <c r="L419" t="s">
        <v>5141</v>
      </c>
      <c r="M419" t="s">
        <v>315</v>
      </c>
      <c r="N419" t="s">
        <v>119</v>
      </c>
      <c r="O419" t="s">
        <v>120</v>
      </c>
      <c r="P419" s="8">
        <v>96950</v>
      </c>
      <c r="Q419" t="s">
        <v>121</v>
      </c>
      <c r="S419" s="10">
        <v>16709892136</v>
      </c>
      <c r="T419">
        <v>0</v>
      </c>
      <c r="U419" t="s">
        <v>5142</v>
      </c>
      <c r="V419">
        <v>61162</v>
      </c>
      <c r="W419" t="s">
        <v>123</v>
      </c>
      <c r="Y419" t="s">
        <v>5143</v>
      </c>
      <c r="Z419" t="s">
        <v>5144</v>
      </c>
      <c r="AB419" t="s">
        <v>200</v>
      </c>
      <c r="AC419" t="s">
        <v>5145</v>
      </c>
      <c r="AD419" t="s">
        <v>315</v>
      </c>
      <c r="AE419" t="s">
        <v>119</v>
      </c>
      <c r="AF419" t="s">
        <v>120</v>
      </c>
      <c r="AG419" s="8">
        <v>96950</v>
      </c>
      <c r="AH419" t="s">
        <v>121</v>
      </c>
      <c r="AJ419" s="10">
        <v>16709892136</v>
      </c>
      <c r="AK419">
        <v>0</v>
      </c>
      <c r="AL419" t="s">
        <v>5146</v>
      </c>
      <c r="BD419" t="str">
        <f>"25-3021.00"</f>
        <v>25-3021.00</v>
      </c>
      <c r="BE419" t="s">
        <v>1785</v>
      </c>
      <c r="BF419" t="s">
        <v>5147</v>
      </c>
      <c r="BG419" t="s">
        <v>5148</v>
      </c>
      <c r="BH419">
        <v>1</v>
      </c>
      <c r="BI419">
        <v>1</v>
      </c>
      <c r="BJ419" s="1">
        <v>45597</v>
      </c>
      <c r="BK419" s="1">
        <v>45961</v>
      </c>
      <c r="BL419" s="1">
        <v>45597</v>
      </c>
      <c r="BM419" s="1">
        <v>45961</v>
      </c>
      <c r="BN419">
        <v>40</v>
      </c>
      <c r="BO419">
        <v>0</v>
      </c>
      <c r="BP419">
        <v>8</v>
      </c>
      <c r="BQ419">
        <v>8</v>
      </c>
      <c r="BR419">
        <v>8</v>
      </c>
      <c r="BS419">
        <v>8</v>
      </c>
      <c r="BT419">
        <v>8</v>
      </c>
      <c r="BU419">
        <v>0</v>
      </c>
      <c r="BV419" t="str">
        <f>"8:00 AM"</f>
        <v>8:00 AM</v>
      </c>
      <c r="BW419" t="str">
        <f>"5:00 PM"</f>
        <v>5:00 PM</v>
      </c>
      <c r="BX419" t="s">
        <v>226</v>
      </c>
      <c r="BY419">
        <v>0</v>
      </c>
      <c r="BZ419">
        <v>24</v>
      </c>
      <c r="CA419" t="s">
        <v>115</v>
      </c>
      <c r="CC419" t="s">
        <v>5149</v>
      </c>
      <c r="CD419" t="s">
        <v>5141</v>
      </c>
      <c r="CE419" t="s">
        <v>315</v>
      </c>
      <c r="CF419" t="s">
        <v>119</v>
      </c>
      <c r="CG419" t="s">
        <v>120</v>
      </c>
      <c r="CH419" s="8">
        <v>96950</v>
      </c>
      <c r="CI419" s="3">
        <v>19.309999999999999</v>
      </c>
      <c r="CJ419" s="3">
        <v>19.309999999999999</v>
      </c>
      <c r="CK419" s="3">
        <v>28.97</v>
      </c>
      <c r="CL419" s="3">
        <v>28.97</v>
      </c>
      <c r="CM419" t="s">
        <v>136</v>
      </c>
      <c r="CN419" t="s">
        <v>139</v>
      </c>
      <c r="CO419" t="s">
        <v>138</v>
      </c>
      <c r="CQ419" t="s">
        <v>115</v>
      </c>
      <c r="CR419" t="s">
        <v>133</v>
      </c>
      <c r="CS419" t="s">
        <v>139</v>
      </c>
      <c r="CT419" t="s">
        <v>133</v>
      </c>
      <c r="CU419" t="s">
        <v>139</v>
      </c>
      <c r="CV419" t="s">
        <v>133</v>
      </c>
      <c r="CW419" t="s">
        <v>139</v>
      </c>
      <c r="CX419" t="s">
        <v>323</v>
      </c>
      <c r="CY419" s="10">
        <v>16709892136</v>
      </c>
      <c r="CZ419" t="s">
        <v>5146</v>
      </c>
      <c r="DA419" t="s">
        <v>139</v>
      </c>
      <c r="DB419" t="s">
        <v>133</v>
      </c>
      <c r="DC419" t="s">
        <v>115</v>
      </c>
      <c r="DD419" t="s">
        <v>5143</v>
      </c>
      <c r="DE419" t="s">
        <v>5144</v>
      </c>
      <c r="DG419" t="s">
        <v>5139</v>
      </c>
      <c r="DH419" t="s">
        <v>5146</v>
      </c>
    </row>
    <row r="420" spans="1:112" ht="14.45" customHeight="1" x14ac:dyDescent="0.25">
      <c r="A420" t="s">
        <v>8992</v>
      </c>
      <c r="B420" t="s">
        <v>212</v>
      </c>
      <c r="C420" s="1">
        <v>45553</v>
      </c>
      <c r="D420" s="1">
        <v>45588</v>
      </c>
      <c r="E420" t="s">
        <v>144</v>
      </c>
      <c r="F420" s="1">
        <v>45656</v>
      </c>
      <c r="G420" t="s">
        <v>115</v>
      </c>
      <c r="H420" t="s">
        <v>115</v>
      </c>
      <c r="I420" t="s">
        <v>115</v>
      </c>
      <c r="J420" t="s">
        <v>5075</v>
      </c>
      <c r="K420" t="s">
        <v>5076</v>
      </c>
      <c r="L420" t="s">
        <v>5077</v>
      </c>
      <c r="M420" t="s">
        <v>2292</v>
      </c>
      <c r="N420" t="s">
        <v>119</v>
      </c>
      <c r="O420" t="s">
        <v>120</v>
      </c>
      <c r="P420" s="8">
        <v>96950</v>
      </c>
      <c r="Q420" t="s">
        <v>121</v>
      </c>
      <c r="S420" s="10">
        <v>16702881463</v>
      </c>
      <c r="U420" t="s">
        <v>2294</v>
      </c>
      <c r="V420">
        <v>561320</v>
      </c>
      <c r="W420" t="s">
        <v>123</v>
      </c>
      <c r="Y420" t="s">
        <v>700</v>
      </c>
      <c r="Z420" t="s">
        <v>1655</v>
      </c>
      <c r="AA420" t="s">
        <v>1656</v>
      </c>
      <c r="AB420" t="s">
        <v>460</v>
      </c>
      <c r="AC420" t="s">
        <v>5077</v>
      </c>
      <c r="AE420" t="s">
        <v>148</v>
      </c>
      <c r="AF420" t="s">
        <v>120</v>
      </c>
      <c r="AG420" s="8">
        <v>96950</v>
      </c>
      <c r="AH420" t="s">
        <v>121</v>
      </c>
      <c r="AJ420" s="10">
        <v>16702881463</v>
      </c>
      <c r="AL420" t="s">
        <v>2299</v>
      </c>
      <c r="BD420" t="str">
        <f>"43-3031.00"</f>
        <v>43-3031.00</v>
      </c>
      <c r="BE420" t="s">
        <v>430</v>
      </c>
      <c r="BF420" t="s">
        <v>5455</v>
      </c>
      <c r="BG420" t="s">
        <v>5456</v>
      </c>
      <c r="BH420">
        <v>7</v>
      </c>
      <c r="BJ420" s="1">
        <v>45658</v>
      </c>
      <c r="BK420" s="1">
        <v>46022</v>
      </c>
      <c r="BN420">
        <v>35</v>
      </c>
      <c r="BO420">
        <v>0</v>
      </c>
      <c r="BP420">
        <v>7</v>
      </c>
      <c r="BQ420">
        <v>7</v>
      </c>
      <c r="BR420">
        <v>7</v>
      </c>
      <c r="BS420">
        <v>7</v>
      </c>
      <c r="BT420">
        <v>7</v>
      </c>
      <c r="BU420">
        <v>0</v>
      </c>
      <c r="BV420" t="str">
        <f>"8:30 AM"</f>
        <v>8:30 AM</v>
      </c>
      <c r="BW420" t="str">
        <f>"4:30 PM"</f>
        <v>4:30 PM</v>
      </c>
      <c r="BX420" t="s">
        <v>226</v>
      </c>
      <c r="BY420">
        <v>0</v>
      </c>
      <c r="BZ420">
        <v>6</v>
      </c>
      <c r="CA420" t="s">
        <v>115</v>
      </c>
      <c r="CC420" s="2" t="s">
        <v>8993</v>
      </c>
      <c r="CD420" t="s">
        <v>5077</v>
      </c>
      <c r="CF420" t="s">
        <v>148</v>
      </c>
      <c r="CG420" t="s">
        <v>120</v>
      </c>
      <c r="CH420" s="8">
        <v>96950</v>
      </c>
      <c r="CI420" s="3">
        <v>12.28</v>
      </c>
      <c r="CJ420" s="3">
        <v>12.28</v>
      </c>
      <c r="CK420" s="3">
        <v>18.420000000000002</v>
      </c>
      <c r="CL420" s="3">
        <v>18.420000000000002</v>
      </c>
      <c r="CM420" t="s">
        <v>136</v>
      </c>
      <c r="CN420" t="s">
        <v>158</v>
      </c>
      <c r="CO420" t="s">
        <v>138</v>
      </c>
      <c r="CQ420" t="s">
        <v>115</v>
      </c>
      <c r="CR420" t="s">
        <v>133</v>
      </c>
      <c r="CS420" t="s">
        <v>139</v>
      </c>
      <c r="CT420" t="s">
        <v>133</v>
      </c>
      <c r="CU420" t="s">
        <v>139</v>
      </c>
      <c r="CV420" t="s">
        <v>133</v>
      </c>
      <c r="CW420" t="s">
        <v>139</v>
      </c>
      <c r="CX420" s="2" t="s">
        <v>5080</v>
      </c>
      <c r="CY420" s="10">
        <v>16702881463</v>
      </c>
      <c r="CZ420" t="s">
        <v>2304</v>
      </c>
      <c r="DA420" t="s">
        <v>356</v>
      </c>
      <c r="DB420" t="s">
        <v>133</v>
      </c>
      <c r="DC420" t="s">
        <v>115</v>
      </c>
    </row>
    <row r="421" spans="1:112" ht="14.45" customHeight="1" x14ac:dyDescent="0.25">
      <c r="A421" t="s">
        <v>9308</v>
      </c>
      <c r="B421" t="s">
        <v>192</v>
      </c>
      <c r="C421" s="1">
        <v>45463</v>
      </c>
      <c r="D421" s="1">
        <v>45588</v>
      </c>
      <c r="E421" t="s">
        <v>144</v>
      </c>
      <c r="F421" s="1">
        <v>45564</v>
      </c>
      <c r="G421" t="s">
        <v>115</v>
      </c>
      <c r="H421" t="s">
        <v>115</v>
      </c>
      <c r="I421" t="s">
        <v>115</v>
      </c>
      <c r="J421" t="s">
        <v>422</v>
      </c>
      <c r="K421" t="s">
        <v>1463</v>
      </c>
      <c r="L421" t="s">
        <v>424</v>
      </c>
      <c r="N421" t="s">
        <v>119</v>
      </c>
      <c r="O421" t="s">
        <v>120</v>
      </c>
      <c r="P421" s="8">
        <v>96950</v>
      </c>
      <c r="Q421" t="s">
        <v>121</v>
      </c>
      <c r="S421" s="10">
        <v>16707833052</v>
      </c>
      <c r="U421" t="s">
        <v>425</v>
      </c>
      <c r="V421">
        <v>561311</v>
      </c>
      <c r="W421" t="s">
        <v>123</v>
      </c>
      <c r="Y421" t="s">
        <v>426</v>
      </c>
      <c r="Z421" t="s">
        <v>427</v>
      </c>
      <c r="AB421" t="s">
        <v>428</v>
      </c>
      <c r="AC421" t="s">
        <v>424</v>
      </c>
      <c r="AE421" t="s">
        <v>119</v>
      </c>
      <c r="AF421" t="s">
        <v>120</v>
      </c>
      <c r="AG421" s="8">
        <v>96950</v>
      </c>
      <c r="AH421" t="s">
        <v>121</v>
      </c>
      <c r="AJ421" s="10">
        <v>16707833052</v>
      </c>
      <c r="AL421" t="s">
        <v>429</v>
      </c>
      <c r="BD421" t="str">
        <f>"37-2012.00"</f>
        <v>37-2012.00</v>
      </c>
      <c r="BE421" t="s">
        <v>512</v>
      </c>
      <c r="BF421" t="s">
        <v>9309</v>
      </c>
      <c r="BG421" t="s">
        <v>5955</v>
      </c>
      <c r="BH421">
        <v>10</v>
      </c>
      <c r="BJ421" s="1">
        <v>45566</v>
      </c>
      <c r="BK421" s="1">
        <v>45930</v>
      </c>
      <c r="BN421">
        <v>35</v>
      </c>
      <c r="BO421">
        <v>0</v>
      </c>
      <c r="BP421">
        <v>7</v>
      </c>
      <c r="BQ421">
        <v>7</v>
      </c>
      <c r="BR421">
        <v>7</v>
      </c>
      <c r="BS421">
        <v>7</v>
      </c>
      <c r="BT421">
        <v>7</v>
      </c>
      <c r="BU421">
        <v>0</v>
      </c>
      <c r="BV421" t="str">
        <f>"8:00 AM"</f>
        <v>8:00 AM</v>
      </c>
      <c r="BW421" t="str">
        <f>"3:00 PM"</f>
        <v>3:00 PM</v>
      </c>
      <c r="BX421" t="s">
        <v>158</v>
      </c>
      <c r="BY421">
        <v>0</v>
      </c>
      <c r="BZ421">
        <v>3</v>
      </c>
      <c r="CA421" t="s">
        <v>115</v>
      </c>
      <c r="CC421" t="s">
        <v>9310</v>
      </c>
      <c r="CD421" t="s">
        <v>434</v>
      </c>
      <c r="CF421" t="s">
        <v>119</v>
      </c>
      <c r="CG421" t="s">
        <v>120</v>
      </c>
      <c r="CH421" s="8">
        <v>96950</v>
      </c>
      <c r="CI421" s="3">
        <v>7.64</v>
      </c>
      <c r="CJ421" s="3">
        <v>7.64</v>
      </c>
      <c r="CK421" s="3">
        <v>11.46</v>
      </c>
      <c r="CL421" s="3">
        <v>11.46</v>
      </c>
      <c r="CM421" t="s">
        <v>136</v>
      </c>
      <c r="CN421" t="s">
        <v>368</v>
      </c>
      <c r="CO421" t="s">
        <v>138</v>
      </c>
      <c r="CQ421" t="s">
        <v>115</v>
      </c>
      <c r="CR421" t="s">
        <v>133</v>
      </c>
      <c r="CS421" t="s">
        <v>139</v>
      </c>
      <c r="CT421" t="s">
        <v>133</v>
      </c>
      <c r="CU421" t="s">
        <v>139</v>
      </c>
      <c r="CV421" t="s">
        <v>133</v>
      </c>
      <c r="CW421" t="s">
        <v>139</v>
      </c>
      <c r="CX421" t="s">
        <v>5407</v>
      </c>
      <c r="CY421" s="10">
        <v>16702353052</v>
      </c>
      <c r="CZ421" t="s">
        <v>436</v>
      </c>
      <c r="DA421" t="s">
        <v>139</v>
      </c>
      <c r="DB421" t="s">
        <v>133</v>
      </c>
      <c r="DC421" t="s">
        <v>115</v>
      </c>
    </row>
    <row r="422" spans="1:112" ht="14.45" customHeight="1" x14ac:dyDescent="0.25">
      <c r="A422" t="s">
        <v>9344</v>
      </c>
      <c r="B422" t="s">
        <v>143</v>
      </c>
      <c r="C422" s="1">
        <v>45488</v>
      </c>
      <c r="D422" s="1">
        <v>45588</v>
      </c>
      <c r="E422" t="s">
        <v>144</v>
      </c>
      <c r="F422" s="1">
        <v>45564</v>
      </c>
      <c r="G422" t="s">
        <v>115</v>
      </c>
      <c r="H422" t="s">
        <v>115</v>
      </c>
      <c r="I422" t="s">
        <v>115</v>
      </c>
      <c r="J422" t="s">
        <v>9345</v>
      </c>
      <c r="K422" t="s">
        <v>9346</v>
      </c>
      <c r="L422" t="s">
        <v>9347</v>
      </c>
      <c r="N422" t="s">
        <v>119</v>
      </c>
      <c r="O422" t="s">
        <v>120</v>
      </c>
      <c r="P422" s="8">
        <v>96950</v>
      </c>
      <c r="Q422" t="s">
        <v>121</v>
      </c>
      <c r="S422" s="10">
        <v>16702858718</v>
      </c>
      <c r="U422" t="s">
        <v>9348</v>
      </c>
      <c r="V422">
        <v>444140</v>
      </c>
      <c r="W422" t="s">
        <v>123</v>
      </c>
      <c r="Y422" t="s">
        <v>9349</v>
      </c>
      <c r="Z422" t="s">
        <v>9350</v>
      </c>
      <c r="AB422" t="s">
        <v>428</v>
      </c>
      <c r="AC422" t="s">
        <v>9351</v>
      </c>
      <c r="AE422" t="s">
        <v>148</v>
      </c>
      <c r="AF422" t="s">
        <v>120</v>
      </c>
      <c r="AG422" s="8">
        <v>96950</v>
      </c>
      <c r="AH422" t="s">
        <v>121</v>
      </c>
      <c r="AJ422" s="10">
        <v>16702858718</v>
      </c>
      <c r="AL422" t="s">
        <v>9352</v>
      </c>
      <c r="BD422" t="str">
        <f>"43-3031.00"</f>
        <v>43-3031.00</v>
      </c>
      <c r="BE422" t="s">
        <v>430</v>
      </c>
      <c r="BF422" t="s">
        <v>9353</v>
      </c>
      <c r="BG422" t="s">
        <v>4945</v>
      </c>
      <c r="BH422">
        <v>1</v>
      </c>
      <c r="BI422">
        <v>1</v>
      </c>
      <c r="BJ422" s="1">
        <v>45566</v>
      </c>
      <c r="BK422" s="1">
        <v>45930</v>
      </c>
      <c r="BL422" s="1">
        <v>45588</v>
      </c>
      <c r="BM422" s="1">
        <v>45930</v>
      </c>
      <c r="BN422">
        <v>36</v>
      </c>
      <c r="BO422">
        <v>0</v>
      </c>
      <c r="BP422">
        <v>6</v>
      </c>
      <c r="BQ422">
        <v>6</v>
      </c>
      <c r="BR422">
        <v>6</v>
      </c>
      <c r="BS422">
        <v>6</v>
      </c>
      <c r="BT422">
        <v>6</v>
      </c>
      <c r="BU422">
        <v>6</v>
      </c>
      <c r="BV422" t="str">
        <f>"8:00 AM"</f>
        <v>8:00 AM</v>
      </c>
      <c r="BW422" t="str">
        <f>"2:00 PM"</f>
        <v>2:00 PM</v>
      </c>
      <c r="BX422" t="s">
        <v>226</v>
      </c>
      <c r="BY422">
        <v>0</v>
      </c>
      <c r="BZ422">
        <v>24</v>
      </c>
      <c r="CA422" t="s">
        <v>115</v>
      </c>
      <c r="CC422" t="s">
        <v>9354</v>
      </c>
      <c r="CD422" t="s">
        <v>9347</v>
      </c>
      <c r="CF422" t="s">
        <v>119</v>
      </c>
      <c r="CG422" t="s">
        <v>120</v>
      </c>
      <c r="CH422" s="8">
        <v>96950</v>
      </c>
      <c r="CI422" s="3">
        <v>12.28</v>
      </c>
      <c r="CJ422" s="3">
        <v>12.28</v>
      </c>
      <c r="CK422" s="3">
        <v>18.420000000000002</v>
      </c>
      <c r="CL422" s="3">
        <v>18.420000000000002</v>
      </c>
      <c r="CM422" t="s">
        <v>136</v>
      </c>
      <c r="CN422" t="s">
        <v>139</v>
      </c>
      <c r="CO422" t="s">
        <v>138</v>
      </c>
      <c r="CQ422" t="s">
        <v>115</v>
      </c>
      <c r="CR422" t="s">
        <v>133</v>
      </c>
      <c r="CS422" t="s">
        <v>139</v>
      </c>
      <c r="CT422" t="s">
        <v>133</v>
      </c>
      <c r="CU422" t="s">
        <v>139</v>
      </c>
      <c r="CV422" t="s">
        <v>133</v>
      </c>
      <c r="CW422" t="s">
        <v>139</v>
      </c>
      <c r="CX422" t="s">
        <v>9355</v>
      </c>
      <c r="CY422" s="10">
        <v>16702345678</v>
      </c>
      <c r="CZ422" t="s">
        <v>9352</v>
      </c>
      <c r="DA422" t="s">
        <v>139</v>
      </c>
      <c r="DB422" t="s">
        <v>133</v>
      </c>
      <c r="DC422" t="s">
        <v>115</v>
      </c>
    </row>
    <row r="423" spans="1:112" ht="14.45" customHeight="1" x14ac:dyDescent="0.25">
      <c r="A423" t="s">
        <v>1759</v>
      </c>
      <c r="B423" t="s">
        <v>192</v>
      </c>
      <c r="C423" s="1">
        <v>45504</v>
      </c>
      <c r="D423" s="1">
        <v>45589</v>
      </c>
      <c r="E423" t="s">
        <v>144</v>
      </c>
      <c r="F423" s="1">
        <v>45564</v>
      </c>
      <c r="G423" t="s">
        <v>133</v>
      </c>
      <c r="H423" t="s">
        <v>115</v>
      </c>
      <c r="I423" t="s">
        <v>115</v>
      </c>
      <c r="J423" t="s">
        <v>1760</v>
      </c>
      <c r="K423" t="s">
        <v>1761</v>
      </c>
      <c r="L423" t="s">
        <v>1762</v>
      </c>
      <c r="M423" t="s">
        <v>1763</v>
      </c>
      <c r="N423" t="s">
        <v>148</v>
      </c>
      <c r="O423" t="s">
        <v>120</v>
      </c>
      <c r="P423" s="8">
        <v>96950</v>
      </c>
      <c r="Q423" t="s">
        <v>121</v>
      </c>
      <c r="S423" s="10">
        <v>16702349272</v>
      </c>
      <c r="U423" t="s">
        <v>1764</v>
      </c>
      <c r="V423">
        <v>513110</v>
      </c>
      <c r="W423" t="s">
        <v>123</v>
      </c>
      <c r="Y423" t="s">
        <v>1765</v>
      </c>
      <c r="Z423" t="s">
        <v>1766</v>
      </c>
      <c r="AA423" t="s">
        <v>1767</v>
      </c>
      <c r="AB423" t="s">
        <v>1768</v>
      </c>
      <c r="AC423" t="s">
        <v>1762</v>
      </c>
      <c r="AD423" t="s">
        <v>1763</v>
      </c>
      <c r="AE423" t="s">
        <v>148</v>
      </c>
      <c r="AF423" t="s">
        <v>120</v>
      </c>
      <c r="AG423" s="8">
        <v>96950</v>
      </c>
      <c r="AH423" t="s">
        <v>121</v>
      </c>
      <c r="AJ423" s="10">
        <v>16702349272</v>
      </c>
      <c r="AK423">
        <v>126</v>
      </c>
      <c r="AL423" t="s">
        <v>1769</v>
      </c>
      <c r="BD423" t="str">
        <f>"13-2011.00"</f>
        <v>13-2011.00</v>
      </c>
      <c r="BE423" t="s">
        <v>129</v>
      </c>
      <c r="BF423" t="s">
        <v>1770</v>
      </c>
      <c r="BG423" t="s">
        <v>131</v>
      </c>
      <c r="BH423">
        <v>1</v>
      </c>
      <c r="BJ423" s="1">
        <v>45566</v>
      </c>
      <c r="BK423" s="1">
        <v>46660</v>
      </c>
      <c r="BN423">
        <v>35</v>
      </c>
      <c r="BO423">
        <v>0</v>
      </c>
      <c r="BP423">
        <v>8</v>
      </c>
      <c r="BQ423">
        <v>8</v>
      </c>
      <c r="BR423">
        <v>8</v>
      </c>
      <c r="BS423">
        <v>8</v>
      </c>
      <c r="BT423">
        <v>3</v>
      </c>
      <c r="BU423">
        <v>0</v>
      </c>
      <c r="BV423" t="str">
        <f>"8:00 AM"</f>
        <v>8:00 AM</v>
      </c>
      <c r="BW423" t="str">
        <f>"5:00 PM"</f>
        <v>5:00 PM</v>
      </c>
      <c r="BX423" t="s">
        <v>132</v>
      </c>
      <c r="BY423">
        <v>0</v>
      </c>
      <c r="BZ423">
        <v>48</v>
      </c>
      <c r="CA423" t="s">
        <v>115</v>
      </c>
      <c r="CC423" t="s">
        <v>1771</v>
      </c>
      <c r="CD423" t="s">
        <v>1762</v>
      </c>
      <c r="CE423" t="s">
        <v>1772</v>
      </c>
      <c r="CF423" t="s">
        <v>148</v>
      </c>
      <c r="CG423" t="s">
        <v>120</v>
      </c>
      <c r="CH423" s="8">
        <v>96950</v>
      </c>
      <c r="CI423" s="3">
        <v>16.98</v>
      </c>
      <c r="CJ423" s="3">
        <v>16.98</v>
      </c>
      <c r="CK423" s="3">
        <v>0</v>
      </c>
      <c r="CL423" s="3">
        <v>0</v>
      </c>
      <c r="CM423" t="s">
        <v>136</v>
      </c>
      <c r="CO423" t="s">
        <v>138</v>
      </c>
      <c r="CQ423" t="s">
        <v>115</v>
      </c>
      <c r="CR423" t="s">
        <v>133</v>
      </c>
      <c r="CS423" t="s">
        <v>139</v>
      </c>
      <c r="CT423" t="s">
        <v>139</v>
      </c>
      <c r="CU423" t="s">
        <v>139</v>
      </c>
      <c r="CV423" t="s">
        <v>133</v>
      </c>
      <c r="CW423" t="s">
        <v>139</v>
      </c>
      <c r="CX423" t="s">
        <v>1773</v>
      </c>
      <c r="CY423" s="10">
        <v>16702349272</v>
      </c>
      <c r="CZ423" t="s">
        <v>1774</v>
      </c>
      <c r="DA423" t="s">
        <v>1775</v>
      </c>
      <c r="DB423" t="s">
        <v>133</v>
      </c>
      <c r="DC423" t="s">
        <v>115</v>
      </c>
      <c r="DD423" t="s">
        <v>1765</v>
      </c>
      <c r="DE423" t="s">
        <v>1766</v>
      </c>
      <c r="DF423" t="s">
        <v>1776</v>
      </c>
      <c r="DG423" t="s">
        <v>1760</v>
      </c>
      <c r="DH423" t="s">
        <v>1769</v>
      </c>
    </row>
    <row r="424" spans="1:112" ht="14.45" customHeight="1" x14ac:dyDescent="0.25">
      <c r="A424" t="s">
        <v>2705</v>
      </c>
      <c r="B424" t="s">
        <v>143</v>
      </c>
      <c r="C424" s="1">
        <v>45513</v>
      </c>
      <c r="D424" s="1">
        <v>45589</v>
      </c>
      <c r="E424" t="s">
        <v>144</v>
      </c>
      <c r="F424" s="1">
        <v>45687</v>
      </c>
      <c r="G424" t="s">
        <v>133</v>
      </c>
      <c r="H424" t="s">
        <v>115</v>
      </c>
      <c r="I424" t="s">
        <v>115</v>
      </c>
      <c r="J424" t="s">
        <v>2706</v>
      </c>
      <c r="K424" t="s">
        <v>2707</v>
      </c>
      <c r="L424" t="s">
        <v>2708</v>
      </c>
      <c r="N424" t="s">
        <v>119</v>
      </c>
      <c r="O424" t="s">
        <v>120</v>
      </c>
      <c r="P424" s="8">
        <v>96950</v>
      </c>
      <c r="Q424" t="s">
        <v>121</v>
      </c>
      <c r="S424" s="10">
        <v>16702354658</v>
      </c>
      <c r="U424" t="s">
        <v>2709</v>
      </c>
      <c r="V424">
        <v>311811</v>
      </c>
      <c r="W424" t="s">
        <v>123</v>
      </c>
      <c r="Y424" t="s">
        <v>268</v>
      </c>
      <c r="Z424" t="s">
        <v>2710</v>
      </c>
      <c r="AA424" t="s">
        <v>2711</v>
      </c>
      <c r="AB424" t="s">
        <v>428</v>
      </c>
      <c r="AC424" t="s">
        <v>2712</v>
      </c>
      <c r="AE424" t="s">
        <v>119</v>
      </c>
      <c r="AF424" t="s">
        <v>120</v>
      </c>
      <c r="AG424" s="8">
        <v>96950</v>
      </c>
      <c r="AH424" t="s">
        <v>121</v>
      </c>
      <c r="AJ424" s="10">
        <v>16702354658</v>
      </c>
      <c r="AL424" t="s">
        <v>2713</v>
      </c>
      <c r="BD424" t="str">
        <f>"51-3011.00"</f>
        <v>51-3011.00</v>
      </c>
      <c r="BE424" t="s">
        <v>767</v>
      </c>
      <c r="BF424" t="s">
        <v>2714</v>
      </c>
      <c r="BG424" t="s">
        <v>2715</v>
      </c>
      <c r="BH424">
        <v>3</v>
      </c>
      <c r="BI424">
        <v>3</v>
      </c>
      <c r="BJ424" s="1">
        <v>45689</v>
      </c>
      <c r="BK424" s="1">
        <v>46053</v>
      </c>
      <c r="BL424" s="1">
        <v>45689</v>
      </c>
      <c r="BM424" s="1">
        <v>46053</v>
      </c>
      <c r="BN424">
        <v>35</v>
      </c>
      <c r="BO424">
        <v>7</v>
      </c>
      <c r="BP424">
        <v>0</v>
      </c>
      <c r="BQ424">
        <v>0</v>
      </c>
      <c r="BR424">
        <v>7</v>
      </c>
      <c r="BS424">
        <v>7</v>
      </c>
      <c r="BT424">
        <v>7</v>
      </c>
      <c r="BU424">
        <v>7</v>
      </c>
      <c r="BV424" t="str">
        <f>"1:00 PM"</f>
        <v>1:00 PM</v>
      </c>
      <c r="BW424" t="str">
        <f>"9:00 PM"</f>
        <v>9:00 PM</v>
      </c>
      <c r="BX424" t="s">
        <v>158</v>
      </c>
      <c r="BY424">
        <v>0</v>
      </c>
      <c r="BZ424">
        <v>12</v>
      </c>
      <c r="CA424" t="s">
        <v>115</v>
      </c>
      <c r="CC424" t="s">
        <v>137</v>
      </c>
      <c r="CD424" t="s">
        <v>2716</v>
      </c>
      <c r="CE424" t="s">
        <v>2708</v>
      </c>
      <c r="CF424" t="s">
        <v>119</v>
      </c>
      <c r="CG424" t="s">
        <v>120</v>
      </c>
      <c r="CH424" s="8">
        <v>96950</v>
      </c>
      <c r="CI424" s="3">
        <v>8.64</v>
      </c>
      <c r="CJ424" s="3">
        <v>8.64</v>
      </c>
      <c r="CK424" s="3">
        <v>12.96</v>
      </c>
      <c r="CL424" s="3">
        <v>12.96</v>
      </c>
      <c r="CM424" t="s">
        <v>136</v>
      </c>
      <c r="CN424" t="s">
        <v>139</v>
      </c>
      <c r="CO424" t="s">
        <v>138</v>
      </c>
      <c r="CQ424" t="s">
        <v>115</v>
      </c>
      <c r="CR424" t="s">
        <v>133</v>
      </c>
      <c r="CS424" t="s">
        <v>139</v>
      </c>
      <c r="CT424" t="s">
        <v>133</v>
      </c>
      <c r="CU424" t="s">
        <v>139</v>
      </c>
      <c r="CV424" t="s">
        <v>133</v>
      </c>
      <c r="CW424" t="s">
        <v>139</v>
      </c>
      <c r="CX424" t="s">
        <v>2364</v>
      </c>
      <c r="CY424" s="10">
        <v>16702354658</v>
      </c>
      <c r="CZ424" t="s">
        <v>2713</v>
      </c>
      <c r="DA424" t="s">
        <v>139</v>
      </c>
      <c r="DB424" t="s">
        <v>133</v>
      </c>
      <c r="DC424" t="s">
        <v>115</v>
      </c>
    </row>
    <row r="425" spans="1:112" ht="14.45" customHeight="1" x14ac:dyDescent="0.25">
      <c r="A425" t="s">
        <v>2761</v>
      </c>
      <c r="B425" t="s">
        <v>192</v>
      </c>
      <c r="C425" s="1">
        <v>45516</v>
      </c>
      <c r="D425" s="1">
        <v>45589</v>
      </c>
      <c r="E425" t="s">
        <v>114</v>
      </c>
      <c r="G425" t="s">
        <v>115</v>
      </c>
      <c r="H425" t="s">
        <v>115</v>
      </c>
      <c r="I425" t="s">
        <v>115</v>
      </c>
      <c r="J425" t="s">
        <v>2762</v>
      </c>
      <c r="L425" t="s">
        <v>2763</v>
      </c>
      <c r="M425" t="s">
        <v>2764</v>
      </c>
      <c r="N425" t="s">
        <v>283</v>
      </c>
      <c r="O425" t="s">
        <v>120</v>
      </c>
      <c r="P425" s="8">
        <v>96952</v>
      </c>
      <c r="Q425" t="s">
        <v>121</v>
      </c>
      <c r="S425" s="10">
        <v>16707832999</v>
      </c>
      <c r="U425" t="s">
        <v>2765</v>
      </c>
      <c r="V425">
        <v>72251</v>
      </c>
      <c r="W425" t="s">
        <v>123</v>
      </c>
      <c r="Y425" t="s">
        <v>2766</v>
      </c>
      <c r="Z425" t="s">
        <v>2767</v>
      </c>
      <c r="AA425" t="s">
        <v>2768</v>
      </c>
      <c r="AB425" t="s">
        <v>565</v>
      </c>
      <c r="AC425" t="s">
        <v>2764</v>
      </c>
      <c r="AE425" t="s">
        <v>162</v>
      </c>
      <c r="AF425" t="s">
        <v>120</v>
      </c>
      <c r="AG425" s="8">
        <v>96952</v>
      </c>
      <c r="AH425" t="s">
        <v>121</v>
      </c>
      <c r="AJ425" s="10">
        <v>16707832999</v>
      </c>
      <c r="AL425" t="s">
        <v>2769</v>
      </c>
      <c r="BD425" t="str">
        <f>"35-3031.00"</f>
        <v>35-3031.00</v>
      </c>
      <c r="BE425" t="s">
        <v>1072</v>
      </c>
      <c r="BF425" t="s">
        <v>2770</v>
      </c>
      <c r="BG425" t="s">
        <v>2771</v>
      </c>
      <c r="BH425">
        <v>5</v>
      </c>
      <c r="BJ425" s="1">
        <v>45566</v>
      </c>
      <c r="BK425" s="1">
        <v>45930</v>
      </c>
      <c r="BN425">
        <v>35</v>
      </c>
      <c r="BO425">
        <v>7</v>
      </c>
      <c r="BP425">
        <v>0</v>
      </c>
      <c r="BQ425">
        <v>0</v>
      </c>
      <c r="BR425">
        <v>7</v>
      </c>
      <c r="BS425">
        <v>7</v>
      </c>
      <c r="BT425">
        <v>7</v>
      </c>
      <c r="BU425">
        <v>7</v>
      </c>
      <c r="BV425" t="str">
        <f>"6:00 PM"</f>
        <v>6:00 PM</v>
      </c>
      <c r="BW425" t="str">
        <f>"1:00 AM"</f>
        <v>1:00 AM</v>
      </c>
      <c r="BX425" t="s">
        <v>158</v>
      </c>
      <c r="BY425">
        <v>0</v>
      </c>
      <c r="BZ425">
        <v>12</v>
      </c>
      <c r="CA425" t="s">
        <v>115</v>
      </c>
      <c r="CC425" s="2" t="s">
        <v>2772</v>
      </c>
      <c r="CD425" t="s">
        <v>2763</v>
      </c>
      <c r="CE425" t="s">
        <v>2764</v>
      </c>
      <c r="CF425" t="s">
        <v>283</v>
      </c>
      <c r="CG425" t="s">
        <v>120</v>
      </c>
      <c r="CH425" s="8">
        <v>96952</v>
      </c>
      <c r="CI425" s="3">
        <v>8.0399999999999991</v>
      </c>
      <c r="CJ425" s="3">
        <v>8.0399999999999991</v>
      </c>
      <c r="CK425" s="3">
        <v>12.06</v>
      </c>
      <c r="CL425" s="3">
        <v>12.06</v>
      </c>
      <c r="CM425" t="s">
        <v>136</v>
      </c>
      <c r="CO425" t="s">
        <v>138</v>
      </c>
      <c r="CQ425" t="s">
        <v>115</v>
      </c>
      <c r="CR425" t="s">
        <v>133</v>
      </c>
      <c r="CS425" t="s">
        <v>139</v>
      </c>
      <c r="CT425" t="s">
        <v>133</v>
      </c>
      <c r="CU425" t="s">
        <v>139</v>
      </c>
      <c r="CV425" t="s">
        <v>133</v>
      </c>
      <c r="CW425" t="s">
        <v>139</v>
      </c>
      <c r="CX425" t="s">
        <v>1461</v>
      </c>
      <c r="CY425" s="10">
        <v>16707832999</v>
      </c>
      <c r="CZ425" t="s">
        <v>2769</v>
      </c>
      <c r="DA425" t="s">
        <v>139</v>
      </c>
      <c r="DB425" t="s">
        <v>133</v>
      </c>
      <c r="DC425" t="s">
        <v>115</v>
      </c>
    </row>
    <row r="426" spans="1:112" ht="14.45" customHeight="1" x14ac:dyDescent="0.25">
      <c r="A426" t="s">
        <v>3170</v>
      </c>
      <c r="B426" t="s">
        <v>113</v>
      </c>
      <c r="C426" s="1">
        <v>45582</v>
      </c>
      <c r="D426" s="1">
        <v>45589</v>
      </c>
      <c r="E426" t="s">
        <v>114</v>
      </c>
      <c r="G426" t="s">
        <v>115</v>
      </c>
      <c r="H426" t="s">
        <v>115</v>
      </c>
      <c r="I426" t="s">
        <v>115</v>
      </c>
      <c r="J426" t="s">
        <v>213</v>
      </c>
      <c r="K426" t="s">
        <v>214</v>
      </c>
      <c r="L426" t="s">
        <v>215</v>
      </c>
      <c r="M426" t="s">
        <v>139</v>
      </c>
      <c r="N426" t="s">
        <v>119</v>
      </c>
      <c r="O426" t="s">
        <v>120</v>
      </c>
      <c r="P426" s="8">
        <v>96950</v>
      </c>
      <c r="Q426" t="s">
        <v>121</v>
      </c>
      <c r="R426" t="s">
        <v>119</v>
      </c>
      <c r="S426" s="10">
        <v>16702345117</v>
      </c>
      <c r="U426" t="s">
        <v>216</v>
      </c>
      <c r="V426">
        <v>5313</v>
      </c>
      <c r="W426" t="s">
        <v>123</v>
      </c>
      <c r="Y426" t="s">
        <v>217</v>
      </c>
      <c r="Z426" t="s">
        <v>218</v>
      </c>
      <c r="AA426" t="s">
        <v>219</v>
      </c>
      <c r="AB426" t="s">
        <v>220</v>
      </c>
      <c r="AC426" t="s">
        <v>221</v>
      </c>
      <c r="AD426" t="s">
        <v>139</v>
      </c>
      <c r="AE426" t="s">
        <v>119</v>
      </c>
      <c r="AF426" t="s">
        <v>120</v>
      </c>
      <c r="AG426" s="8">
        <v>96950</v>
      </c>
      <c r="AH426" t="s">
        <v>121</v>
      </c>
      <c r="AI426" t="s">
        <v>119</v>
      </c>
      <c r="AJ426" s="10">
        <v>16702875116</v>
      </c>
      <c r="AL426" t="s">
        <v>222</v>
      </c>
      <c r="BD426" t="str">
        <f>"43-9061.00"</f>
        <v>43-9061.00</v>
      </c>
      <c r="BE426" t="s">
        <v>223</v>
      </c>
      <c r="BF426" t="s">
        <v>224</v>
      </c>
      <c r="BG426" t="s">
        <v>225</v>
      </c>
      <c r="BH426">
        <v>1</v>
      </c>
      <c r="BJ426" s="1">
        <v>45748</v>
      </c>
      <c r="BK426" s="1">
        <v>46112</v>
      </c>
      <c r="BN426">
        <v>40</v>
      </c>
      <c r="BO426">
        <v>0</v>
      </c>
      <c r="BP426">
        <v>8</v>
      </c>
      <c r="BQ426">
        <v>8</v>
      </c>
      <c r="BR426">
        <v>8</v>
      </c>
      <c r="BS426">
        <v>8</v>
      </c>
      <c r="BT426">
        <v>8</v>
      </c>
      <c r="BU426">
        <v>0</v>
      </c>
      <c r="BV426" t="str">
        <f>"8:00 AM"</f>
        <v>8:00 AM</v>
      </c>
      <c r="BW426" t="str">
        <f>"5:00 PM"</f>
        <v>5:00 PM</v>
      </c>
      <c r="BX426" t="s">
        <v>226</v>
      </c>
      <c r="BY426">
        <v>0</v>
      </c>
      <c r="BZ426">
        <v>12</v>
      </c>
      <c r="CA426" t="s">
        <v>115</v>
      </c>
      <c r="CC426" t="s">
        <v>227</v>
      </c>
      <c r="CD426" t="s">
        <v>215</v>
      </c>
      <c r="CE426" t="s">
        <v>139</v>
      </c>
      <c r="CF426" t="s">
        <v>119</v>
      </c>
      <c r="CG426" t="s">
        <v>120</v>
      </c>
      <c r="CH426" s="8">
        <v>96950</v>
      </c>
      <c r="CI426" s="3">
        <v>9.9499999999999993</v>
      </c>
      <c r="CJ426" s="3">
        <v>9.9499999999999993</v>
      </c>
      <c r="CK426" s="3">
        <v>14.93</v>
      </c>
      <c r="CL426" s="3">
        <v>14.93</v>
      </c>
      <c r="CM426" t="s">
        <v>136</v>
      </c>
      <c r="CN426" t="s">
        <v>139</v>
      </c>
      <c r="CO426" t="s">
        <v>138</v>
      </c>
      <c r="CQ426" t="s">
        <v>115</v>
      </c>
      <c r="CR426" t="s">
        <v>133</v>
      </c>
      <c r="CS426" t="s">
        <v>139</v>
      </c>
      <c r="CT426" t="s">
        <v>133</v>
      </c>
      <c r="CU426" t="s">
        <v>139</v>
      </c>
      <c r="CV426" t="s">
        <v>133</v>
      </c>
      <c r="CW426" t="s">
        <v>139</v>
      </c>
      <c r="CX426" t="s">
        <v>228</v>
      </c>
      <c r="CY426" s="10">
        <v>16702345117</v>
      </c>
      <c r="CZ426" t="s">
        <v>222</v>
      </c>
      <c r="DA426" t="s">
        <v>229</v>
      </c>
      <c r="DB426" t="s">
        <v>133</v>
      </c>
      <c r="DC426" t="s">
        <v>115</v>
      </c>
    </row>
    <row r="427" spans="1:112" ht="14.45" customHeight="1" x14ac:dyDescent="0.25">
      <c r="A427" t="s">
        <v>3462</v>
      </c>
      <c r="B427" t="s">
        <v>143</v>
      </c>
      <c r="C427" s="1">
        <v>45520</v>
      </c>
      <c r="D427" s="1">
        <v>45589</v>
      </c>
      <c r="E427" t="s">
        <v>114</v>
      </c>
      <c r="G427" t="s">
        <v>115</v>
      </c>
      <c r="H427" t="s">
        <v>115</v>
      </c>
      <c r="I427" t="s">
        <v>115</v>
      </c>
      <c r="J427" t="s">
        <v>3463</v>
      </c>
      <c r="K427" t="s">
        <v>139</v>
      </c>
      <c r="L427" t="s">
        <v>3464</v>
      </c>
      <c r="M427" t="s">
        <v>3465</v>
      </c>
      <c r="N427" t="s">
        <v>3466</v>
      </c>
      <c r="O427" t="s">
        <v>120</v>
      </c>
      <c r="P427" s="8">
        <v>96950</v>
      </c>
      <c r="Q427" t="s">
        <v>121</v>
      </c>
      <c r="S427" s="10">
        <v>16703227345</v>
      </c>
      <c r="U427" t="s">
        <v>3467</v>
      </c>
      <c r="V427">
        <v>48831</v>
      </c>
      <c r="W427" t="s">
        <v>123</v>
      </c>
      <c r="Y427" t="s">
        <v>3468</v>
      </c>
      <c r="Z427" t="s">
        <v>3469</v>
      </c>
      <c r="AA427" t="s">
        <v>3470</v>
      </c>
      <c r="AB427" t="s">
        <v>3471</v>
      </c>
      <c r="AC427" t="s">
        <v>3464</v>
      </c>
      <c r="AD427" t="s">
        <v>3465</v>
      </c>
      <c r="AE427" t="s">
        <v>3466</v>
      </c>
      <c r="AF427" t="s">
        <v>120</v>
      </c>
      <c r="AG427" s="8">
        <v>96950</v>
      </c>
      <c r="AH427" t="s">
        <v>121</v>
      </c>
      <c r="AJ427" s="10">
        <v>16716877345</v>
      </c>
      <c r="AL427" t="s">
        <v>3472</v>
      </c>
      <c r="AM427" t="s">
        <v>174</v>
      </c>
      <c r="AN427" t="s">
        <v>3473</v>
      </c>
      <c r="AO427" t="s">
        <v>3474</v>
      </c>
      <c r="AP427" t="s">
        <v>3475</v>
      </c>
      <c r="AQ427" t="s">
        <v>3476</v>
      </c>
      <c r="AR427" t="s">
        <v>3477</v>
      </c>
      <c r="AS427" t="s">
        <v>1257</v>
      </c>
      <c r="AT427" t="s">
        <v>1258</v>
      </c>
      <c r="AU427" s="8">
        <v>96913</v>
      </c>
      <c r="AV427" t="s">
        <v>121</v>
      </c>
      <c r="AX427" s="10">
        <v>16716461222</v>
      </c>
      <c r="AY427">
        <v>111</v>
      </c>
      <c r="AZ427" t="s">
        <v>3478</v>
      </c>
      <c r="BA427" t="s">
        <v>3479</v>
      </c>
      <c r="BB427" t="s">
        <v>1258</v>
      </c>
      <c r="BC427" t="s">
        <v>3480</v>
      </c>
      <c r="BD427" t="str">
        <f>"49-9041.00"</f>
        <v>49-9041.00</v>
      </c>
      <c r="BE427" t="s">
        <v>3481</v>
      </c>
      <c r="BF427" t="s">
        <v>3482</v>
      </c>
      <c r="BG427" t="s">
        <v>3483</v>
      </c>
      <c r="BH427">
        <v>2</v>
      </c>
      <c r="BI427">
        <v>2</v>
      </c>
      <c r="BJ427" s="1">
        <v>45566</v>
      </c>
      <c r="BK427" s="1">
        <v>45930</v>
      </c>
      <c r="BL427" s="1">
        <v>45589</v>
      </c>
      <c r="BM427" s="1">
        <v>45930</v>
      </c>
      <c r="BN427">
        <v>40</v>
      </c>
      <c r="BO427">
        <v>0</v>
      </c>
      <c r="BP427">
        <v>8</v>
      </c>
      <c r="BQ427">
        <v>8</v>
      </c>
      <c r="BR427">
        <v>8</v>
      </c>
      <c r="BS427">
        <v>8</v>
      </c>
      <c r="BT427">
        <v>8</v>
      </c>
      <c r="BU427">
        <v>0</v>
      </c>
      <c r="BV427" t="str">
        <f>"8:00 AM"</f>
        <v>8:00 AM</v>
      </c>
      <c r="BW427" t="str">
        <f>"5:00 PM"</f>
        <v>5:00 PM</v>
      </c>
      <c r="BX427" t="s">
        <v>226</v>
      </c>
      <c r="BY427">
        <v>0</v>
      </c>
      <c r="BZ427">
        <v>24</v>
      </c>
      <c r="CA427" t="s">
        <v>115</v>
      </c>
      <c r="CC427" t="s">
        <v>3484</v>
      </c>
      <c r="CD427" t="s">
        <v>3464</v>
      </c>
      <c r="CE427" t="s">
        <v>3465</v>
      </c>
      <c r="CF427" t="s">
        <v>3466</v>
      </c>
      <c r="CG427" t="s">
        <v>120</v>
      </c>
      <c r="CH427" s="8">
        <v>96950</v>
      </c>
      <c r="CI427" s="3">
        <v>14.5</v>
      </c>
      <c r="CJ427" s="3">
        <v>14.5</v>
      </c>
      <c r="CK427" s="3">
        <v>21.75</v>
      </c>
      <c r="CL427" s="3">
        <v>21.75</v>
      </c>
      <c r="CM427" t="s">
        <v>136</v>
      </c>
      <c r="CN427" t="s">
        <v>158</v>
      </c>
      <c r="CO427" t="s">
        <v>138</v>
      </c>
      <c r="CQ427" t="s">
        <v>115</v>
      </c>
      <c r="CR427" t="s">
        <v>133</v>
      </c>
      <c r="CS427" t="s">
        <v>133</v>
      </c>
      <c r="CT427" t="s">
        <v>133</v>
      </c>
      <c r="CU427" t="s">
        <v>139</v>
      </c>
      <c r="CV427" t="s">
        <v>133</v>
      </c>
      <c r="CW427" t="s">
        <v>139</v>
      </c>
      <c r="CX427" t="s">
        <v>3485</v>
      </c>
      <c r="CY427" s="10">
        <v>16703227345</v>
      </c>
      <c r="CZ427" t="s">
        <v>3472</v>
      </c>
      <c r="DA427" t="s">
        <v>139</v>
      </c>
      <c r="DB427" t="s">
        <v>133</v>
      </c>
      <c r="DC427" t="s">
        <v>115</v>
      </c>
    </row>
    <row r="428" spans="1:112" ht="14.45" customHeight="1" x14ac:dyDescent="0.25">
      <c r="A428" t="s">
        <v>3564</v>
      </c>
      <c r="B428" t="s">
        <v>192</v>
      </c>
      <c r="C428" s="1">
        <v>45489</v>
      </c>
      <c r="D428" s="1">
        <v>45589</v>
      </c>
      <c r="E428" t="s">
        <v>144</v>
      </c>
      <c r="F428" s="1">
        <v>45565</v>
      </c>
      <c r="G428" t="s">
        <v>115</v>
      </c>
      <c r="H428" t="s">
        <v>115</v>
      </c>
      <c r="I428" t="s">
        <v>115</v>
      </c>
      <c r="J428" t="s">
        <v>2875</v>
      </c>
      <c r="L428" t="s">
        <v>2876</v>
      </c>
      <c r="N428" t="s">
        <v>148</v>
      </c>
      <c r="O428" t="s">
        <v>120</v>
      </c>
      <c r="P428" s="8">
        <v>96950</v>
      </c>
      <c r="Q428" t="s">
        <v>121</v>
      </c>
      <c r="R428" t="s">
        <v>1354</v>
      </c>
      <c r="S428" s="10">
        <v>16707891106</v>
      </c>
      <c r="U428" t="s">
        <v>2877</v>
      </c>
      <c r="V428">
        <v>56159</v>
      </c>
      <c r="W428" t="s">
        <v>123</v>
      </c>
      <c r="Y428" t="s">
        <v>2878</v>
      </c>
      <c r="Z428" t="s">
        <v>2879</v>
      </c>
      <c r="AA428" t="s">
        <v>2880</v>
      </c>
      <c r="AB428" t="s">
        <v>623</v>
      </c>
      <c r="AC428" t="s">
        <v>2876</v>
      </c>
      <c r="AE428" t="s">
        <v>119</v>
      </c>
      <c r="AF428" t="s">
        <v>120</v>
      </c>
      <c r="AG428" s="8">
        <v>96950</v>
      </c>
      <c r="AH428" t="s">
        <v>121</v>
      </c>
      <c r="AI428" t="s">
        <v>1881</v>
      </c>
      <c r="AJ428" s="10">
        <v>16707891106</v>
      </c>
      <c r="AL428" t="s">
        <v>2882</v>
      </c>
      <c r="BD428" t="str">
        <f>"43-4181.00"</f>
        <v>43-4181.00</v>
      </c>
      <c r="BE428" t="s">
        <v>1145</v>
      </c>
      <c r="BF428" t="s">
        <v>3565</v>
      </c>
      <c r="BG428" t="s">
        <v>3566</v>
      </c>
      <c r="BH428">
        <v>20</v>
      </c>
      <c r="BJ428" s="1">
        <v>45566</v>
      </c>
      <c r="BK428" s="1">
        <v>45930</v>
      </c>
      <c r="BN428">
        <v>35</v>
      </c>
      <c r="BO428">
        <v>0</v>
      </c>
      <c r="BP428">
        <v>7</v>
      </c>
      <c r="BQ428">
        <v>7</v>
      </c>
      <c r="BR428">
        <v>7</v>
      </c>
      <c r="BS428">
        <v>7</v>
      </c>
      <c r="BT428">
        <v>7</v>
      </c>
      <c r="BU428">
        <v>0</v>
      </c>
      <c r="BV428" t="str">
        <f>"8:00 AM"</f>
        <v>8:00 AM</v>
      </c>
      <c r="BW428" t="str">
        <f>"4:00 PM"</f>
        <v>4:00 PM</v>
      </c>
      <c r="BX428" t="s">
        <v>158</v>
      </c>
      <c r="BY428">
        <v>0</v>
      </c>
      <c r="BZ428">
        <v>3</v>
      </c>
      <c r="CA428" t="s">
        <v>115</v>
      </c>
      <c r="CC428" t="s">
        <v>3567</v>
      </c>
      <c r="CD428" t="s">
        <v>2876</v>
      </c>
      <c r="CF428" t="s">
        <v>119</v>
      </c>
      <c r="CG428" t="s">
        <v>120</v>
      </c>
      <c r="CH428" s="8">
        <v>96950</v>
      </c>
      <c r="CI428" s="3">
        <v>8.8699999999999992</v>
      </c>
      <c r="CJ428" s="3">
        <v>8.8699999999999992</v>
      </c>
      <c r="CK428" s="3">
        <v>13.3</v>
      </c>
      <c r="CL428" s="3">
        <v>13.3</v>
      </c>
      <c r="CM428" t="s">
        <v>136</v>
      </c>
      <c r="CO428" t="s">
        <v>138</v>
      </c>
      <c r="CQ428" t="s">
        <v>115</v>
      </c>
      <c r="CR428" t="s">
        <v>133</v>
      </c>
      <c r="CS428" t="s">
        <v>139</v>
      </c>
      <c r="CT428" t="s">
        <v>133</v>
      </c>
      <c r="CU428" t="s">
        <v>139</v>
      </c>
      <c r="CV428" t="s">
        <v>133</v>
      </c>
      <c r="CW428" t="s">
        <v>139</v>
      </c>
      <c r="CX428" t="s">
        <v>3568</v>
      </c>
      <c r="CY428" s="10">
        <v>16707891106</v>
      </c>
      <c r="CZ428" t="s">
        <v>2882</v>
      </c>
      <c r="DA428" t="s">
        <v>356</v>
      </c>
      <c r="DB428" t="s">
        <v>133</v>
      </c>
      <c r="DC428" t="s">
        <v>115</v>
      </c>
    </row>
    <row r="429" spans="1:112" ht="14.45" customHeight="1" x14ac:dyDescent="0.25">
      <c r="A429" t="s">
        <v>3943</v>
      </c>
      <c r="B429" t="s">
        <v>143</v>
      </c>
      <c r="C429" s="1">
        <v>45489</v>
      </c>
      <c r="D429" s="1">
        <v>45589</v>
      </c>
      <c r="E429" t="s">
        <v>144</v>
      </c>
      <c r="F429" s="1">
        <v>45595</v>
      </c>
      <c r="G429" t="s">
        <v>115</v>
      </c>
      <c r="H429" t="s">
        <v>115</v>
      </c>
      <c r="I429" t="s">
        <v>115</v>
      </c>
      <c r="J429" t="s">
        <v>3944</v>
      </c>
      <c r="K429" t="s">
        <v>3945</v>
      </c>
      <c r="L429" t="s">
        <v>3946</v>
      </c>
      <c r="M429" t="s">
        <v>3947</v>
      </c>
      <c r="N429" t="s">
        <v>119</v>
      </c>
      <c r="O429" t="s">
        <v>120</v>
      </c>
      <c r="P429" s="8">
        <v>96950</v>
      </c>
      <c r="Q429" t="s">
        <v>121</v>
      </c>
      <c r="S429" s="10">
        <v>16702332374</v>
      </c>
      <c r="U429" t="s">
        <v>3921</v>
      </c>
      <c r="V429">
        <v>531110</v>
      </c>
      <c r="W429" t="s">
        <v>123</v>
      </c>
      <c r="Y429" t="s">
        <v>3922</v>
      </c>
      <c r="Z429" t="s">
        <v>3923</v>
      </c>
      <c r="AA429" t="s">
        <v>3924</v>
      </c>
      <c r="AB429" t="s">
        <v>200</v>
      </c>
      <c r="AC429" t="s">
        <v>3946</v>
      </c>
      <c r="AD429" t="s">
        <v>3947</v>
      </c>
      <c r="AE429" t="s">
        <v>119</v>
      </c>
      <c r="AF429" t="s">
        <v>120</v>
      </c>
      <c r="AG429" s="8">
        <v>96950</v>
      </c>
      <c r="AH429" t="s">
        <v>121</v>
      </c>
      <c r="AJ429" s="10">
        <v>16702332374</v>
      </c>
      <c r="AL429" t="s">
        <v>3925</v>
      </c>
      <c r="BD429" t="str">
        <f>"49-9071.00"</f>
        <v>49-9071.00</v>
      </c>
      <c r="BE429" t="s">
        <v>241</v>
      </c>
      <c r="BF429" t="s">
        <v>3948</v>
      </c>
      <c r="BG429" t="s">
        <v>3949</v>
      </c>
      <c r="BH429">
        <v>1</v>
      </c>
      <c r="BI429">
        <v>1</v>
      </c>
      <c r="BJ429" s="1">
        <v>45597</v>
      </c>
      <c r="BK429" s="1">
        <v>45961</v>
      </c>
      <c r="BL429" s="1">
        <v>45597</v>
      </c>
      <c r="BM429" s="1">
        <v>45961</v>
      </c>
      <c r="BN429">
        <v>35</v>
      </c>
      <c r="BO429">
        <v>0</v>
      </c>
      <c r="BP429">
        <v>7</v>
      </c>
      <c r="BQ429">
        <v>7</v>
      </c>
      <c r="BR429">
        <v>7</v>
      </c>
      <c r="BS429">
        <v>7</v>
      </c>
      <c r="BT429">
        <v>7</v>
      </c>
      <c r="BU429">
        <v>0</v>
      </c>
      <c r="BV429" t="str">
        <f>"9:00 AM"</f>
        <v>9:00 AM</v>
      </c>
      <c r="BW429" t="str">
        <f>"4:00 PM"</f>
        <v>4:00 PM</v>
      </c>
      <c r="BX429" t="s">
        <v>226</v>
      </c>
      <c r="BY429">
        <v>0</v>
      </c>
      <c r="BZ429">
        <v>12</v>
      </c>
      <c r="CA429" t="s">
        <v>115</v>
      </c>
      <c r="CC429" t="s">
        <v>3950</v>
      </c>
      <c r="CD429" t="s">
        <v>3951</v>
      </c>
      <c r="CF429" t="s">
        <v>119</v>
      </c>
      <c r="CG429" t="s">
        <v>120</v>
      </c>
      <c r="CH429" s="8">
        <v>96950</v>
      </c>
      <c r="CI429" s="3">
        <v>9.75</v>
      </c>
      <c r="CJ429" s="3">
        <v>9.75</v>
      </c>
      <c r="CK429" s="3">
        <v>14.62</v>
      </c>
      <c r="CL429" s="3">
        <v>14.62</v>
      </c>
      <c r="CM429" t="s">
        <v>136</v>
      </c>
      <c r="CN429" t="s">
        <v>3952</v>
      </c>
      <c r="CO429" t="s">
        <v>138</v>
      </c>
      <c r="CQ429" t="s">
        <v>115</v>
      </c>
      <c r="CR429" t="s">
        <v>133</v>
      </c>
      <c r="CS429" t="s">
        <v>139</v>
      </c>
      <c r="CT429" t="s">
        <v>133</v>
      </c>
      <c r="CU429" t="s">
        <v>139</v>
      </c>
      <c r="CV429" t="s">
        <v>133</v>
      </c>
      <c r="CW429" t="s">
        <v>139</v>
      </c>
      <c r="CX429" t="s">
        <v>3929</v>
      </c>
      <c r="CY429" s="10">
        <v>16702332374</v>
      </c>
      <c r="CZ429" t="s">
        <v>3925</v>
      </c>
      <c r="DA429" t="s">
        <v>139</v>
      </c>
      <c r="DB429" t="s">
        <v>133</v>
      </c>
      <c r="DC429" t="s">
        <v>115</v>
      </c>
    </row>
    <row r="430" spans="1:112" ht="14.45" customHeight="1" x14ac:dyDescent="0.25">
      <c r="A430" t="s">
        <v>4304</v>
      </c>
      <c r="B430" t="s">
        <v>192</v>
      </c>
      <c r="C430" s="1">
        <v>45489</v>
      </c>
      <c r="D430" s="1">
        <v>45589</v>
      </c>
      <c r="E430" t="s">
        <v>144</v>
      </c>
      <c r="F430" s="1">
        <v>45565</v>
      </c>
      <c r="G430" t="s">
        <v>133</v>
      </c>
      <c r="H430" t="s">
        <v>115</v>
      </c>
      <c r="I430" t="s">
        <v>115</v>
      </c>
      <c r="J430" t="s">
        <v>2875</v>
      </c>
      <c r="L430" t="s">
        <v>2876</v>
      </c>
      <c r="N430" t="s">
        <v>148</v>
      </c>
      <c r="O430" t="s">
        <v>120</v>
      </c>
      <c r="P430" s="8">
        <v>96950</v>
      </c>
      <c r="Q430" t="s">
        <v>121</v>
      </c>
      <c r="R430" t="s">
        <v>1354</v>
      </c>
      <c r="S430" s="10">
        <v>16707891106</v>
      </c>
      <c r="U430" t="s">
        <v>2877</v>
      </c>
      <c r="V430">
        <v>814110</v>
      </c>
      <c r="W430" t="s">
        <v>123</v>
      </c>
      <c r="Y430" t="s">
        <v>2878</v>
      </c>
      <c r="Z430" t="s">
        <v>2879</v>
      </c>
      <c r="AA430" t="s">
        <v>2880</v>
      </c>
      <c r="AB430" t="s">
        <v>623</v>
      </c>
      <c r="AC430" t="s">
        <v>2876</v>
      </c>
      <c r="AE430" t="s">
        <v>119</v>
      </c>
      <c r="AF430" t="s">
        <v>120</v>
      </c>
      <c r="AG430" s="8">
        <v>96950</v>
      </c>
      <c r="AH430" t="s">
        <v>121</v>
      </c>
      <c r="AI430" t="s">
        <v>1881</v>
      </c>
      <c r="AJ430" s="10">
        <v>16707891106</v>
      </c>
      <c r="AL430" t="s">
        <v>2882</v>
      </c>
      <c r="BD430" t="str">
        <f>"35-2014.00"</f>
        <v>35-2014.00</v>
      </c>
      <c r="BE430" t="s">
        <v>273</v>
      </c>
      <c r="BF430" t="s">
        <v>4305</v>
      </c>
      <c r="BG430" t="s">
        <v>4306</v>
      </c>
      <c r="BH430">
        <v>20</v>
      </c>
      <c r="BJ430" s="1">
        <v>45566</v>
      </c>
      <c r="BK430" s="1">
        <v>46660</v>
      </c>
      <c r="BN430">
        <v>35</v>
      </c>
      <c r="BO430">
        <v>0</v>
      </c>
      <c r="BP430">
        <v>7</v>
      </c>
      <c r="BQ430">
        <v>7</v>
      </c>
      <c r="BR430">
        <v>7</v>
      </c>
      <c r="BS430">
        <v>7</v>
      </c>
      <c r="BT430">
        <v>7</v>
      </c>
      <c r="BU430">
        <v>0</v>
      </c>
      <c r="BV430" t="str">
        <f>"8:00 AM"</f>
        <v>8:00 AM</v>
      </c>
      <c r="BW430" t="str">
        <f>"4:00 PM"</f>
        <v>4:00 PM</v>
      </c>
      <c r="BX430" t="s">
        <v>158</v>
      </c>
      <c r="BY430">
        <v>0</v>
      </c>
      <c r="BZ430">
        <v>3</v>
      </c>
      <c r="CA430" t="s">
        <v>115</v>
      </c>
      <c r="CC430" t="s">
        <v>3567</v>
      </c>
      <c r="CD430" t="s">
        <v>2876</v>
      </c>
      <c r="CF430" t="s">
        <v>119</v>
      </c>
      <c r="CG430" t="s">
        <v>120</v>
      </c>
      <c r="CH430" s="8">
        <v>96950</v>
      </c>
      <c r="CI430" s="3">
        <v>8.69</v>
      </c>
      <c r="CJ430" s="3">
        <v>8.69</v>
      </c>
      <c r="CK430" s="3">
        <v>13.03</v>
      </c>
      <c r="CL430" s="3">
        <v>13.03</v>
      </c>
      <c r="CM430" t="s">
        <v>136</v>
      </c>
      <c r="CO430" t="s">
        <v>138</v>
      </c>
      <c r="CQ430" t="s">
        <v>115</v>
      </c>
      <c r="CR430" t="s">
        <v>133</v>
      </c>
      <c r="CS430" t="s">
        <v>139</v>
      </c>
      <c r="CT430" t="s">
        <v>133</v>
      </c>
      <c r="CU430" t="s">
        <v>139</v>
      </c>
      <c r="CV430" t="s">
        <v>133</v>
      </c>
      <c r="CW430" t="s">
        <v>139</v>
      </c>
      <c r="CX430" t="s">
        <v>3568</v>
      </c>
      <c r="CY430" s="10">
        <v>16707891106</v>
      </c>
      <c r="CZ430" t="s">
        <v>2882</v>
      </c>
      <c r="DA430" t="s">
        <v>356</v>
      </c>
      <c r="DB430" t="s">
        <v>133</v>
      </c>
      <c r="DC430" t="s">
        <v>115</v>
      </c>
    </row>
    <row r="431" spans="1:112" ht="14.45" customHeight="1" x14ac:dyDescent="0.25">
      <c r="A431" t="s">
        <v>4682</v>
      </c>
      <c r="B431" t="s">
        <v>192</v>
      </c>
      <c r="C431" s="1">
        <v>45519</v>
      </c>
      <c r="D431" s="1">
        <v>45589</v>
      </c>
      <c r="E431" t="s">
        <v>144</v>
      </c>
      <c r="F431" s="1">
        <v>45564</v>
      </c>
      <c r="G431" t="s">
        <v>133</v>
      </c>
      <c r="H431" t="s">
        <v>115</v>
      </c>
      <c r="I431" t="s">
        <v>115</v>
      </c>
      <c r="J431" t="s">
        <v>4683</v>
      </c>
      <c r="L431" t="s">
        <v>4684</v>
      </c>
      <c r="N431" t="s">
        <v>148</v>
      </c>
      <c r="O431" t="s">
        <v>120</v>
      </c>
      <c r="P431" s="8">
        <v>96950</v>
      </c>
      <c r="Q431" t="s">
        <v>121</v>
      </c>
      <c r="S431" s="10">
        <v>16703225874</v>
      </c>
      <c r="U431" t="s">
        <v>4685</v>
      </c>
      <c r="V431">
        <v>531110</v>
      </c>
      <c r="W431" t="s">
        <v>123</v>
      </c>
      <c r="Y431" t="s">
        <v>4686</v>
      </c>
      <c r="Z431" t="s">
        <v>4687</v>
      </c>
      <c r="AA431" t="s">
        <v>3885</v>
      </c>
      <c r="AB431" t="s">
        <v>4688</v>
      </c>
      <c r="AC431" t="s">
        <v>4684</v>
      </c>
      <c r="AE431" t="s">
        <v>148</v>
      </c>
      <c r="AF431" t="s">
        <v>120</v>
      </c>
      <c r="AG431" s="8">
        <v>96950</v>
      </c>
      <c r="AH431" t="s">
        <v>121</v>
      </c>
      <c r="AJ431" s="10">
        <v>16703225874</v>
      </c>
      <c r="AL431" t="s">
        <v>4689</v>
      </c>
      <c r="BD431" t="str">
        <f>"49-9071.00"</f>
        <v>49-9071.00</v>
      </c>
      <c r="BE431" t="s">
        <v>241</v>
      </c>
      <c r="BF431" t="s">
        <v>4690</v>
      </c>
      <c r="BG431" t="s">
        <v>1048</v>
      </c>
      <c r="BH431">
        <v>1</v>
      </c>
      <c r="BJ431" s="1">
        <v>45566</v>
      </c>
      <c r="BK431" s="1">
        <v>46660</v>
      </c>
      <c r="BN431">
        <v>35</v>
      </c>
      <c r="BO431">
        <v>0</v>
      </c>
      <c r="BP431">
        <v>7</v>
      </c>
      <c r="BQ431">
        <v>7</v>
      </c>
      <c r="BR431">
        <v>7</v>
      </c>
      <c r="BS431">
        <v>7</v>
      </c>
      <c r="BT431">
        <v>7</v>
      </c>
      <c r="BU431">
        <v>0</v>
      </c>
      <c r="BV431" t="str">
        <f>"9:00 AM"</f>
        <v>9:00 AM</v>
      </c>
      <c r="BW431" t="str">
        <f>"5:00 PM"</f>
        <v>5:00 PM</v>
      </c>
      <c r="BX431" t="s">
        <v>226</v>
      </c>
      <c r="BY431">
        <v>0</v>
      </c>
      <c r="BZ431">
        <v>24</v>
      </c>
      <c r="CA431" t="s">
        <v>115</v>
      </c>
      <c r="CC431" t="s">
        <v>4691</v>
      </c>
      <c r="CD431" t="s">
        <v>4692</v>
      </c>
      <c r="CF431" t="s">
        <v>148</v>
      </c>
      <c r="CG431" t="s">
        <v>120</v>
      </c>
      <c r="CH431" s="8">
        <v>96950</v>
      </c>
      <c r="CI431" s="3">
        <v>9.75</v>
      </c>
      <c r="CJ431" s="3">
        <v>9.75</v>
      </c>
      <c r="CK431" s="3">
        <v>14.63</v>
      </c>
      <c r="CL431" s="3">
        <v>14.63</v>
      </c>
      <c r="CM431" t="s">
        <v>136</v>
      </c>
      <c r="CN431" t="s">
        <v>158</v>
      </c>
      <c r="CO431" t="s">
        <v>138</v>
      </c>
      <c r="CQ431" t="s">
        <v>115</v>
      </c>
      <c r="CR431" t="s">
        <v>133</v>
      </c>
      <c r="CS431" t="s">
        <v>139</v>
      </c>
      <c r="CT431" t="s">
        <v>133</v>
      </c>
      <c r="CU431" t="s">
        <v>139</v>
      </c>
      <c r="CV431" t="s">
        <v>133</v>
      </c>
      <c r="CW431" t="s">
        <v>139</v>
      </c>
      <c r="CX431" t="s">
        <v>1208</v>
      </c>
      <c r="CY431" s="10">
        <v>16703225874</v>
      </c>
      <c r="CZ431" t="s">
        <v>4689</v>
      </c>
      <c r="DA431" t="s">
        <v>139</v>
      </c>
      <c r="DB431" t="s">
        <v>133</v>
      </c>
      <c r="DC431" t="s">
        <v>115</v>
      </c>
    </row>
    <row r="432" spans="1:112" ht="14.45" customHeight="1" x14ac:dyDescent="0.25">
      <c r="A432" t="s">
        <v>5085</v>
      </c>
      <c r="B432" t="s">
        <v>192</v>
      </c>
      <c r="C432" s="1">
        <v>45512</v>
      </c>
      <c r="D432" s="1">
        <v>45589</v>
      </c>
      <c r="E432" t="s">
        <v>114</v>
      </c>
      <c r="G432" t="s">
        <v>133</v>
      </c>
      <c r="H432" t="s">
        <v>115</v>
      </c>
      <c r="I432" t="s">
        <v>115</v>
      </c>
      <c r="J432" t="s">
        <v>5086</v>
      </c>
      <c r="L432" t="s">
        <v>5087</v>
      </c>
      <c r="M432" t="s">
        <v>5088</v>
      </c>
      <c r="N432" t="s">
        <v>119</v>
      </c>
      <c r="O432" t="s">
        <v>120</v>
      </c>
      <c r="P432" s="8">
        <v>96950</v>
      </c>
      <c r="Q432" t="s">
        <v>121</v>
      </c>
      <c r="S432" s="10">
        <v>16702347243</v>
      </c>
      <c r="U432" t="s">
        <v>5089</v>
      </c>
      <c r="V432">
        <v>424410</v>
      </c>
      <c r="W432" t="s">
        <v>123</v>
      </c>
      <c r="Y432" t="s">
        <v>5090</v>
      </c>
      <c r="Z432" t="s">
        <v>5091</v>
      </c>
      <c r="AB432" t="s">
        <v>663</v>
      </c>
      <c r="AC432" t="s">
        <v>5092</v>
      </c>
      <c r="AD432" t="s">
        <v>5088</v>
      </c>
      <c r="AE432" t="s">
        <v>119</v>
      </c>
      <c r="AF432" t="s">
        <v>120</v>
      </c>
      <c r="AG432" s="8">
        <v>96950</v>
      </c>
      <c r="AH432" t="s">
        <v>121</v>
      </c>
      <c r="AJ432" s="10">
        <v>16702347243</v>
      </c>
      <c r="AL432" t="s">
        <v>5093</v>
      </c>
      <c r="BD432" t="str">
        <f>"49-9071.00"</f>
        <v>49-9071.00</v>
      </c>
      <c r="BE432" t="s">
        <v>241</v>
      </c>
      <c r="BF432" t="s">
        <v>5094</v>
      </c>
      <c r="BG432" t="s">
        <v>5095</v>
      </c>
      <c r="BH432">
        <v>1</v>
      </c>
      <c r="BJ432" s="1">
        <v>45565</v>
      </c>
      <c r="BK432" s="1">
        <v>45929</v>
      </c>
      <c r="BN432">
        <v>36</v>
      </c>
      <c r="BO432">
        <v>0</v>
      </c>
      <c r="BP432">
        <v>6</v>
      </c>
      <c r="BQ432">
        <v>6</v>
      </c>
      <c r="BR432">
        <v>6</v>
      </c>
      <c r="BS432">
        <v>6</v>
      </c>
      <c r="BT432">
        <v>6</v>
      </c>
      <c r="BU432">
        <v>6</v>
      </c>
      <c r="BV432" t="str">
        <f>"8:00 AM"</f>
        <v>8:00 AM</v>
      </c>
      <c r="BW432" t="str">
        <f>"3:00 PM"</f>
        <v>3:00 PM</v>
      </c>
      <c r="BX432" t="s">
        <v>226</v>
      </c>
      <c r="BY432">
        <v>0</v>
      </c>
      <c r="BZ432">
        <v>24</v>
      </c>
      <c r="CA432" t="s">
        <v>115</v>
      </c>
      <c r="CC432" s="2" t="s">
        <v>5096</v>
      </c>
      <c r="CD432" t="s">
        <v>5097</v>
      </c>
      <c r="CE432" t="s">
        <v>5088</v>
      </c>
      <c r="CF432" t="s">
        <v>119</v>
      </c>
      <c r="CG432" t="s">
        <v>120</v>
      </c>
      <c r="CH432" s="8">
        <v>96950</v>
      </c>
      <c r="CI432" s="3">
        <v>9.75</v>
      </c>
      <c r="CJ432" s="3">
        <v>9.8000000000000007</v>
      </c>
      <c r="CK432" s="3">
        <v>14.63</v>
      </c>
      <c r="CL432" s="3">
        <v>14.7</v>
      </c>
      <c r="CM432" t="s">
        <v>136</v>
      </c>
      <c r="CO432" t="s">
        <v>138</v>
      </c>
      <c r="CQ432" t="s">
        <v>115</v>
      </c>
      <c r="CR432" t="s">
        <v>133</v>
      </c>
      <c r="CS432" t="s">
        <v>139</v>
      </c>
      <c r="CT432" t="s">
        <v>133</v>
      </c>
      <c r="CU432" t="s">
        <v>139</v>
      </c>
      <c r="CV432" t="s">
        <v>133</v>
      </c>
      <c r="CW432" t="s">
        <v>139</v>
      </c>
      <c r="CX432" t="s">
        <v>5098</v>
      </c>
      <c r="CY432" s="10">
        <v>16702347243</v>
      </c>
      <c r="CZ432" t="s">
        <v>5093</v>
      </c>
      <c r="DA432" t="s">
        <v>139</v>
      </c>
      <c r="DB432" t="s">
        <v>133</v>
      </c>
      <c r="DC432" t="s">
        <v>115</v>
      </c>
    </row>
    <row r="433" spans="1:107" ht="14.45" customHeight="1" x14ac:dyDescent="0.25">
      <c r="A433" t="s">
        <v>5120</v>
      </c>
      <c r="B433" t="s">
        <v>192</v>
      </c>
      <c r="C433" s="1">
        <v>45489</v>
      </c>
      <c r="D433" s="1">
        <v>45589</v>
      </c>
      <c r="E433" t="s">
        <v>144</v>
      </c>
      <c r="F433" s="1">
        <v>45565</v>
      </c>
      <c r="G433" t="s">
        <v>133</v>
      </c>
      <c r="H433" t="s">
        <v>115</v>
      </c>
      <c r="I433" t="s">
        <v>115</v>
      </c>
      <c r="J433" t="s">
        <v>2875</v>
      </c>
      <c r="L433" t="s">
        <v>2876</v>
      </c>
      <c r="N433" t="s">
        <v>148</v>
      </c>
      <c r="O433" t="s">
        <v>120</v>
      </c>
      <c r="P433" s="8">
        <v>96950</v>
      </c>
      <c r="Q433" t="s">
        <v>121</v>
      </c>
      <c r="S433" s="10">
        <v>16707891106</v>
      </c>
      <c r="U433" t="s">
        <v>2877</v>
      </c>
      <c r="V433">
        <v>238290</v>
      </c>
      <c r="W433" t="s">
        <v>123</v>
      </c>
      <c r="Y433" t="s">
        <v>2878</v>
      </c>
      <c r="Z433" t="s">
        <v>2879</v>
      </c>
      <c r="AA433" t="s">
        <v>2880</v>
      </c>
      <c r="AB433" t="s">
        <v>623</v>
      </c>
      <c r="AC433" t="s">
        <v>2876</v>
      </c>
      <c r="AE433" t="s">
        <v>119</v>
      </c>
      <c r="AF433" t="s">
        <v>120</v>
      </c>
      <c r="AG433" s="8">
        <v>96950</v>
      </c>
      <c r="AH433" t="s">
        <v>121</v>
      </c>
      <c r="AI433" t="s">
        <v>1881</v>
      </c>
      <c r="AJ433" s="10">
        <v>16707891106</v>
      </c>
      <c r="AL433" t="s">
        <v>2882</v>
      </c>
      <c r="BD433" t="str">
        <f>"35-2021.00"</f>
        <v>35-2021.00</v>
      </c>
      <c r="BE433" t="s">
        <v>1658</v>
      </c>
      <c r="BF433" t="s">
        <v>5121</v>
      </c>
      <c r="BG433" t="s">
        <v>5122</v>
      </c>
      <c r="BH433">
        <v>20</v>
      </c>
      <c r="BJ433" s="1">
        <v>45566</v>
      </c>
      <c r="BK433" s="1">
        <v>46660</v>
      </c>
      <c r="BN433">
        <v>35</v>
      </c>
      <c r="BO433">
        <v>0</v>
      </c>
      <c r="BP433">
        <v>7</v>
      </c>
      <c r="BQ433">
        <v>7</v>
      </c>
      <c r="BR433">
        <v>7</v>
      </c>
      <c r="BS433">
        <v>7</v>
      </c>
      <c r="BT433">
        <v>7</v>
      </c>
      <c r="BU433">
        <v>0</v>
      </c>
      <c r="BV433" t="str">
        <f>"8:00 AM"</f>
        <v>8:00 AM</v>
      </c>
      <c r="BW433" t="str">
        <f>"4:00 PM"</f>
        <v>4:00 PM</v>
      </c>
      <c r="BX433" t="s">
        <v>158</v>
      </c>
      <c r="BY433">
        <v>0</v>
      </c>
      <c r="BZ433">
        <v>3</v>
      </c>
      <c r="CA433" t="s">
        <v>115</v>
      </c>
      <c r="CC433" s="2" t="s">
        <v>5123</v>
      </c>
      <c r="CD433" t="s">
        <v>2876</v>
      </c>
      <c r="CF433" t="s">
        <v>119</v>
      </c>
      <c r="CG433" t="s">
        <v>120</v>
      </c>
      <c r="CH433" s="8">
        <v>96950</v>
      </c>
      <c r="CI433" s="3">
        <v>7.95</v>
      </c>
      <c r="CJ433" s="3">
        <v>7.95</v>
      </c>
      <c r="CK433" s="3">
        <v>11.92</v>
      </c>
      <c r="CL433" s="3">
        <v>11.92</v>
      </c>
      <c r="CM433" t="s">
        <v>136</v>
      </c>
      <c r="CO433" t="s">
        <v>138</v>
      </c>
      <c r="CQ433" t="s">
        <v>115</v>
      </c>
      <c r="CR433" t="s">
        <v>133</v>
      </c>
      <c r="CS433" t="s">
        <v>139</v>
      </c>
      <c r="CT433" t="s">
        <v>133</v>
      </c>
      <c r="CU433" t="s">
        <v>139</v>
      </c>
      <c r="CV433" t="s">
        <v>133</v>
      </c>
      <c r="CW433" t="s">
        <v>139</v>
      </c>
      <c r="CX433" t="s">
        <v>3568</v>
      </c>
      <c r="CY433" s="10">
        <v>16707891106</v>
      </c>
      <c r="CZ433" t="s">
        <v>2882</v>
      </c>
      <c r="DA433" t="s">
        <v>356</v>
      </c>
      <c r="DB433" t="s">
        <v>133</v>
      </c>
      <c r="DC433" t="s">
        <v>115</v>
      </c>
    </row>
    <row r="434" spans="1:107" ht="14.45" customHeight="1" x14ac:dyDescent="0.25">
      <c r="A434" t="s">
        <v>5666</v>
      </c>
      <c r="B434" t="s">
        <v>192</v>
      </c>
      <c r="C434" s="1">
        <v>45511</v>
      </c>
      <c r="D434" s="1">
        <v>45589</v>
      </c>
      <c r="E434" t="s">
        <v>144</v>
      </c>
      <c r="F434" s="1">
        <v>45564</v>
      </c>
      <c r="G434" t="s">
        <v>115</v>
      </c>
      <c r="H434" t="s">
        <v>115</v>
      </c>
      <c r="I434" t="s">
        <v>115</v>
      </c>
      <c r="J434" t="s">
        <v>5667</v>
      </c>
      <c r="K434" t="s">
        <v>5668</v>
      </c>
      <c r="L434" t="s">
        <v>360</v>
      </c>
      <c r="M434" t="s">
        <v>369</v>
      </c>
      <c r="N434" t="s">
        <v>148</v>
      </c>
      <c r="O434" t="s">
        <v>120</v>
      </c>
      <c r="P434" s="8">
        <v>96950</v>
      </c>
      <c r="Q434" t="s">
        <v>121</v>
      </c>
      <c r="S434" s="10">
        <v>16702871116</v>
      </c>
      <c r="U434" t="s">
        <v>3373</v>
      </c>
      <c r="V434">
        <v>811412</v>
      </c>
      <c r="W434" t="s">
        <v>123</v>
      </c>
      <c r="Y434" t="s">
        <v>3646</v>
      </c>
      <c r="Z434" t="s">
        <v>3647</v>
      </c>
      <c r="AA434" t="s">
        <v>3648</v>
      </c>
      <c r="AB434" t="s">
        <v>1698</v>
      </c>
      <c r="AC434" t="s">
        <v>5669</v>
      </c>
      <c r="AE434" t="s">
        <v>148</v>
      </c>
      <c r="AF434" t="s">
        <v>120</v>
      </c>
      <c r="AG434" s="8">
        <v>96950</v>
      </c>
      <c r="AH434" t="s">
        <v>121</v>
      </c>
      <c r="AI434">
        <v>96950</v>
      </c>
      <c r="AJ434" s="10">
        <v>16702871116</v>
      </c>
      <c r="AL434" t="s">
        <v>366</v>
      </c>
      <c r="BD434" t="str">
        <f>"49-9071.00"</f>
        <v>49-9071.00</v>
      </c>
      <c r="BE434" t="s">
        <v>241</v>
      </c>
      <c r="BF434" t="s">
        <v>5670</v>
      </c>
      <c r="BG434" t="s">
        <v>241</v>
      </c>
      <c r="BH434">
        <v>10</v>
      </c>
      <c r="BJ434" s="1">
        <v>45566</v>
      </c>
      <c r="BK434" s="1">
        <v>45930</v>
      </c>
      <c r="BN434">
        <v>35</v>
      </c>
      <c r="BO434">
        <v>0</v>
      </c>
      <c r="BP434">
        <v>7</v>
      </c>
      <c r="BQ434">
        <v>7</v>
      </c>
      <c r="BR434">
        <v>7</v>
      </c>
      <c r="BS434">
        <v>7</v>
      </c>
      <c r="BT434">
        <v>7</v>
      </c>
      <c r="BU434">
        <v>0</v>
      </c>
      <c r="BV434" t="str">
        <f>"8:00 AM"</f>
        <v>8:00 AM</v>
      </c>
      <c r="BW434" t="str">
        <f>"4:00 PM"</f>
        <v>4:00 PM</v>
      </c>
      <c r="BX434" t="s">
        <v>158</v>
      </c>
      <c r="BY434">
        <v>0</v>
      </c>
      <c r="BZ434">
        <v>12</v>
      </c>
      <c r="CA434" t="s">
        <v>115</v>
      </c>
      <c r="CC434" t="s">
        <v>368</v>
      </c>
      <c r="CD434" t="s">
        <v>369</v>
      </c>
      <c r="CF434" t="s">
        <v>148</v>
      </c>
      <c r="CG434" t="s">
        <v>120</v>
      </c>
      <c r="CH434" s="8">
        <v>96950</v>
      </c>
      <c r="CI434" s="3">
        <v>9.75</v>
      </c>
      <c r="CJ434" s="3">
        <v>9.75</v>
      </c>
      <c r="CK434" s="3">
        <v>14.62</v>
      </c>
      <c r="CL434" s="3">
        <v>14.62</v>
      </c>
      <c r="CM434" t="s">
        <v>136</v>
      </c>
      <c r="CO434" t="s">
        <v>138</v>
      </c>
      <c r="CQ434" t="s">
        <v>115</v>
      </c>
      <c r="CR434" t="s">
        <v>133</v>
      </c>
      <c r="CS434" t="s">
        <v>139</v>
      </c>
      <c r="CT434" t="s">
        <v>133</v>
      </c>
      <c r="CU434" t="s">
        <v>139</v>
      </c>
      <c r="CV434" t="s">
        <v>133</v>
      </c>
      <c r="CW434" t="s">
        <v>139</v>
      </c>
      <c r="CX434" t="s">
        <v>1461</v>
      </c>
      <c r="CY434" s="10">
        <v>16702871116</v>
      </c>
      <c r="CZ434" t="s">
        <v>366</v>
      </c>
      <c r="DA434" t="s">
        <v>139</v>
      </c>
      <c r="DB434" t="s">
        <v>133</v>
      </c>
      <c r="DC434" t="s">
        <v>115</v>
      </c>
    </row>
    <row r="435" spans="1:107" ht="14.45" customHeight="1" x14ac:dyDescent="0.25">
      <c r="A435" t="s">
        <v>6434</v>
      </c>
      <c r="B435" t="s">
        <v>192</v>
      </c>
      <c r="C435" s="1">
        <v>45489</v>
      </c>
      <c r="D435" s="1">
        <v>45589</v>
      </c>
      <c r="E435" t="s">
        <v>144</v>
      </c>
      <c r="F435" s="1">
        <v>45565</v>
      </c>
      <c r="G435" t="s">
        <v>115</v>
      </c>
      <c r="H435" t="s">
        <v>115</v>
      </c>
      <c r="I435" t="s">
        <v>115</v>
      </c>
      <c r="J435" t="s">
        <v>2875</v>
      </c>
      <c r="L435" t="s">
        <v>2876</v>
      </c>
      <c r="N435" t="s">
        <v>148</v>
      </c>
      <c r="O435" t="s">
        <v>120</v>
      </c>
      <c r="P435" s="8">
        <v>96950</v>
      </c>
      <c r="Q435" t="s">
        <v>121</v>
      </c>
      <c r="R435" t="s">
        <v>1354</v>
      </c>
      <c r="S435" s="10">
        <v>16707891106</v>
      </c>
      <c r="U435" t="s">
        <v>2877</v>
      </c>
      <c r="V435">
        <v>238290</v>
      </c>
      <c r="W435" t="s">
        <v>123</v>
      </c>
      <c r="Y435" t="s">
        <v>2878</v>
      </c>
      <c r="Z435" t="s">
        <v>2879</v>
      </c>
      <c r="AA435" t="s">
        <v>2880</v>
      </c>
      <c r="AB435" t="s">
        <v>623</v>
      </c>
      <c r="AC435" t="s">
        <v>2876</v>
      </c>
      <c r="AE435" t="s">
        <v>119</v>
      </c>
      <c r="AF435" t="s">
        <v>120</v>
      </c>
      <c r="AG435" s="8">
        <v>96950</v>
      </c>
      <c r="AH435" t="s">
        <v>121</v>
      </c>
      <c r="AI435" t="s">
        <v>1881</v>
      </c>
      <c r="AJ435" s="10">
        <v>16707891106</v>
      </c>
      <c r="AL435" t="s">
        <v>2882</v>
      </c>
      <c r="BD435" t="str">
        <f>"35-2021.00"</f>
        <v>35-2021.00</v>
      </c>
      <c r="BE435" t="s">
        <v>1658</v>
      </c>
      <c r="BF435" t="s">
        <v>6435</v>
      </c>
      <c r="BG435" t="s">
        <v>1658</v>
      </c>
      <c r="BH435">
        <v>20</v>
      </c>
      <c r="BJ435" s="1">
        <v>45566</v>
      </c>
      <c r="BK435" s="1">
        <v>45930</v>
      </c>
      <c r="BN435">
        <v>35</v>
      </c>
      <c r="BO435">
        <v>0</v>
      </c>
      <c r="BP435">
        <v>7</v>
      </c>
      <c r="BQ435">
        <v>7</v>
      </c>
      <c r="BR435">
        <v>7</v>
      </c>
      <c r="BS435">
        <v>7</v>
      </c>
      <c r="BT435">
        <v>7</v>
      </c>
      <c r="BU435">
        <v>0</v>
      </c>
      <c r="BV435" t="str">
        <f>"8:00 AM"</f>
        <v>8:00 AM</v>
      </c>
      <c r="BW435" t="str">
        <f>"4:00 PM"</f>
        <v>4:00 PM</v>
      </c>
      <c r="BX435" t="s">
        <v>158</v>
      </c>
      <c r="BY435">
        <v>0</v>
      </c>
      <c r="BZ435">
        <v>3</v>
      </c>
      <c r="CA435" t="s">
        <v>115</v>
      </c>
      <c r="CC435" t="s">
        <v>3567</v>
      </c>
      <c r="CD435" t="s">
        <v>2876</v>
      </c>
      <c r="CF435" t="s">
        <v>119</v>
      </c>
      <c r="CG435" t="s">
        <v>120</v>
      </c>
      <c r="CH435" s="8">
        <v>96950</v>
      </c>
      <c r="CI435" s="3">
        <v>7.95</v>
      </c>
      <c r="CJ435" s="3">
        <v>7.95</v>
      </c>
      <c r="CK435" s="3">
        <v>11.92</v>
      </c>
      <c r="CL435" s="3">
        <v>11.92</v>
      </c>
      <c r="CM435" t="s">
        <v>136</v>
      </c>
      <c r="CO435" t="s">
        <v>138</v>
      </c>
      <c r="CQ435" t="s">
        <v>115</v>
      </c>
      <c r="CR435" t="s">
        <v>133</v>
      </c>
      <c r="CS435" t="s">
        <v>139</v>
      </c>
      <c r="CT435" t="s">
        <v>133</v>
      </c>
      <c r="CU435" t="s">
        <v>139</v>
      </c>
      <c r="CV435" t="s">
        <v>133</v>
      </c>
      <c r="CW435" t="s">
        <v>139</v>
      </c>
      <c r="CX435" t="s">
        <v>3568</v>
      </c>
      <c r="CY435" s="10">
        <v>16707891106</v>
      </c>
      <c r="CZ435" t="s">
        <v>2882</v>
      </c>
      <c r="DA435" t="s">
        <v>356</v>
      </c>
      <c r="DB435" t="s">
        <v>133</v>
      </c>
      <c r="DC435" t="s">
        <v>115</v>
      </c>
    </row>
    <row r="436" spans="1:107" ht="14.45" customHeight="1" x14ac:dyDescent="0.25">
      <c r="A436" t="s">
        <v>6644</v>
      </c>
      <c r="B436" t="s">
        <v>901</v>
      </c>
      <c r="C436" s="1">
        <v>45515</v>
      </c>
      <c r="D436" s="1">
        <v>45589</v>
      </c>
      <c r="E436" t="s">
        <v>144</v>
      </c>
      <c r="F436" s="1">
        <v>45563</v>
      </c>
      <c r="G436" t="s">
        <v>133</v>
      </c>
      <c r="H436" t="s">
        <v>115</v>
      </c>
      <c r="I436" t="s">
        <v>115</v>
      </c>
      <c r="J436" t="s">
        <v>5086</v>
      </c>
      <c r="L436" t="s">
        <v>5092</v>
      </c>
      <c r="M436" t="s">
        <v>5088</v>
      </c>
      <c r="N436" t="s">
        <v>119</v>
      </c>
      <c r="O436" t="s">
        <v>120</v>
      </c>
      <c r="P436" s="8">
        <v>96950</v>
      </c>
      <c r="Q436" t="s">
        <v>121</v>
      </c>
      <c r="S436" s="10">
        <v>16702347243</v>
      </c>
      <c r="U436" t="s">
        <v>5089</v>
      </c>
      <c r="V436">
        <v>424410</v>
      </c>
      <c r="W436" t="s">
        <v>123</v>
      </c>
      <c r="Y436" t="s">
        <v>5090</v>
      </c>
      <c r="Z436" t="s">
        <v>5091</v>
      </c>
      <c r="AB436" t="s">
        <v>663</v>
      </c>
      <c r="AC436" t="s">
        <v>5092</v>
      </c>
      <c r="AD436" t="s">
        <v>5088</v>
      </c>
      <c r="AE436" t="s">
        <v>119</v>
      </c>
      <c r="AF436" t="s">
        <v>120</v>
      </c>
      <c r="AG436" s="8">
        <v>96950</v>
      </c>
      <c r="AH436" t="s">
        <v>121</v>
      </c>
      <c r="AJ436" s="10">
        <v>16702347243</v>
      </c>
      <c r="AL436" t="s">
        <v>5093</v>
      </c>
      <c r="BD436" t="str">
        <f>"53-3033.00"</f>
        <v>53-3033.00</v>
      </c>
      <c r="BE436" t="s">
        <v>2961</v>
      </c>
      <c r="BF436" t="s">
        <v>6645</v>
      </c>
      <c r="BG436" t="s">
        <v>6646</v>
      </c>
      <c r="BH436">
        <v>2</v>
      </c>
      <c r="BI436">
        <v>1</v>
      </c>
      <c r="BJ436" s="1">
        <v>45565</v>
      </c>
      <c r="BK436" s="1">
        <v>46659</v>
      </c>
      <c r="BL436" s="1">
        <v>45589</v>
      </c>
      <c r="BM436" s="1">
        <v>46659</v>
      </c>
      <c r="BN436">
        <v>36</v>
      </c>
      <c r="BO436">
        <v>0</v>
      </c>
      <c r="BP436">
        <v>6</v>
      </c>
      <c r="BQ436">
        <v>6</v>
      </c>
      <c r="BR436">
        <v>6</v>
      </c>
      <c r="BS436">
        <v>6</v>
      </c>
      <c r="BT436">
        <v>6</v>
      </c>
      <c r="BU436">
        <v>6</v>
      </c>
      <c r="BV436" t="str">
        <f>"8:00 AM"</f>
        <v>8:00 AM</v>
      </c>
      <c r="BW436" t="str">
        <f>"3:00 PM"</f>
        <v>3:00 PM</v>
      </c>
      <c r="BX436" t="s">
        <v>226</v>
      </c>
      <c r="BY436">
        <v>0</v>
      </c>
      <c r="BZ436">
        <v>12</v>
      </c>
      <c r="CA436" t="s">
        <v>115</v>
      </c>
      <c r="CC436" s="2" t="s">
        <v>6647</v>
      </c>
      <c r="CD436" t="s">
        <v>5097</v>
      </c>
      <c r="CE436" t="s">
        <v>5088</v>
      </c>
      <c r="CF436" t="s">
        <v>119</v>
      </c>
      <c r="CG436" t="s">
        <v>120</v>
      </c>
      <c r="CH436" s="8">
        <v>96950</v>
      </c>
      <c r="CI436" s="3">
        <v>8.15</v>
      </c>
      <c r="CJ436" s="3">
        <v>8.1999999999999993</v>
      </c>
      <c r="CK436" s="3">
        <v>12.23</v>
      </c>
      <c r="CL436" s="3">
        <v>12.3</v>
      </c>
      <c r="CM436" t="s">
        <v>136</v>
      </c>
      <c r="CO436" t="s">
        <v>138</v>
      </c>
      <c r="CQ436" t="s">
        <v>115</v>
      </c>
      <c r="CR436" t="s">
        <v>133</v>
      </c>
      <c r="CS436" t="s">
        <v>139</v>
      </c>
      <c r="CT436" t="s">
        <v>133</v>
      </c>
      <c r="CU436" t="s">
        <v>139</v>
      </c>
      <c r="CV436" t="s">
        <v>133</v>
      </c>
      <c r="CW436" t="s">
        <v>139</v>
      </c>
      <c r="CX436" t="s">
        <v>6648</v>
      </c>
      <c r="CY436" s="10">
        <v>16702347243</v>
      </c>
      <c r="CZ436" t="s">
        <v>5093</v>
      </c>
      <c r="DA436" t="s">
        <v>139</v>
      </c>
      <c r="DB436" t="s">
        <v>133</v>
      </c>
      <c r="DC436" t="s">
        <v>115</v>
      </c>
    </row>
    <row r="437" spans="1:107" ht="14.45" customHeight="1" x14ac:dyDescent="0.25">
      <c r="A437" t="s">
        <v>7003</v>
      </c>
      <c r="B437" t="s">
        <v>192</v>
      </c>
      <c r="C437" s="1">
        <v>45516</v>
      </c>
      <c r="D437" s="1">
        <v>45589</v>
      </c>
      <c r="E437" t="s">
        <v>144</v>
      </c>
      <c r="F437" s="1">
        <v>45564</v>
      </c>
      <c r="G437" t="s">
        <v>115</v>
      </c>
      <c r="H437" t="s">
        <v>115</v>
      </c>
      <c r="I437" t="s">
        <v>115</v>
      </c>
      <c r="J437" t="s">
        <v>2762</v>
      </c>
      <c r="L437" t="s">
        <v>2763</v>
      </c>
      <c r="M437" t="s">
        <v>2764</v>
      </c>
      <c r="N437" t="s">
        <v>283</v>
      </c>
      <c r="O437" t="s">
        <v>120</v>
      </c>
      <c r="P437" s="8">
        <v>96952</v>
      </c>
      <c r="Q437" t="s">
        <v>121</v>
      </c>
      <c r="S437" s="10">
        <v>16707832999</v>
      </c>
      <c r="U437" t="s">
        <v>2765</v>
      </c>
      <c r="V437">
        <v>72251</v>
      </c>
      <c r="W437" t="s">
        <v>123</v>
      </c>
      <c r="Y437" t="s">
        <v>2766</v>
      </c>
      <c r="Z437" t="s">
        <v>2767</v>
      </c>
      <c r="AA437" t="s">
        <v>2768</v>
      </c>
      <c r="AB437" t="s">
        <v>565</v>
      </c>
      <c r="AC437" t="s">
        <v>2764</v>
      </c>
      <c r="AE437" t="s">
        <v>162</v>
      </c>
      <c r="AF437" t="s">
        <v>120</v>
      </c>
      <c r="AG437" s="8">
        <v>96952</v>
      </c>
      <c r="AH437" t="s">
        <v>121</v>
      </c>
      <c r="AJ437" s="10">
        <v>16707832999</v>
      </c>
      <c r="AL437" t="s">
        <v>2769</v>
      </c>
      <c r="BD437" t="str">
        <f>"35-3031.00"</f>
        <v>35-3031.00</v>
      </c>
      <c r="BE437" t="s">
        <v>1072</v>
      </c>
      <c r="BF437" t="s">
        <v>2770</v>
      </c>
      <c r="BG437" t="s">
        <v>2771</v>
      </c>
      <c r="BH437">
        <v>5</v>
      </c>
      <c r="BJ437" s="1">
        <v>45566</v>
      </c>
      <c r="BK437" s="1">
        <v>45930</v>
      </c>
      <c r="BN437">
        <v>35</v>
      </c>
      <c r="BO437">
        <v>7</v>
      </c>
      <c r="BP437">
        <v>0</v>
      </c>
      <c r="BQ437">
        <v>0</v>
      </c>
      <c r="BR437">
        <v>7</v>
      </c>
      <c r="BS437">
        <v>7</v>
      </c>
      <c r="BT437">
        <v>7</v>
      </c>
      <c r="BU437">
        <v>7</v>
      </c>
      <c r="BV437" t="str">
        <f>"6:00 PM"</f>
        <v>6:00 PM</v>
      </c>
      <c r="BW437" t="str">
        <f>"1:00 AM"</f>
        <v>1:00 AM</v>
      </c>
      <c r="BX437" t="s">
        <v>158</v>
      </c>
      <c r="BY437">
        <v>0</v>
      </c>
      <c r="BZ437">
        <v>12</v>
      </c>
      <c r="CA437" t="s">
        <v>115</v>
      </c>
      <c r="CC437" s="2" t="s">
        <v>2772</v>
      </c>
      <c r="CD437" t="s">
        <v>2763</v>
      </c>
      <c r="CE437" t="s">
        <v>2764</v>
      </c>
      <c r="CF437" t="s">
        <v>283</v>
      </c>
      <c r="CG437" t="s">
        <v>120</v>
      </c>
      <c r="CH437" s="8">
        <v>96952</v>
      </c>
      <c r="CI437" s="3">
        <v>8.0399999999999991</v>
      </c>
      <c r="CJ437" s="3">
        <v>8.0399999999999991</v>
      </c>
      <c r="CK437" s="3">
        <v>12.06</v>
      </c>
      <c r="CL437" s="3">
        <v>12.06</v>
      </c>
      <c r="CM437" t="s">
        <v>136</v>
      </c>
      <c r="CO437" t="s">
        <v>138</v>
      </c>
      <c r="CQ437" t="s">
        <v>115</v>
      </c>
      <c r="CR437" t="s">
        <v>133</v>
      </c>
      <c r="CS437" t="s">
        <v>139</v>
      </c>
      <c r="CT437" t="s">
        <v>133</v>
      </c>
      <c r="CU437" t="s">
        <v>139</v>
      </c>
      <c r="CV437" t="s">
        <v>133</v>
      </c>
      <c r="CW437" t="s">
        <v>139</v>
      </c>
      <c r="CX437" t="s">
        <v>1461</v>
      </c>
      <c r="CY437" s="10">
        <v>16707832999</v>
      </c>
      <c r="CZ437" t="s">
        <v>2769</v>
      </c>
      <c r="DA437" t="s">
        <v>139</v>
      </c>
      <c r="DB437" t="s">
        <v>133</v>
      </c>
      <c r="DC437" t="s">
        <v>115</v>
      </c>
    </row>
    <row r="438" spans="1:107" ht="14.45" customHeight="1" x14ac:dyDescent="0.25">
      <c r="A438" t="s">
        <v>7004</v>
      </c>
      <c r="B438" t="s">
        <v>192</v>
      </c>
      <c r="C438" s="1">
        <v>45510</v>
      </c>
      <c r="D438" s="1">
        <v>45589</v>
      </c>
      <c r="E438" t="s">
        <v>144</v>
      </c>
      <c r="F438" s="1">
        <v>45687</v>
      </c>
      <c r="G438" t="s">
        <v>115</v>
      </c>
      <c r="H438" t="s">
        <v>115</v>
      </c>
      <c r="I438" t="s">
        <v>115</v>
      </c>
      <c r="J438" t="s">
        <v>1952</v>
      </c>
      <c r="L438" t="s">
        <v>1953</v>
      </c>
      <c r="M438" t="s">
        <v>7005</v>
      </c>
      <c r="N438" t="s">
        <v>4785</v>
      </c>
      <c r="O438" t="s">
        <v>120</v>
      </c>
      <c r="P438" s="8">
        <v>96950</v>
      </c>
      <c r="Q438" t="s">
        <v>121</v>
      </c>
      <c r="S438" s="10">
        <v>16702887999</v>
      </c>
      <c r="U438" t="s">
        <v>1955</v>
      </c>
      <c r="V438">
        <v>23711</v>
      </c>
      <c r="W438" t="s">
        <v>123</v>
      </c>
      <c r="Y438" t="s">
        <v>1956</v>
      </c>
      <c r="Z438" t="s">
        <v>1957</v>
      </c>
      <c r="AA438" t="s">
        <v>1958</v>
      </c>
      <c r="AB438" t="s">
        <v>565</v>
      </c>
      <c r="AC438" t="s">
        <v>1953</v>
      </c>
      <c r="AD438" t="s">
        <v>7006</v>
      </c>
      <c r="AE438" t="s">
        <v>4785</v>
      </c>
      <c r="AF438" t="s">
        <v>120</v>
      </c>
      <c r="AG438" s="8">
        <v>96950</v>
      </c>
      <c r="AH438" t="s">
        <v>121</v>
      </c>
      <c r="AJ438" s="10">
        <v>16702887999</v>
      </c>
      <c r="AL438" t="s">
        <v>1959</v>
      </c>
      <c r="BD438" t="str">
        <f>"13-1051.00"</f>
        <v>13-1051.00</v>
      </c>
      <c r="BE438" t="s">
        <v>1396</v>
      </c>
      <c r="BF438" t="s">
        <v>7007</v>
      </c>
      <c r="BG438" t="s">
        <v>7008</v>
      </c>
      <c r="BH438">
        <v>1</v>
      </c>
      <c r="BJ438" s="1">
        <v>45689</v>
      </c>
      <c r="BK438" s="1">
        <v>46053</v>
      </c>
      <c r="BN438">
        <v>40</v>
      </c>
      <c r="BO438">
        <v>0</v>
      </c>
      <c r="BP438">
        <v>8</v>
      </c>
      <c r="BQ438">
        <v>8</v>
      </c>
      <c r="BR438">
        <v>8</v>
      </c>
      <c r="BS438">
        <v>8</v>
      </c>
      <c r="BT438">
        <v>8</v>
      </c>
      <c r="BU438">
        <v>0</v>
      </c>
      <c r="BV438" t="str">
        <f t="shared" ref="BV438:BV447" si="9">"8:00 AM"</f>
        <v>8:00 AM</v>
      </c>
      <c r="BW438" t="str">
        <f>"5:00 PM"</f>
        <v>5:00 PM</v>
      </c>
      <c r="BX438" t="s">
        <v>726</v>
      </c>
      <c r="BY438">
        <v>0</v>
      </c>
      <c r="BZ438">
        <v>24</v>
      </c>
      <c r="CA438" t="s">
        <v>115</v>
      </c>
      <c r="CC438" t="s">
        <v>7009</v>
      </c>
      <c r="CD438" t="s">
        <v>7010</v>
      </c>
      <c r="CE438" t="s">
        <v>7011</v>
      </c>
      <c r="CF438" t="s">
        <v>4785</v>
      </c>
      <c r="CG438" t="s">
        <v>120</v>
      </c>
      <c r="CH438" s="8">
        <v>96950</v>
      </c>
      <c r="CI438" s="3">
        <v>17.25</v>
      </c>
      <c r="CJ438" s="3">
        <v>17.25</v>
      </c>
      <c r="CK438" s="3">
        <v>0</v>
      </c>
      <c r="CL438" s="3">
        <v>0</v>
      </c>
      <c r="CM438" t="s">
        <v>136</v>
      </c>
      <c r="CN438" t="s">
        <v>158</v>
      </c>
      <c r="CO438" t="s">
        <v>138</v>
      </c>
      <c r="CQ438" t="s">
        <v>115</v>
      </c>
      <c r="CR438" t="s">
        <v>133</v>
      </c>
      <c r="CS438" t="s">
        <v>139</v>
      </c>
      <c r="CT438" t="s">
        <v>139</v>
      </c>
      <c r="CU438" t="s">
        <v>139</v>
      </c>
      <c r="CV438" t="s">
        <v>133</v>
      </c>
      <c r="CW438" t="s">
        <v>139</v>
      </c>
      <c r="CX438" t="s">
        <v>7012</v>
      </c>
      <c r="CY438" s="10">
        <v>16702887999</v>
      </c>
      <c r="CZ438" t="s">
        <v>1959</v>
      </c>
      <c r="DA438" t="s">
        <v>139</v>
      </c>
      <c r="DB438" t="s">
        <v>133</v>
      </c>
      <c r="DC438" t="s">
        <v>115</v>
      </c>
    </row>
    <row r="439" spans="1:107" ht="14.45" customHeight="1" x14ac:dyDescent="0.25">
      <c r="A439" t="s">
        <v>7085</v>
      </c>
      <c r="B439" t="s">
        <v>192</v>
      </c>
      <c r="C439" s="1">
        <v>45455</v>
      </c>
      <c r="D439" s="1">
        <v>45589</v>
      </c>
      <c r="E439" t="s">
        <v>144</v>
      </c>
      <c r="F439" s="1">
        <v>45564</v>
      </c>
      <c r="G439" t="s">
        <v>133</v>
      </c>
      <c r="H439" t="s">
        <v>115</v>
      </c>
      <c r="I439" t="s">
        <v>115</v>
      </c>
      <c r="J439" t="s">
        <v>950</v>
      </c>
      <c r="K439" t="s">
        <v>951</v>
      </c>
      <c r="L439" t="s">
        <v>683</v>
      </c>
      <c r="M439" t="s">
        <v>952</v>
      </c>
      <c r="N439" t="s">
        <v>119</v>
      </c>
      <c r="O439" t="s">
        <v>120</v>
      </c>
      <c r="P439" s="8">
        <v>96950</v>
      </c>
      <c r="Q439" t="s">
        <v>121</v>
      </c>
      <c r="S439" s="10">
        <v>16702352883</v>
      </c>
      <c r="T439">
        <v>0</v>
      </c>
      <c r="U439" t="s">
        <v>953</v>
      </c>
      <c r="V439">
        <v>56132</v>
      </c>
      <c r="W439" t="s">
        <v>123</v>
      </c>
      <c r="Y439" t="s">
        <v>954</v>
      </c>
      <c r="Z439" t="s">
        <v>955</v>
      </c>
      <c r="AA439" t="s">
        <v>686</v>
      </c>
      <c r="AB439" t="s">
        <v>663</v>
      </c>
      <c r="AC439" t="s">
        <v>683</v>
      </c>
      <c r="AD439" t="s">
        <v>952</v>
      </c>
      <c r="AE439" t="s">
        <v>119</v>
      </c>
      <c r="AF439" t="s">
        <v>120</v>
      </c>
      <c r="AG439" s="8">
        <v>96950</v>
      </c>
      <c r="AH439" t="s">
        <v>121</v>
      </c>
      <c r="AJ439" s="10">
        <v>16702352883</v>
      </c>
      <c r="AK439">
        <v>0</v>
      </c>
      <c r="AL439" t="s">
        <v>956</v>
      </c>
      <c r="BD439" t="str">
        <f>"49-9071.00"</f>
        <v>49-9071.00</v>
      </c>
      <c r="BE439" t="s">
        <v>241</v>
      </c>
      <c r="BF439" t="s">
        <v>1152</v>
      </c>
      <c r="BG439" t="s">
        <v>1153</v>
      </c>
      <c r="BH439">
        <v>5</v>
      </c>
      <c r="BJ439" s="1">
        <v>45566</v>
      </c>
      <c r="BK439" s="1">
        <v>46660</v>
      </c>
      <c r="BN439">
        <v>35</v>
      </c>
      <c r="BO439">
        <v>0</v>
      </c>
      <c r="BP439">
        <v>7</v>
      </c>
      <c r="BQ439">
        <v>7</v>
      </c>
      <c r="BR439">
        <v>7</v>
      </c>
      <c r="BS439">
        <v>7</v>
      </c>
      <c r="BT439">
        <v>7</v>
      </c>
      <c r="BU439">
        <v>0</v>
      </c>
      <c r="BV439" t="str">
        <f t="shared" si="9"/>
        <v>8:00 AM</v>
      </c>
      <c r="BW439" t="str">
        <f>"4:00 PM"</f>
        <v>4:00 PM</v>
      </c>
      <c r="BX439" t="s">
        <v>226</v>
      </c>
      <c r="BY439">
        <v>0</v>
      </c>
      <c r="BZ439">
        <v>12</v>
      </c>
      <c r="CA439" t="s">
        <v>115</v>
      </c>
      <c r="CC439" t="s">
        <v>1154</v>
      </c>
      <c r="CD439" t="s">
        <v>683</v>
      </c>
      <c r="CE439" t="s">
        <v>684</v>
      </c>
      <c r="CF439" t="s">
        <v>119</v>
      </c>
      <c r="CG439" t="s">
        <v>120</v>
      </c>
      <c r="CH439" s="8">
        <v>96950</v>
      </c>
      <c r="CI439" s="3">
        <v>9.5399999999999991</v>
      </c>
      <c r="CJ439" s="3">
        <v>9.5399999999999991</v>
      </c>
      <c r="CK439" s="3">
        <v>14.31</v>
      </c>
      <c r="CL439" s="3">
        <v>14.31</v>
      </c>
      <c r="CM439" t="s">
        <v>136</v>
      </c>
      <c r="CN439" t="s">
        <v>368</v>
      </c>
      <c r="CO439" t="s">
        <v>138</v>
      </c>
      <c r="CQ439" t="s">
        <v>115</v>
      </c>
      <c r="CR439" t="s">
        <v>133</v>
      </c>
      <c r="CS439" t="s">
        <v>139</v>
      </c>
      <c r="CT439" t="s">
        <v>133</v>
      </c>
      <c r="CU439" t="s">
        <v>133</v>
      </c>
      <c r="CV439" t="s">
        <v>133</v>
      </c>
      <c r="CW439" t="s">
        <v>139</v>
      </c>
      <c r="CX439" t="s">
        <v>1425</v>
      </c>
      <c r="CY439" s="10">
        <v>16702352883</v>
      </c>
      <c r="CZ439" t="s">
        <v>956</v>
      </c>
      <c r="DA439" t="s">
        <v>209</v>
      </c>
      <c r="DB439" t="s">
        <v>133</v>
      </c>
      <c r="DC439" t="s">
        <v>115</v>
      </c>
    </row>
    <row r="440" spans="1:107" ht="14.45" customHeight="1" x14ac:dyDescent="0.25">
      <c r="A440" t="s">
        <v>7205</v>
      </c>
      <c r="B440" t="s">
        <v>192</v>
      </c>
      <c r="C440" s="1">
        <v>45489</v>
      </c>
      <c r="D440" s="1">
        <v>45589</v>
      </c>
      <c r="E440" t="s">
        <v>114</v>
      </c>
      <c r="G440" t="s">
        <v>115</v>
      </c>
      <c r="H440" t="s">
        <v>115</v>
      </c>
      <c r="I440" t="s">
        <v>115</v>
      </c>
      <c r="J440" t="s">
        <v>2875</v>
      </c>
      <c r="L440" t="s">
        <v>2876</v>
      </c>
      <c r="N440" t="s">
        <v>148</v>
      </c>
      <c r="O440" t="s">
        <v>120</v>
      </c>
      <c r="P440" s="8">
        <v>96950</v>
      </c>
      <c r="Q440" t="s">
        <v>121</v>
      </c>
      <c r="R440" t="s">
        <v>1354</v>
      </c>
      <c r="S440" s="10">
        <v>16707891106</v>
      </c>
      <c r="U440" t="s">
        <v>2877</v>
      </c>
      <c r="V440">
        <v>238290</v>
      </c>
      <c r="W440" t="s">
        <v>123</v>
      </c>
      <c r="Y440" t="s">
        <v>2878</v>
      </c>
      <c r="Z440" t="s">
        <v>2879</v>
      </c>
      <c r="AA440" t="s">
        <v>2880</v>
      </c>
      <c r="AB440" t="s">
        <v>623</v>
      </c>
      <c r="AC440" t="s">
        <v>2876</v>
      </c>
      <c r="AE440" t="s">
        <v>119</v>
      </c>
      <c r="AF440" t="s">
        <v>120</v>
      </c>
      <c r="AG440" s="8">
        <v>96950</v>
      </c>
      <c r="AH440" t="s">
        <v>121</v>
      </c>
      <c r="AI440" t="s">
        <v>1881</v>
      </c>
      <c r="AJ440" s="10">
        <v>16707891106</v>
      </c>
      <c r="AL440" t="s">
        <v>2882</v>
      </c>
      <c r="BD440" t="str">
        <f>"35-2021.00"</f>
        <v>35-2021.00</v>
      </c>
      <c r="BE440" t="s">
        <v>1658</v>
      </c>
      <c r="BF440" t="s">
        <v>7206</v>
      </c>
      <c r="BG440" t="s">
        <v>7207</v>
      </c>
      <c r="BH440">
        <v>20</v>
      </c>
      <c r="BJ440" s="1">
        <v>45566</v>
      </c>
      <c r="BK440" s="1">
        <v>45930</v>
      </c>
      <c r="BN440">
        <v>35</v>
      </c>
      <c r="BO440">
        <v>0</v>
      </c>
      <c r="BP440">
        <v>7</v>
      </c>
      <c r="BQ440">
        <v>7</v>
      </c>
      <c r="BR440">
        <v>7</v>
      </c>
      <c r="BS440">
        <v>7</v>
      </c>
      <c r="BT440">
        <v>7</v>
      </c>
      <c r="BU440">
        <v>0</v>
      </c>
      <c r="BV440" t="str">
        <f t="shared" si="9"/>
        <v>8:00 AM</v>
      </c>
      <c r="BW440" t="str">
        <f>"4:00 PM"</f>
        <v>4:00 PM</v>
      </c>
      <c r="BX440" t="s">
        <v>158</v>
      </c>
      <c r="BY440">
        <v>0</v>
      </c>
      <c r="BZ440">
        <v>3</v>
      </c>
      <c r="CA440" t="s">
        <v>115</v>
      </c>
      <c r="CC440" t="s">
        <v>3567</v>
      </c>
      <c r="CD440" t="s">
        <v>2876</v>
      </c>
      <c r="CF440" t="s">
        <v>119</v>
      </c>
      <c r="CG440" t="s">
        <v>120</v>
      </c>
      <c r="CH440" s="8">
        <v>96950</v>
      </c>
      <c r="CI440" s="3">
        <v>7.95</v>
      </c>
      <c r="CJ440" s="3">
        <v>7.95</v>
      </c>
      <c r="CK440" s="3">
        <v>11.92</v>
      </c>
      <c r="CL440" s="3">
        <v>11.92</v>
      </c>
      <c r="CM440" t="s">
        <v>136</v>
      </c>
      <c r="CO440" t="s">
        <v>138</v>
      </c>
      <c r="CQ440" t="s">
        <v>115</v>
      </c>
      <c r="CR440" t="s">
        <v>133</v>
      </c>
      <c r="CS440" t="s">
        <v>139</v>
      </c>
      <c r="CT440" t="s">
        <v>133</v>
      </c>
      <c r="CU440" t="s">
        <v>139</v>
      </c>
      <c r="CV440" t="s">
        <v>133</v>
      </c>
      <c r="CW440" t="s">
        <v>139</v>
      </c>
      <c r="CX440" t="s">
        <v>3568</v>
      </c>
      <c r="CY440" s="10">
        <v>16707891106</v>
      </c>
      <c r="CZ440" t="s">
        <v>2882</v>
      </c>
      <c r="DA440" t="s">
        <v>356</v>
      </c>
      <c r="DB440" t="s">
        <v>133</v>
      </c>
      <c r="DC440" t="s">
        <v>115</v>
      </c>
    </row>
    <row r="441" spans="1:107" ht="14.45" customHeight="1" x14ac:dyDescent="0.25">
      <c r="A441" t="s">
        <v>7523</v>
      </c>
      <c r="B441" t="s">
        <v>192</v>
      </c>
      <c r="C441" s="1">
        <v>45455</v>
      </c>
      <c r="D441" s="1">
        <v>45589</v>
      </c>
      <c r="E441" t="s">
        <v>144</v>
      </c>
      <c r="F441" s="1">
        <v>45564</v>
      </c>
      <c r="G441" t="s">
        <v>133</v>
      </c>
      <c r="H441" t="s">
        <v>115</v>
      </c>
      <c r="I441" t="s">
        <v>115</v>
      </c>
      <c r="J441" t="s">
        <v>950</v>
      </c>
      <c r="K441" t="s">
        <v>951</v>
      </c>
      <c r="L441" t="s">
        <v>683</v>
      </c>
      <c r="M441" t="s">
        <v>952</v>
      </c>
      <c r="N441" t="s">
        <v>119</v>
      </c>
      <c r="O441" t="s">
        <v>120</v>
      </c>
      <c r="P441" s="8">
        <v>96950</v>
      </c>
      <c r="Q441" t="s">
        <v>121</v>
      </c>
      <c r="S441" s="10">
        <v>16702352883</v>
      </c>
      <c r="T441">
        <v>0</v>
      </c>
      <c r="U441" t="s">
        <v>953</v>
      </c>
      <c r="V441">
        <v>56132</v>
      </c>
      <c r="W441" t="s">
        <v>123</v>
      </c>
      <c r="Y441" t="s">
        <v>954</v>
      </c>
      <c r="Z441" t="s">
        <v>955</v>
      </c>
      <c r="AA441" t="s">
        <v>686</v>
      </c>
      <c r="AB441" t="s">
        <v>663</v>
      </c>
      <c r="AC441" t="s">
        <v>683</v>
      </c>
      <c r="AD441" t="s">
        <v>952</v>
      </c>
      <c r="AE441" t="s">
        <v>119</v>
      </c>
      <c r="AF441" t="s">
        <v>120</v>
      </c>
      <c r="AG441" s="8">
        <v>96950</v>
      </c>
      <c r="AH441" t="s">
        <v>121</v>
      </c>
      <c r="AJ441" s="10">
        <v>16702352883</v>
      </c>
      <c r="AK441">
        <v>0</v>
      </c>
      <c r="AL441" t="s">
        <v>956</v>
      </c>
      <c r="BD441" t="str">
        <f>"39-9011.00"</f>
        <v>39-9011.00</v>
      </c>
      <c r="BE441" t="s">
        <v>650</v>
      </c>
      <c r="BF441" t="s">
        <v>3039</v>
      </c>
      <c r="BG441" t="s">
        <v>3040</v>
      </c>
      <c r="BH441">
        <v>5</v>
      </c>
      <c r="BJ441" s="1">
        <v>45566</v>
      </c>
      <c r="BK441" s="1">
        <v>46660</v>
      </c>
      <c r="BN441">
        <v>35</v>
      </c>
      <c r="BO441">
        <v>0</v>
      </c>
      <c r="BP441">
        <v>7</v>
      </c>
      <c r="BQ441">
        <v>7</v>
      </c>
      <c r="BR441">
        <v>7</v>
      </c>
      <c r="BS441">
        <v>7</v>
      </c>
      <c r="BT441">
        <v>7</v>
      </c>
      <c r="BU441">
        <v>0</v>
      </c>
      <c r="BV441" t="str">
        <f t="shared" si="9"/>
        <v>8:00 AM</v>
      </c>
      <c r="BW441" t="str">
        <f>"4:00 PM"</f>
        <v>4:00 PM</v>
      </c>
      <c r="BX441" t="s">
        <v>226</v>
      </c>
      <c r="BY441">
        <v>0</v>
      </c>
      <c r="BZ441">
        <v>12</v>
      </c>
      <c r="CA441" t="s">
        <v>115</v>
      </c>
      <c r="CC441" t="s">
        <v>3041</v>
      </c>
      <c r="CD441" t="s">
        <v>683</v>
      </c>
      <c r="CE441" t="s">
        <v>684</v>
      </c>
      <c r="CF441" t="s">
        <v>119</v>
      </c>
      <c r="CG441" t="s">
        <v>120</v>
      </c>
      <c r="CH441" s="8">
        <v>96950</v>
      </c>
      <c r="CI441" s="3">
        <v>7.79</v>
      </c>
      <c r="CJ441" s="3">
        <v>7.79</v>
      </c>
      <c r="CK441" s="3">
        <v>11.69</v>
      </c>
      <c r="CL441" s="3">
        <v>11.69</v>
      </c>
      <c r="CM441" t="s">
        <v>136</v>
      </c>
      <c r="CN441" t="s">
        <v>368</v>
      </c>
      <c r="CO441" t="s">
        <v>138</v>
      </c>
      <c r="CQ441" t="s">
        <v>115</v>
      </c>
      <c r="CR441" t="s">
        <v>133</v>
      </c>
      <c r="CS441" t="s">
        <v>139</v>
      </c>
      <c r="CT441" t="s">
        <v>133</v>
      </c>
      <c r="CU441" t="s">
        <v>133</v>
      </c>
      <c r="CV441" t="s">
        <v>133</v>
      </c>
      <c r="CW441" t="s">
        <v>139</v>
      </c>
      <c r="CX441" t="s">
        <v>1425</v>
      </c>
      <c r="CY441" s="10">
        <v>16702352883</v>
      </c>
      <c r="CZ441" t="s">
        <v>956</v>
      </c>
      <c r="DA441" t="s">
        <v>209</v>
      </c>
      <c r="DB441" t="s">
        <v>133</v>
      </c>
      <c r="DC441" t="s">
        <v>115</v>
      </c>
    </row>
    <row r="442" spans="1:107" ht="14.45" customHeight="1" x14ac:dyDescent="0.25">
      <c r="A442" t="s">
        <v>7618</v>
      </c>
      <c r="B442" t="s">
        <v>113</v>
      </c>
      <c r="C442" s="1">
        <v>45582</v>
      </c>
      <c r="D442" s="1">
        <v>45589</v>
      </c>
      <c r="E442" t="s">
        <v>114</v>
      </c>
      <c r="G442" t="s">
        <v>115</v>
      </c>
      <c r="H442" t="s">
        <v>115</v>
      </c>
      <c r="I442" t="s">
        <v>115</v>
      </c>
      <c r="J442" t="s">
        <v>213</v>
      </c>
      <c r="K442" t="s">
        <v>214</v>
      </c>
      <c r="L442" t="s">
        <v>215</v>
      </c>
      <c r="M442" t="s">
        <v>139</v>
      </c>
      <c r="N442" t="s">
        <v>119</v>
      </c>
      <c r="O442" t="s">
        <v>120</v>
      </c>
      <c r="P442" s="8">
        <v>96950</v>
      </c>
      <c r="Q442" t="s">
        <v>121</v>
      </c>
      <c r="R442" t="s">
        <v>119</v>
      </c>
      <c r="S442" s="10">
        <v>16702345117</v>
      </c>
      <c r="U442" t="s">
        <v>216</v>
      </c>
      <c r="V442">
        <v>5313</v>
      </c>
      <c r="W442" t="s">
        <v>123</v>
      </c>
      <c r="Y442" t="s">
        <v>217</v>
      </c>
      <c r="Z442" t="s">
        <v>218</v>
      </c>
      <c r="AA442" t="s">
        <v>219</v>
      </c>
      <c r="AB442" t="s">
        <v>220</v>
      </c>
      <c r="AC442" t="s">
        <v>221</v>
      </c>
      <c r="AD442" t="s">
        <v>139</v>
      </c>
      <c r="AE442" t="s">
        <v>119</v>
      </c>
      <c r="AF442" t="s">
        <v>120</v>
      </c>
      <c r="AG442" s="8">
        <v>96950</v>
      </c>
      <c r="AH442" t="s">
        <v>121</v>
      </c>
      <c r="AI442" t="s">
        <v>119</v>
      </c>
      <c r="AJ442" s="10">
        <v>16702875116</v>
      </c>
      <c r="AL442" t="s">
        <v>222</v>
      </c>
      <c r="BD442" t="str">
        <f>"49-9071.00"</f>
        <v>49-9071.00</v>
      </c>
      <c r="BE442" t="s">
        <v>241</v>
      </c>
      <c r="BF442" t="s">
        <v>7619</v>
      </c>
      <c r="BG442" t="s">
        <v>1085</v>
      </c>
      <c r="BH442">
        <v>1</v>
      </c>
      <c r="BJ442" s="1">
        <v>45778</v>
      </c>
      <c r="BK442" s="1">
        <v>46142</v>
      </c>
      <c r="BN442">
        <v>40</v>
      </c>
      <c r="BO442">
        <v>0</v>
      </c>
      <c r="BP442">
        <v>8</v>
      </c>
      <c r="BQ442">
        <v>8</v>
      </c>
      <c r="BR442">
        <v>8</v>
      </c>
      <c r="BS442">
        <v>8</v>
      </c>
      <c r="BT442">
        <v>8</v>
      </c>
      <c r="BU442">
        <v>0</v>
      </c>
      <c r="BV442" t="str">
        <f t="shared" si="9"/>
        <v>8:00 AM</v>
      </c>
      <c r="BW442" t="str">
        <f>"5:00 PM"</f>
        <v>5:00 PM</v>
      </c>
      <c r="BX442" t="s">
        <v>226</v>
      </c>
      <c r="BY442">
        <v>0</v>
      </c>
      <c r="BZ442">
        <v>3</v>
      </c>
      <c r="CA442" t="s">
        <v>115</v>
      </c>
      <c r="CC442" t="s">
        <v>7620</v>
      </c>
      <c r="CD442" t="s">
        <v>215</v>
      </c>
      <c r="CE442" t="s">
        <v>139</v>
      </c>
      <c r="CF442" t="s">
        <v>119</v>
      </c>
      <c r="CG442" t="s">
        <v>120</v>
      </c>
      <c r="CH442" s="8">
        <v>96950</v>
      </c>
      <c r="CI442" s="3">
        <v>9.75</v>
      </c>
      <c r="CJ442" s="3">
        <v>9.75</v>
      </c>
      <c r="CK442" s="3">
        <v>14.63</v>
      </c>
      <c r="CL442" s="3">
        <v>14.63</v>
      </c>
      <c r="CM442" t="s">
        <v>136</v>
      </c>
      <c r="CN442" t="s">
        <v>139</v>
      </c>
      <c r="CO442" t="s">
        <v>138</v>
      </c>
      <c r="CQ442" t="s">
        <v>115</v>
      </c>
      <c r="CR442" t="s">
        <v>133</v>
      </c>
      <c r="CS442" t="s">
        <v>139</v>
      </c>
      <c r="CT442" t="s">
        <v>133</v>
      </c>
      <c r="CU442" t="s">
        <v>139</v>
      </c>
      <c r="CV442" t="s">
        <v>133</v>
      </c>
      <c r="CW442" t="s">
        <v>139</v>
      </c>
      <c r="CX442" t="s">
        <v>228</v>
      </c>
      <c r="CY442" s="10">
        <v>16702345117</v>
      </c>
      <c r="CZ442" t="s">
        <v>222</v>
      </c>
      <c r="DA442" t="s">
        <v>229</v>
      </c>
      <c r="DB442" t="s">
        <v>133</v>
      </c>
      <c r="DC442" t="s">
        <v>115</v>
      </c>
    </row>
    <row r="443" spans="1:107" ht="14.45" customHeight="1" x14ac:dyDescent="0.25">
      <c r="A443" t="s">
        <v>7641</v>
      </c>
      <c r="B443" t="s">
        <v>192</v>
      </c>
      <c r="C443" s="1">
        <v>45489</v>
      </c>
      <c r="D443" s="1">
        <v>45589</v>
      </c>
      <c r="E443" t="s">
        <v>114</v>
      </c>
      <c r="G443" t="s">
        <v>115</v>
      </c>
      <c r="H443" t="s">
        <v>115</v>
      </c>
      <c r="I443" t="s">
        <v>115</v>
      </c>
      <c r="J443" t="s">
        <v>2875</v>
      </c>
      <c r="L443" t="s">
        <v>2876</v>
      </c>
      <c r="N443" t="s">
        <v>148</v>
      </c>
      <c r="O443" t="s">
        <v>120</v>
      </c>
      <c r="P443" s="8">
        <v>96950</v>
      </c>
      <c r="Q443" t="s">
        <v>121</v>
      </c>
      <c r="R443" t="s">
        <v>1354</v>
      </c>
      <c r="S443" s="10">
        <v>16707891106</v>
      </c>
      <c r="U443" t="s">
        <v>2877</v>
      </c>
      <c r="V443">
        <v>561599</v>
      </c>
      <c r="W443" t="s">
        <v>123</v>
      </c>
      <c r="Y443" t="s">
        <v>2878</v>
      </c>
      <c r="Z443" t="s">
        <v>2879</v>
      </c>
      <c r="AA443" t="s">
        <v>2880</v>
      </c>
      <c r="AB443" t="s">
        <v>623</v>
      </c>
      <c r="AC443" t="s">
        <v>2876</v>
      </c>
      <c r="AE443" t="s">
        <v>119</v>
      </c>
      <c r="AF443" t="s">
        <v>120</v>
      </c>
      <c r="AG443" s="8">
        <v>96950</v>
      </c>
      <c r="AH443" t="s">
        <v>121</v>
      </c>
      <c r="AI443" t="s">
        <v>1881</v>
      </c>
      <c r="AJ443" s="10">
        <v>16707891106</v>
      </c>
      <c r="AL443" t="s">
        <v>2882</v>
      </c>
      <c r="BD443" t="str">
        <f>"43-4181.00"</f>
        <v>43-4181.00</v>
      </c>
      <c r="BE443" t="s">
        <v>1145</v>
      </c>
      <c r="BF443" t="s">
        <v>7642</v>
      </c>
      <c r="BG443" t="s">
        <v>3566</v>
      </c>
      <c r="BH443">
        <v>20</v>
      </c>
      <c r="BJ443" s="1">
        <v>45566</v>
      </c>
      <c r="BK443" s="1">
        <v>45930</v>
      </c>
      <c r="BN443">
        <v>35</v>
      </c>
      <c r="BO443">
        <v>0</v>
      </c>
      <c r="BP443">
        <v>7</v>
      </c>
      <c r="BQ443">
        <v>7</v>
      </c>
      <c r="BR443">
        <v>7</v>
      </c>
      <c r="BS443">
        <v>7</v>
      </c>
      <c r="BT443">
        <v>7</v>
      </c>
      <c r="BU443">
        <v>0</v>
      </c>
      <c r="BV443" t="str">
        <f t="shared" si="9"/>
        <v>8:00 AM</v>
      </c>
      <c r="BW443" t="str">
        <f>"4:00 PM"</f>
        <v>4:00 PM</v>
      </c>
      <c r="BX443" t="s">
        <v>158</v>
      </c>
      <c r="BY443">
        <v>0</v>
      </c>
      <c r="BZ443">
        <v>3</v>
      </c>
      <c r="CA443" t="s">
        <v>115</v>
      </c>
      <c r="CC443" s="2" t="s">
        <v>5123</v>
      </c>
      <c r="CD443" t="s">
        <v>2876</v>
      </c>
      <c r="CF443" t="s">
        <v>119</v>
      </c>
      <c r="CG443" t="s">
        <v>120</v>
      </c>
      <c r="CH443" s="8">
        <v>96950</v>
      </c>
      <c r="CI443" s="3">
        <v>8.8699999999999992</v>
      </c>
      <c r="CJ443" s="3">
        <v>8.8699999999999992</v>
      </c>
      <c r="CK443" s="3">
        <v>13.3</v>
      </c>
      <c r="CL443" s="3">
        <v>13.3</v>
      </c>
      <c r="CM443" t="s">
        <v>136</v>
      </c>
      <c r="CO443" t="s">
        <v>138</v>
      </c>
      <c r="CQ443" t="s">
        <v>115</v>
      </c>
      <c r="CR443" t="s">
        <v>133</v>
      </c>
      <c r="CS443" t="s">
        <v>139</v>
      </c>
      <c r="CT443" t="s">
        <v>133</v>
      </c>
      <c r="CU443" t="s">
        <v>139</v>
      </c>
      <c r="CV443" t="s">
        <v>133</v>
      </c>
      <c r="CW443" t="s">
        <v>139</v>
      </c>
      <c r="CX443" t="s">
        <v>3568</v>
      </c>
      <c r="CY443" s="10">
        <v>16707891106</v>
      </c>
      <c r="CZ443" t="s">
        <v>2882</v>
      </c>
      <c r="DA443" t="s">
        <v>356</v>
      </c>
      <c r="DB443" t="s">
        <v>133</v>
      </c>
      <c r="DC443" t="s">
        <v>115</v>
      </c>
    </row>
    <row r="444" spans="1:107" ht="14.45" customHeight="1" x14ac:dyDescent="0.25">
      <c r="A444" t="s">
        <v>7727</v>
      </c>
      <c r="B444" t="s">
        <v>143</v>
      </c>
      <c r="C444" s="1">
        <v>45507</v>
      </c>
      <c r="D444" s="1">
        <v>45589</v>
      </c>
      <c r="E444" t="s">
        <v>114</v>
      </c>
      <c r="G444" t="s">
        <v>133</v>
      </c>
      <c r="H444" t="s">
        <v>115</v>
      </c>
      <c r="I444" t="s">
        <v>115</v>
      </c>
      <c r="J444" t="s">
        <v>4042</v>
      </c>
      <c r="K444" t="s">
        <v>4043</v>
      </c>
      <c r="L444" t="s">
        <v>4044</v>
      </c>
      <c r="M444" t="s">
        <v>4045</v>
      </c>
      <c r="N444" t="s">
        <v>119</v>
      </c>
      <c r="O444" t="s">
        <v>120</v>
      </c>
      <c r="P444" s="8">
        <v>96950</v>
      </c>
      <c r="Q444" t="s">
        <v>121</v>
      </c>
      <c r="S444" s="10">
        <v>16702350064</v>
      </c>
      <c r="U444" t="s">
        <v>4046</v>
      </c>
      <c r="V444">
        <v>23622</v>
      </c>
      <c r="W444" t="s">
        <v>123</v>
      </c>
      <c r="Y444" t="s">
        <v>4047</v>
      </c>
      <c r="Z444" t="s">
        <v>4048</v>
      </c>
      <c r="AA444" t="s">
        <v>843</v>
      </c>
      <c r="AB444" t="s">
        <v>945</v>
      </c>
      <c r="AC444" t="s">
        <v>4044</v>
      </c>
      <c r="AD444" t="s">
        <v>4045</v>
      </c>
      <c r="AE444" t="s">
        <v>119</v>
      </c>
      <c r="AF444" t="s">
        <v>120</v>
      </c>
      <c r="AG444" s="8">
        <v>96950</v>
      </c>
      <c r="AH444" t="s">
        <v>121</v>
      </c>
      <c r="AJ444" s="10">
        <v>16702350064</v>
      </c>
      <c r="AL444" t="s">
        <v>4049</v>
      </c>
      <c r="BD444" t="str">
        <f>"49-9071.00"</f>
        <v>49-9071.00</v>
      </c>
      <c r="BE444" t="s">
        <v>241</v>
      </c>
      <c r="BF444" t="s">
        <v>4050</v>
      </c>
      <c r="BG444" t="s">
        <v>4051</v>
      </c>
      <c r="BH444">
        <v>1</v>
      </c>
      <c r="BI444">
        <v>1</v>
      </c>
      <c r="BJ444" s="1">
        <v>45627</v>
      </c>
      <c r="BK444" s="1">
        <v>46721</v>
      </c>
      <c r="BL444" s="1">
        <v>45627</v>
      </c>
      <c r="BM444" s="1">
        <v>46721</v>
      </c>
      <c r="BN444">
        <v>35</v>
      </c>
      <c r="BO444">
        <v>0</v>
      </c>
      <c r="BP444">
        <v>7</v>
      </c>
      <c r="BQ444">
        <v>7</v>
      </c>
      <c r="BR444">
        <v>7</v>
      </c>
      <c r="BS444">
        <v>7</v>
      </c>
      <c r="BT444">
        <v>7</v>
      </c>
      <c r="BU444">
        <v>0</v>
      </c>
      <c r="BV444" t="str">
        <f t="shared" si="9"/>
        <v>8:00 AM</v>
      </c>
      <c r="BW444" t="str">
        <f>"5:00 PM"</f>
        <v>5:00 PM</v>
      </c>
      <c r="BX444" t="s">
        <v>226</v>
      </c>
      <c r="BY444">
        <v>0</v>
      </c>
      <c r="BZ444">
        <v>24</v>
      </c>
      <c r="CA444" t="s">
        <v>115</v>
      </c>
      <c r="CC444" s="2" t="s">
        <v>7728</v>
      </c>
      <c r="CD444" t="s">
        <v>4045</v>
      </c>
      <c r="CF444" t="s">
        <v>119</v>
      </c>
      <c r="CG444" t="s">
        <v>120</v>
      </c>
      <c r="CH444" s="8">
        <v>96950</v>
      </c>
      <c r="CI444" s="3">
        <v>9.75</v>
      </c>
      <c r="CJ444" s="3">
        <v>9.75</v>
      </c>
      <c r="CK444" s="3">
        <v>14.63</v>
      </c>
      <c r="CL444" s="3">
        <v>14.63</v>
      </c>
      <c r="CM444" t="s">
        <v>136</v>
      </c>
      <c r="CN444">
        <v>0</v>
      </c>
      <c r="CO444" t="s">
        <v>466</v>
      </c>
      <c r="CQ444" t="s">
        <v>133</v>
      </c>
      <c r="CR444" t="s">
        <v>133</v>
      </c>
      <c r="CS444" t="s">
        <v>139</v>
      </c>
      <c r="CT444" t="s">
        <v>133</v>
      </c>
      <c r="CU444" t="s">
        <v>139</v>
      </c>
      <c r="CV444" t="s">
        <v>133</v>
      </c>
      <c r="CW444" t="s">
        <v>139</v>
      </c>
      <c r="CX444" t="s">
        <v>729</v>
      </c>
      <c r="CY444" s="10">
        <v>16702350064</v>
      </c>
      <c r="CZ444" t="s">
        <v>4049</v>
      </c>
      <c r="DA444" t="s">
        <v>209</v>
      </c>
      <c r="DB444" t="s">
        <v>133</v>
      </c>
      <c r="DC444" t="s">
        <v>115</v>
      </c>
    </row>
    <row r="445" spans="1:107" ht="14.45" customHeight="1" x14ac:dyDescent="0.25">
      <c r="A445" t="s">
        <v>7864</v>
      </c>
      <c r="B445" t="s">
        <v>143</v>
      </c>
      <c r="C445" s="1">
        <v>45520</v>
      </c>
      <c r="D445" s="1">
        <v>45589</v>
      </c>
      <c r="E445" t="s">
        <v>114</v>
      </c>
      <c r="G445" t="s">
        <v>115</v>
      </c>
      <c r="H445" t="s">
        <v>115</v>
      </c>
      <c r="I445" t="s">
        <v>115</v>
      </c>
      <c r="J445" t="s">
        <v>3463</v>
      </c>
      <c r="K445" t="s">
        <v>139</v>
      </c>
      <c r="L445" t="s">
        <v>3464</v>
      </c>
      <c r="M445" t="s">
        <v>3465</v>
      </c>
      <c r="N445" t="s">
        <v>3466</v>
      </c>
      <c r="O445" t="s">
        <v>120</v>
      </c>
      <c r="P445" s="8">
        <v>96950</v>
      </c>
      <c r="Q445" t="s">
        <v>121</v>
      </c>
      <c r="S445" s="10">
        <v>16703227345</v>
      </c>
      <c r="U445" t="s">
        <v>3467</v>
      </c>
      <c r="V445">
        <v>488310</v>
      </c>
      <c r="W445" t="s">
        <v>123</v>
      </c>
      <c r="Y445" t="s">
        <v>3468</v>
      </c>
      <c r="Z445" t="s">
        <v>3469</v>
      </c>
      <c r="AA445" t="s">
        <v>3470</v>
      </c>
      <c r="AB445" t="s">
        <v>3471</v>
      </c>
      <c r="AC445" t="s">
        <v>3464</v>
      </c>
      <c r="AD445" t="s">
        <v>3465</v>
      </c>
      <c r="AE445" t="s">
        <v>3466</v>
      </c>
      <c r="AF445" t="s">
        <v>120</v>
      </c>
      <c r="AG445" s="8">
        <v>96950</v>
      </c>
      <c r="AH445" t="s">
        <v>121</v>
      </c>
      <c r="AJ445" s="10">
        <v>16716877345</v>
      </c>
      <c r="AL445" t="s">
        <v>3472</v>
      </c>
      <c r="AM445" t="s">
        <v>174</v>
      </c>
      <c r="AN445" t="s">
        <v>3473</v>
      </c>
      <c r="AO445" t="s">
        <v>3474</v>
      </c>
      <c r="AP445" t="s">
        <v>3475</v>
      </c>
      <c r="AQ445" t="s">
        <v>3476</v>
      </c>
      <c r="AR445" t="s">
        <v>3477</v>
      </c>
      <c r="AS445" t="s">
        <v>1257</v>
      </c>
      <c r="AT445" t="s">
        <v>1258</v>
      </c>
      <c r="AU445" s="8">
        <v>96913</v>
      </c>
      <c r="AV445" t="s">
        <v>121</v>
      </c>
      <c r="AX445" s="10">
        <v>16716461222</v>
      </c>
      <c r="AY445">
        <v>111</v>
      </c>
      <c r="AZ445" t="s">
        <v>3478</v>
      </c>
      <c r="BA445" t="s">
        <v>3479</v>
      </c>
      <c r="BB445" t="s">
        <v>1258</v>
      </c>
      <c r="BC445" t="s">
        <v>3480</v>
      </c>
      <c r="BD445" t="str">
        <f>"51-4122.00"</f>
        <v>51-4122.00</v>
      </c>
      <c r="BE445" t="s">
        <v>7865</v>
      </c>
      <c r="BF445" t="s">
        <v>7866</v>
      </c>
      <c r="BG445" t="s">
        <v>7867</v>
      </c>
      <c r="BH445">
        <v>1</v>
      </c>
      <c r="BI445">
        <v>1</v>
      </c>
      <c r="BJ445" s="1">
        <v>45566</v>
      </c>
      <c r="BK445" s="1">
        <v>45930</v>
      </c>
      <c r="BL445" s="1">
        <v>45589</v>
      </c>
      <c r="BM445" s="1">
        <v>45930</v>
      </c>
      <c r="BN445">
        <v>40</v>
      </c>
      <c r="BO445">
        <v>0</v>
      </c>
      <c r="BP445">
        <v>8</v>
      </c>
      <c r="BQ445">
        <v>8</v>
      </c>
      <c r="BR445">
        <v>8</v>
      </c>
      <c r="BS445">
        <v>8</v>
      </c>
      <c r="BT445">
        <v>8</v>
      </c>
      <c r="BU445">
        <v>0</v>
      </c>
      <c r="BV445" t="str">
        <f t="shared" si="9"/>
        <v>8:00 AM</v>
      </c>
      <c r="BW445" t="str">
        <f>"5:00 PM"</f>
        <v>5:00 PM</v>
      </c>
      <c r="BX445" t="s">
        <v>226</v>
      </c>
      <c r="BY445">
        <v>0</v>
      </c>
      <c r="BZ445">
        <v>12</v>
      </c>
      <c r="CA445" t="s">
        <v>115</v>
      </c>
      <c r="CC445" t="s">
        <v>7868</v>
      </c>
      <c r="CD445" t="s">
        <v>3464</v>
      </c>
      <c r="CE445" t="s">
        <v>3465</v>
      </c>
      <c r="CF445" t="s">
        <v>3466</v>
      </c>
      <c r="CG445" t="s">
        <v>120</v>
      </c>
      <c r="CH445" s="8">
        <v>96950</v>
      </c>
      <c r="CI445" s="3">
        <v>14.5</v>
      </c>
      <c r="CJ445" s="3">
        <v>14.5</v>
      </c>
      <c r="CK445" s="3">
        <v>21.75</v>
      </c>
      <c r="CL445" s="3">
        <v>21.75</v>
      </c>
      <c r="CM445" t="s">
        <v>136</v>
      </c>
      <c r="CN445" t="s">
        <v>158</v>
      </c>
      <c r="CO445" t="s">
        <v>138</v>
      </c>
      <c r="CQ445" t="s">
        <v>115</v>
      </c>
      <c r="CR445" t="s">
        <v>133</v>
      </c>
      <c r="CS445" t="s">
        <v>133</v>
      </c>
      <c r="CT445" t="s">
        <v>133</v>
      </c>
      <c r="CU445" t="s">
        <v>139</v>
      </c>
      <c r="CV445" t="s">
        <v>133</v>
      </c>
      <c r="CW445" t="s">
        <v>139</v>
      </c>
      <c r="CX445" t="s">
        <v>3485</v>
      </c>
      <c r="CY445" s="10">
        <v>16703227345</v>
      </c>
      <c r="CZ445" t="s">
        <v>3472</v>
      </c>
      <c r="DA445" t="s">
        <v>139</v>
      </c>
      <c r="DB445" t="s">
        <v>133</v>
      </c>
      <c r="DC445" t="s">
        <v>115</v>
      </c>
    </row>
    <row r="446" spans="1:107" ht="14.45" customHeight="1" x14ac:dyDescent="0.25">
      <c r="A446" t="s">
        <v>8008</v>
      </c>
      <c r="B446" t="s">
        <v>192</v>
      </c>
      <c r="C446" s="1">
        <v>45461</v>
      </c>
      <c r="D446" s="1">
        <v>45589</v>
      </c>
      <c r="E446" t="s">
        <v>144</v>
      </c>
      <c r="F446" s="1">
        <v>45595</v>
      </c>
      <c r="G446" t="s">
        <v>115</v>
      </c>
      <c r="H446" t="s">
        <v>115</v>
      </c>
      <c r="I446" t="s">
        <v>115</v>
      </c>
      <c r="J446" t="s">
        <v>950</v>
      </c>
      <c r="K446" t="s">
        <v>951</v>
      </c>
      <c r="L446" t="s">
        <v>683</v>
      </c>
      <c r="M446" t="s">
        <v>952</v>
      </c>
      <c r="N446" t="s">
        <v>119</v>
      </c>
      <c r="O446" t="s">
        <v>120</v>
      </c>
      <c r="P446" s="8">
        <v>96950</v>
      </c>
      <c r="Q446" t="s">
        <v>121</v>
      </c>
      <c r="S446" s="10">
        <v>16702352883</v>
      </c>
      <c r="T446">
        <v>0</v>
      </c>
      <c r="U446" t="s">
        <v>953</v>
      </c>
      <c r="V446">
        <v>56132</v>
      </c>
      <c r="W446" t="s">
        <v>123</v>
      </c>
      <c r="Y446" t="s">
        <v>954</v>
      </c>
      <c r="Z446" t="s">
        <v>955</v>
      </c>
      <c r="AA446" t="s">
        <v>686</v>
      </c>
      <c r="AB446" t="s">
        <v>663</v>
      </c>
      <c r="AC446" t="s">
        <v>683</v>
      </c>
      <c r="AD446" t="s">
        <v>952</v>
      </c>
      <c r="AE446" t="s">
        <v>119</v>
      </c>
      <c r="AF446" t="s">
        <v>120</v>
      </c>
      <c r="AG446" s="8">
        <v>96950</v>
      </c>
      <c r="AH446" t="s">
        <v>121</v>
      </c>
      <c r="AJ446" s="10">
        <v>16702352883</v>
      </c>
      <c r="AK446">
        <v>0</v>
      </c>
      <c r="AL446" t="s">
        <v>956</v>
      </c>
      <c r="BD446" t="str">
        <f>"53-7065.00"</f>
        <v>53-7065.00</v>
      </c>
      <c r="BE446" t="s">
        <v>849</v>
      </c>
      <c r="BF446" t="s">
        <v>6025</v>
      </c>
      <c r="BG446" t="s">
        <v>6026</v>
      </c>
      <c r="BH446">
        <v>4</v>
      </c>
      <c r="BJ446" s="1">
        <v>45597</v>
      </c>
      <c r="BK446" s="1">
        <v>45961</v>
      </c>
      <c r="BN446">
        <v>35</v>
      </c>
      <c r="BO446">
        <v>0</v>
      </c>
      <c r="BP446">
        <v>7</v>
      </c>
      <c r="BQ446">
        <v>7</v>
      </c>
      <c r="BR446">
        <v>7</v>
      </c>
      <c r="BS446">
        <v>7</v>
      </c>
      <c r="BT446">
        <v>7</v>
      </c>
      <c r="BU446">
        <v>0</v>
      </c>
      <c r="BV446" t="str">
        <f t="shared" si="9"/>
        <v>8:00 AM</v>
      </c>
      <c r="BW446" t="str">
        <f>"4:00 PM"</f>
        <v>4:00 PM</v>
      </c>
      <c r="BX446" t="s">
        <v>226</v>
      </c>
      <c r="BY446">
        <v>0</v>
      </c>
      <c r="BZ446">
        <v>3</v>
      </c>
      <c r="CA446" t="s">
        <v>115</v>
      </c>
      <c r="CC446" t="s">
        <v>6027</v>
      </c>
      <c r="CD446" t="s">
        <v>683</v>
      </c>
      <c r="CE446" t="s">
        <v>684</v>
      </c>
      <c r="CF446" t="s">
        <v>119</v>
      </c>
      <c r="CG446" t="s">
        <v>120</v>
      </c>
      <c r="CH446" s="8">
        <v>96950</v>
      </c>
      <c r="CI446" s="3">
        <v>8.56</v>
      </c>
      <c r="CJ446" s="3">
        <v>8.56</v>
      </c>
      <c r="CK446" s="3">
        <v>12.84</v>
      </c>
      <c r="CL446" s="3">
        <v>12.84</v>
      </c>
      <c r="CM446" t="s">
        <v>136</v>
      </c>
      <c r="CN446" t="s">
        <v>368</v>
      </c>
      <c r="CO446" t="s">
        <v>138</v>
      </c>
      <c r="CQ446" t="s">
        <v>115</v>
      </c>
      <c r="CR446" t="s">
        <v>133</v>
      </c>
      <c r="CS446" t="s">
        <v>139</v>
      </c>
      <c r="CT446" t="s">
        <v>133</v>
      </c>
      <c r="CU446" t="s">
        <v>133</v>
      </c>
      <c r="CV446" t="s">
        <v>133</v>
      </c>
      <c r="CW446" t="s">
        <v>139</v>
      </c>
      <c r="CX446" t="s">
        <v>1155</v>
      </c>
      <c r="CY446" s="10">
        <v>16702352883</v>
      </c>
      <c r="CZ446" t="s">
        <v>956</v>
      </c>
      <c r="DA446" t="s">
        <v>139</v>
      </c>
      <c r="DB446" t="s">
        <v>133</v>
      </c>
      <c r="DC446" t="s">
        <v>115</v>
      </c>
    </row>
    <row r="447" spans="1:107" ht="14.45" customHeight="1" x14ac:dyDescent="0.25">
      <c r="A447" t="s">
        <v>8104</v>
      </c>
      <c r="B447" t="s">
        <v>192</v>
      </c>
      <c r="C447" s="1">
        <v>45489</v>
      </c>
      <c r="D447" s="1">
        <v>45589</v>
      </c>
      <c r="E447" t="s">
        <v>144</v>
      </c>
      <c r="F447" s="1">
        <v>45564</v>
      </c>
      <c r="G447" t="s">
        <v>115</v>
      </c>
      <c r="H447" t="s">
        <v>115</v>
      </c>
      <c r="I447" t="s">
        <v>115</v>
      </c>
      <c r="J447" t="s">
        <v>2875</v>
      </c>
      <c r="L447" t="s">
        <v>2876</v>
      </c>
      <c r="N447" t="s">
        <v>148</v>
      </c>
      <c r="O447" t="s">
        <v>120</v>
      </c>
      <c r="P447" s="8">
        <v>96950</v>
      </c>
      <c r="Q447" t="s">
        <v>121</v>
      </c>
      <c r="R447" t="s">
        <v>1354</v>
      </c>
      <c r="S447" s="10">
        <v>16707891106</v>
      </c>
      <c r="U447" t="s">
        <v>2877</v>
      </c>
      <c r="V447">
        <v>814110</v>
      </c>
      <c r="W447" t="s">
        <v>123</v>
      </c>
      <c r="Y447" t="s">
        <v>2878</v>
      </c>
      <c r="Z447" t="s">
        <v>2879</v>
      </c>
      <c r="AA447" t="s">
        <v>2880</v>
      </c>
      <c r="AB447" t="s">
        <v>623</v>
      </c>
      <c r="AC447" t="s">
        <v>2876</v>
      </c>
      <c r="AE447" t="s">
        <v>119</v>
      </c>
      <c r="AF447" t="s">
        <v>120</v>
      </c>
      <c r="AG447" s="8">
        <v>96950</v>
      </c>
      <c r="AH447" t="s">
        <v>121</v>
      </c>
      <c r="AI447" t="s">
        <v>1881</v>
      </c>
      <c r="AJ447" s="10">
        <v>16707891106</v>
      </c>
      <c r="AL447" t="s">
        <v>2882</v>
      </c>
      <c r="BD447" t="str">
        <f>"35-2014.00"</f>
        <v>35-2014.00</v>
      </c>
      <c r="BE447" t="s">
        <v>273</v>
      </c>
      <c r="BF447" t="s">
        <v>8105</v>
      </c>
      <c r="BG447" t="s">
        <v>275</v>
      </c>
      <c r="BH447">
        <v>20</v>
      </c>
      <c r="BJ447" s="1">
        <v>45566</v>
      </c>
      <c r="BK447" s="1">
        <v>45930</v>
      </c>
      <c r="BN447">
        <v>35</v>
      </c>
      <c r="BO447">
        <v>0</v>
      </c>
      <c r="BP447">
        <v>7</v>
      </c>
      <c r="BQ447">
        <v>7</v>
      </c>
      <c r="BR447">
        <v>7</v>
      </c>
      <c r="BS447">
        <v>7</v>
      </c>
      <c r="BT447">
        <v>7</v>
      </c>
      <c r="BU447">
        <v>0</v>
      </c>
      <c r="BV447" t="str">
        <f t="shared" si="9"/>
        <v>8:00 AM</v>
      </c>
      <c r="BW447" t="str">
        <f>"4:00 PM"</f>
        <v>4:00 PM</v>
      </c>
      <c r="BX447" t="s">
        <v>158</v>
      </c>
      <c r="BY447">
        <v>0</v>
      </c>
      <c r="BZ447">
        <v>3</v>
      </c>
      <c r="CA447" t="s">
        <v>115</v>
      </c>
      <c r="CC447" t="s">
        <v>3567</v>
      </c>
      <c r="CD447" t="s">
        <v>2876</v>
      </c>
      <c r="CF447" t="s">
        <v>119</v>
      </c>
      <c r="CG447" t="s">
        <v>120</v>
      </c>
      <c r="CH447" s="8">
        <v>96950</v>
      </c>
      <c r="CI447" s="3">
        <v>8.69</v>
      </c>
      <c r="CJ447" s="3">
        <v>8.69</v>
      </c>
      <c r="CK447" s="3">
        <v>13.03</v>
      </c>
      <c r="CL447" s="3">
        <v>13.03</v>
      </c>
      <c r="CM447" t="s">
        <v>136</v>
      </c>
      <c r="CO447" t="s">
        <v>138</v>
      </c>
      <c r="CQ447" t="s">
        <v>115</v>
      </c>
      <c r="CR447" t="s">
        <v>133</v>
      </c>
      <c r="CS447" t="s">
        <v>139</v>
      </c>
      <c r="CT447" t="s">
        <v>133</v>
      </c>
      <c r="CU447" t="s">
        <v>139</v>
      </c>
      <c r="CV447" t="s">
        <v>133</v>
      </c>
      <c r="CW447" t="s">
        <v>139</v>
      </c>
      <c r="CX447" t="s">
        <v>3568</v>
      </c>
      <c r="CY447" s="10">
        <v>16707891106</v>
      </c>
      <c r="CZ447" t="s">
        <v>2882</v>
      </c>
      <c r="DA447" t="s">
        <v>356</v>
      </c>
      <c r="DB447" t="s">
        <v>133</v>
      </c>
      <c r="DC447" t="s">
        <v>115</v>
      </c>
    </row>
    <row r="448" spans="1:107" ht="14.45" customHeight="1" x14ac:dyDescent="0.25">
      <c r="A448" t="s">
        <v>8223</v>
      </c>
      <c r="B448" t="s">
        <v>192</v>
      </c>
      <c r="C448" s="1">
        <v>45461</v>
      </c>
      <c r="D448" s="1">
        <v>45589</v>
      </c>
      <c r="E448" t="s">
        <v>114</v>
      </c>
      <c r="G448" t="s">
        <v>115</v>
      </c>
      <c r="H448" t="s">
        <v>115</v>
      </c>
      <c r="I448" t="s">
        <v>115</v>
      </c>
      <c r="J448" t="s">
        <v>950</v>
      </c>
      <c r="K448" t="s">
        <v>951</v>
      </c>
      <c r="L448" t="s">
        <v>8224</v>
      </c>
      <c r="M448" t="s">
        <v>8071</v>
      </c>
      <c r="N448" t="s">
        <v>119</v>
      </c>
      <c r="O448" t="s">
        <v>120</v>
      </c>
      <c r="P448" s="8">
        <v>96950</v>
      </c>
      <c r="Q448" t="s">
        <v>121</v>
      </c>
      <c r="S448" s="10">
        <v>16702352883</v>
      </c>
      <c r="T448">
        <v>0</v>
      </c>
      <c r="U448" t="s">
        <v>953</v>
      </c>
      <c r="V448">
        <v>56132</v>
      </c>
      <c r="W448" t="s">
        <v>123</v>
      </c>
      <c r="Y448" t="s">
        <v>954</v>
      </c>
      <c r="Z448" t="s">
        <v>955</v>
      </c>
      <c r="AA448" t="s">
        <v>686</v>
      </c>
      <c r="AB448" t="s">
        <v>663</v>
      </c>
      <c r="AC448" t="s">
        <v>8070</v>
      </c>
      <c r="AD448" t="s">
        <v>8071</v>
      </c>
      <c r="AE448" t="s">
        <v>119</v>
      </c>
      <c r="AF448" t="s">
        <v>120</v>
      </c>
      <c r="AG448" s="8">
        <v>96950</v>
      </c>
      <c r="AH448" t="s">
        <v>121</v>
      </c>
      <c r="AJ448" s="10">
        <v>16702352883</v>
      </c>
      <c r="AK448">
        <v>0</v>
      </c>
      <c r="AL448" t="s">
        <v>956</v>
      </c>
      <c r="BD448" t="str">
        <f>"31-9011.00"</f>
        <v>31-9011.00</v>
      </c>
      <c r="BE448" t="s">
        <v>1170</v>
      </c>
      <c r="BF448" t="s">
        <v>8072</v>
      </c>
      <c r="BG448" t="s">
        <v>8073</v>
      </c>
      <c r="BH448">
        <v>5</v>
      </c>
      <c r="BJ448" s="1">
        <v>45536</v>
      </c>
      <c r="BK448" s="1">
        <v>45900</v>
      </c>
      <c r="BN448">
        <v>35</v>
      </c>
      <c r="BO448">
        <v>0</v>
      </c>
      <c r="BP448">
        <v>7</v>
      </c>
      <c r="BQ448">
        <v>7</v>
      </c>
      <c r="BR448">
        <v>7</v>
      </c>
      <c r="BS448">
        <v>7</v>
      </c>
      <c r="BT448">
        <v>7</v>
      </c>
      <c r="BU448">
        <v>0</v>
      </c>
      <c r="BV448" t="str">
        <f>"11:00 AM"</f>
        <v>11:00 AM</v>
      </c>
      <c r="BW448" t="str">
        <f>"6:00 PM"</f>
        <v>6:00 PM</v>
      </c>
      <c r="BX448" t="s">
        <v>226</v>
      </c>
      <c r="BY448">
        <v>6</v>
      </c>
      <c r="BZ448">
        <v>12</v>
      </c>
      <c r="CA448" t="s">
        <v>115</v>
      </c>
      <c r="CC448" t="s">
        <v>8225</v>
      </c>
      <c r="CD448" t="s">
        <v>683</v>
      </c>
      <c r="CE448" t="s">
        <v>684</v>
      </c>
      <c r="CF448" t="s">
        <v>119</v>
      </c>
      <c r="CG448" t="s">
        <v>120</v>
      </c>
      <c r="CH448" s="8">
        <v>96950</v>
      </c>
      <c r="CI448" s="3">
        <v>12.26</v>
      </c>
      <c r="CJ448" s="3">
        <v>12.26</v>
      </c>
      <c r="CK448" s="3">
        <v>18.39</v>
      </c>
      <c r="CL448" s="3">
        <v>18.39</v>
      </c>
      <c r="CM448" t="s">
        <v>136</v>
      </c>
      <c r="CN448" t="s">
        <v>139</v>
      </c>
      <c r="CO448" t="s">
        <v>138</v>
      </c>
      <c r="CQ448" t="s">
        <v>115</v>
      </c>
      <c r="CR448" t="s">
        <v>133</v>
      </c>
      <c r="CS448" t="s">
        <v>139</v>
      </c>
      <c r="CT448" t="s">
        <v>133</v>
      </c>
      <c r="CU448" t="s">
        <v>133</v>
      </c>
      <c r="CV448" t="s">
        <v>133</v>
      </c>
      <c r="CW448" t="s">
        <v>139</v>
      </c>
      <c r="CX448" t="s">
        <v>1425</v>
      </c>
      <c r="CY448" s="10">
        <v>16702352883</v>
      </c>
      <c r="CZ448" t="s">
        <v>956</v>
      </c>
      <c r="DA448" t="s">
        <v>139</v>
      </c>
      <c r="DB448" t="s">
        <v>133</v>
      </c>
      <c r="DC448" t="s">
        <v>115</v>
      </c>
    </row>
    <row r="449" spans="1:112" ht="14.45" customHeight="1" x14ac:dyDescent="0.25">
      <c r="A449" t="s">
        <v>8611</v>
      </c>
      <c r="B449" t="s">
        <v>192</v>
      </c>
      <c r="C449" s="1">
        <v>45508</v>
      </c>
      <c r="D449" s="1">
        <v>45589</v>
      </c>
      <c r="E449" t="s">
        <v>114</v>
      </c>
      <c r="G449" t="s">
        <v>115</v>
      </c>
      <c r="H449" t="s">
        <v>115</v>
      </c>
      <c r="I449" t="s">
        <v>115</v>
      </c>
      <c r="J449" t="s">
        <v>2406</v>
      </c>
      <c r="K449" t="s">
        <v>5442</v>
      </c>
      <c r="L449" t="s">
        <v>5443</v>
      </c>
      <c r="M449" t="s">
        <v>2321</v>
      </c>
      <c r="N449" t="s">
        <v>148</v>
      </c>
      <c r="O449" t="s">
        <v>120</v>
      </c>
      <c r="P449" s="8">
        <v>96950</v>
      </c>
      <c r="Q449" t="s">
        <v>121</v>
      </c>
      <c r="S449" s="10">
        <v>16702331420</v>
      </c>
      <c r="U449" t="s">
        <v>1294</v>
      </c>
      <c r="V449">
        <v>72111</v>
      </c>
      <c r="W449" t="s">
        <v>123</v>
      </c>
      <c r="Y449" t="s">
        <v>1295</v>
      </c>
      <c r="Z449" t="s">
        <v>783</v>
      </c>
      <c r="AB449" t="s">
        <v>1296</v>
      </c>
      <c r="AC449" t="s">
        <v>5443</v>
      </c>
      <c r="AD449" t="s">
        <v>2321</v>
      </c>
      <c r="AE449" t="s">
        <v>148</v>
      </c>
      <c r="AF449" t="s">
        <v>120</v>
      </c>
      <c r="AG449" s="8">
        <v>96950</v>
      </c>
      <c r="AH449" t="s">
        <v>121</v>
      </c>
      <c r="AJ449" s="10">
        <v>16702353712</v>
      </c>
      <c r="AL449" t="s">
        <v>1297</v>
      </c>
      <c r="BD449" t="str">
        <f>"43-3031.00"</f>
        <v>43-3031.00</v>
      </c>
      <c r="BE449" t="s">
        <v>430</v>
      </c>
      <c r="BF449" t="s">
        <v>5444</v>
      </c>
      <c r="BG449" t="s">
        <v>2326</v>
      </c>
      <c r="BH449">
        <v>3</v>
      </c>
      <c r="BJ449" s="1">
        <v>45566</v>
      </c>
      <c r="BK449" s="1">
        <v>45930</v>
      </c>
      <c r="BN449">
        <v>35</v>
      </c>
      <c r="BO449">
        <v>0</v>
      </c>
      <c r="BP449">
        <v>7</v>
      </c>
      <c r="BQ449">
        <v>7</v>
      </c>
      <c r="BR449">
        <v>7</v>
      </c>
      <c r="BS449">
        <v>7</v>
      </c>
      <c r="BT449">
        <v>7</v>
      </c>
      <c r="BU449">
        <v>0</v>
      </c>
      <c r="BV449" t="str">
        <f>"8:00 AM"</f>
        <v>8:00 AM</v>
      </c>
      <c r="BW449" t="str">
        <f>"4:00 PM"</f>
        <v>4:00 PM</v>
      </c>
      <c r="BX449" t="s">
        <v>226</v>
      </c>
      <c r="BY449">
        <v>0</v>
      </c>
      <c r="BZ449">
        <v>24</v>
      </c>
      <c r="CA449" t="s">
        <v>115</v>
      </c>
      <c r="CC449" t="s">
        <v>5445</v>
      </c>
      <c r="CD449" t="s">
        <v>5446</v>
      </c>
      <c r="CE449" t="s">
        <v>2321</v>
      </c>
      <c r="CF449" t="s">
        <v>148</v>
      </c>
      <c r="CG449" t="s">
        <v>120</v>
      </c>
      <c r="CH449" s="8">
        <v>96950</v>
      </c>
      <c r="CI449" s="3">
        <v>12.28</v>
      </c>
      <c r="CJ449" s="3">
        <v>14</v>
      </c>
      <c r="CK449" s="3">
        <v>18.420000000000002</v>
      </c>
      <c r="CL449" s="3">
        <v>21</v>
      </c>
      <c r="CM449" t="s">
        <v>136</v>
      </c>
      <c r="CN449" t="s">
        <v>2410</v>
      </c>
      <c r="CO449" t="s">
        <v>138</v>
      </c>
      <c r="CQ449" t="s">
        <v>115</v>
      </c>
      <c r="CR449" t="s">
        <v>133</v>
      </c>
      <c r="CS449" t="s">
        <v>139</v>
      </c>
      <c r="CT449" t="s">
        <v>133</v>
      </c>
      <c r="CU449" t="s">
        <v>133</v>
      </c>
      <c r="CV449" t="s">
        <v>133</v>
      </c>
      <c r="CW449" t="s">
        <v>139</v>
      </c>
      <c r="CX449" t="s">
        <v>713</v>
      </c>
      <c r="CY449" s="10">
        <v>16702343712</v>
      </c>
      <c r="CZ449" t="s">
        <v>2271</v>
      </c>
      <c r="DA449" t="s">
        <v>793</v>
      </c>
      <c r="DB449" t="s">
        <v>133</v>
      </c>
      <c r="DC449" t="s">
        <v>115</v>
      </c>
      <c r="DD449" t="s">
        <v>1295</v>
      </c>
      <c r="DE449" t="s">
        <v>783</v>
      </c>
      <c r="DG449" t="s">
        <v>5447</v>
      </c>
      <c r="DH449" t="s">
        <v>1297</v>
      </c>
    </row>
    <row r="450" spans="1:112" ht="14.45" customHeight="1" x14ac:dyDescent="0.25">
      <c r="A450" t="s">
        <v>9313</v>
      </c>
      <c r="B450" t="s">
        <v>192</v>
      </c>
      <c r="C450" s="1">
        <v>45489</v>
      </c>
      <c r="D450" s="1">
        <v>45589</v>
      </c>
      <c r="E450" t="s">
        <v>144</v>
      </c>
      <c r="F450" s="1">
        <v>45565</v>
      </c>
      <c r="G450" t="s">
        <v>133</v>
      </c>
      <c r="H450" t="s">
        <v>115</v>
      </c>
      <c r="I450" t="s">
        <v>115</v>
      </c>
      <c r="J450" t="s">
        <v>2875</v>
      </c>
      <c r="L450" t="s">
        <v>2876</v>
      </c>
      <c r="N450" t="s">
        <v>148</v>
      </c>
      <c r="O450" t="s">
        <v>120</v>
      </c>
      <c r="P450" s="8">
        <v>96950</v>
      </c>
      <c r="Q450" t="s">
        <v>121</v>
      </c>
      <c r="R450" t="s">
        <v>1354</v>
      </c>
      <c r="S450" s="10">
        <v>16707891106</v>
      </c>
      <c r="U450" t="s">
        <v>2877</v>
      </c>
      <c r="V450">
        <v>56159</v>
      </c>
      <c r="W450" t="s">
        <v>123</v>
      </c>
      <c r="Y450" t="s">
        <v>2878</v>
      </c>
      <c r="Z450" t="s">
        <v>2879</v>
      </c>
      <c r="AA450" t="s">
        <v>2880</v>
      </c>
      <c r="AB450" t="s">
        <v>623</v>
      </c>
      <c r="AC450" t="s">
        <v>2876</v>
      </c>
      <c r="AE450" t="s">
        <v>119</v>
      </c>
      <c r="AF450" t="s">
        <v>120</v>
      </c>
      <c r="AG450" s="8">
        <v>96950</v>
      </c>
      <c r="AH450" t="s">
        <v>121</v>
      </c>
      <c r="AI450" t="s">
        <v>1881</v>
      </c>
      <c r="AJ450" s="10">
        <v>16707891106</v>
      </c>
      <c r="AL450" t="s">
        <v>2882</v>
      </c>
      <c r="BD450" t="str">
        <f>"43-4181.00"</f>
        <v>43-4181.00</v>
      </c>
      <c r="BE450" t="s">
        <v>1145</v>
      </c>
      <c r="BF450" t="s">
        <v>9314</v>
      </c>
      <c r="BG450" t="s">
        <v>3566</v>
      </c>
      <c r="BH450">
        <v>20</v>
      </c>
      <c r="BJ450" s="1">
        <v>45566</v>
      </c>
      <c r="BK450" s="1">
        <v>46660</v>
      </c>
      <c r="BN450">
        <v>35</v>
      </c>
      <c r="BO450">
        <v>0</v>
      </c>
      <c r="BP450">
        <v>7</v>
      </c>
      <c r="BQ450">
        <v>7</v>
      </c>
      <c r="BR450">
        <v>7</v>
      </c>
      <c r="BS450">
        <v>7</v>
      </c>
      <c r="BT450">
        <v>7</v>
      </c>
      <c r="BU450">
        <v>0</v>
      </c>
      <c r="BV450" t="str">
        <f>"8:00 AM"</f>
        <v>8:00 AM</v>
      </c>
      <c r="BW450" t="str">
        <f>"4:00 PM"</f>
        <v>4:00 PM</v>
      </c>
      <c r="BX450" t="s">
        <v>158</v>
      </c>
      <c r="BY450">
        <v>0</v>
      </c>
      <c r="BZ450">
        <v>3</v>
      </c>
      <c r="CA450" t="s">
        <v>115</v>
      </c>
      <c r="CC450" t="s">
        <v>3567</v>
      </c>
      <c r="CD450" t="s">
        <v>2876</v>
      </c>
      <c r="CF450" t="s">
        <v>119</v>
      </c>
      <c r="CG450" t="s">
        <v>120</v>
      </c>
      <c r="CH450" s="8">
        <v>96950</v>
      </c>
      <c r="CI450" s="3">
        <v>8.8699999999999992</v>
      </c>
      <c r="CJ450" s="3">
        <v>8.8699999999999992</v>
      </c>
      <c r="CK450" s="3">
        <v>13.3</v>
      </c>
      <c r="CL450" s="3">
        <v>13.3</v>
      </c>
      <c r="CM450" t="s">
        <v>136</v>
      </c>
      <c r="CO450" t="s">
        <v>138</v>
      </c>
      <c r="CQ450" t="s">
        <v>115</v>
      </c>
      <c r="CR450" t="s">
        <v>133</v>
      </c>
      <c r="CS450" t="s">
        <v>139</v>
      </c>
      <c r="CT450" t="s">
        <v>133</v>
      </c>
      <c r="CU450" t="s">
        <v>139</v>
      </c>
      <c r="CV450" t="s">
        <v>133</v>
      </c>
      <c r="CW450" t="s">
        <v>139</v>
      </c>
      <c r="CX450" t="s">
        <v>3568</v>
      </c>
      <c r="CY450" s="10">
        <v>16707891106</v>
      </c>
      <c r="CZ450" t="s">
        <v>2882</v>
      </c>
      <c r="DA450" t="s">
        <v>356</v>
      </c>
      <c r="DB450" t="s">
        <v>133</v>
      </c>
      <c r="DC450" t="s">
        <v>115</v>
      </c>
    </row>
    <row r="451" spans="1:112" ht="14.45" customHeight="1" x14ac:dyDescent="0.25">
      <c r="A451" t="s">
        <v>9385</v>
      </c>
      <c r="B451" t="s">
        <v>192</v>
      </c>
      <c r="C451" s="1">
        <v>45461</v>
      </c>
      <c r="D451" s="1">
        <v>45589</v>
      </c>
      <c r="E451" t="s">
        <v>144</v>
      </c>
      <c r="F451" s="1">
        <v>45595</v>
      </c>
      <c r="G451" t="s">
        <v>115</v>
      </c>
      <c r="H451" t="s">
        <v>115</v>
      </c>
      <c r="I451" t="s">
        <v>115</v>
      </c>
      <c r="J451" t="s">
        <v>950</v>
      </c>
      <c r="K451" t="s">
        <v>951</v>
      </c>
      <c r="L451" t="s">
        <v>683</v>
      </c>
      <c r="M451" t="s">
        <v>952</v>
      </c>
      <c r="N451" t="s">
        <v>119</v>
      </c>
      <c r="O451" t="s">
        <v>120</v>
      </c>
      <c r="P451" s="8">
        <v>96950</v>
      </c>
      <c r="Q451" t="s">
        <v>121</v>
      </c>
      <c r="S451" s="10">
        <v>16702352883</v>
      </c>
      <c r="T451">
        <v>0</v>
      </c>
      <c r="U451" t="s">
        <v>953</v>
      </c>
      <c r="V451">
        <v>56132</v>
      </c>
      <c r="W451" t="s">
        <v>123</v>
      </c>
      <c r="Y451" t="s">
        <v>954</v>
      </c>
      <c r="Z451" t="s">
        <v>955</v>
      </c>
      <c r="AA451" t="s">
        <v>686</v>
      </c>
      <c r="AB451" t="s">
        <v>663</v>
      </c>
      <c r="AC451" t="s">
        <v>683</v>
      </c>
      <c r="AD451" t="s">
        <v>952</v>
      </c>
      <c r="AE451" t="s">
        <v>119</v>
      </c>
      <c r="AF451" t="s">
        <v>120</v>
      </c>
      <c r="AG451" s="8">
        <v>96950</v>
      </c>
      <c r="AH451" t="s">
        <v>121</v>
      </c>
      <c r="AJ451" s="10">
        <v>16702352883</v>
      </c>
      <c r="AK451">
        <v>0</v>
      </c>
      <c r="AL451" t="s">
        <v>956</v>
      </c>
      <c r="BD451" t="str">
        <f>"43-3031.00"</f>
        <v>43-3031.00</v>
      </c>
      <c r="BE451" t="s">
        <v>430</v>
      </c>
      <c r="BF451" t="s">
        <v>4175</v>
      </c>
      <c r="BG451" t="s">
        <v>4176</v>
      </c>
      <c r="BH451">
        <v>5</v>
      </c>
      <c r="BJ451" s="1">
        <v>45597</v>
      </c>
      <c r="BK451" s="1">
        <v>45961</v>
      </c>
      <c r="BN451">
        <v>35</v>
      </c>
      <c r="BO451">
        <v>0</v>
      </c>
      <c r="BP451">
        <v>7</v>
      </c>
      <c r="BQ451">
        <v>7</v>
      </c>
      <c r="BR451">
        <v>7</v>
      </c>
      <c r="BS451">
        <v>7</v>
      </c>
      <c r="BT451">
        <v>7</v>
      </c>
      <c r="BU451">
        <v>0</v>
      </c>
      <c r="BV451" t="str">
        <f>"8:00 AM"</f>
        <v>8:00 AM</v>
      </c>
      <c r="BW451" t="str">
        <f>"4:00 PM"</f>
        <v>4:00 PM</v>
      </c>
      <c r="BX451" t="s">
        <v>226</v>
      </c>
      <c r="BY451">
        <v>0</v>
      </c>
      <c r="BZ451">
        <v>12</v>
      </c>
      <c r="CA451" t="s">
        <v>115</v>
      </c>
      <c r="CC451" t="s">
        <v>4177</v>
      </c>
      <c r="CD451" t="s">
        <v>683</v>
      </c>
      <c r="CE451" t="s">
        <v>684</v>
      </c>
      <c r="CF451" t="s">
        <v>119</v>
      </c>
      <c r="CG451" t="s">
        <v>120</v>
      </c>
      <c r="CH451" s="8">
        <v>96950</v>
      </c>
      <c r="CI451" s="3">
        <v>11.43</v>
      </c>
      <c r="CJ451" s="3">
        <v>11.43</v>
      </c>
      <c r="CK451" s="3">
        <v>17.149999999999999</v>
      </c>
      <c r="CL451" s="3">
        <v>17.149999999999999</v>
      </c>
      <c r="CM451" t="s">
        <v>136</v>
      </c>
      <c r="CO451" t="s">
        <v>138</v>
      </c>
      <c r="CQ451" t="s">
        <v>115</v>
      </c>
      <c r="CR451" t="s">
        <v>133</v>
      </c>
      <c r="CS451" t="s">
        <v>139</v>
      </c>
      <c r="CT451" t="s">
        <v>133</v>
      </c>
      <c r="CU451" t="s">
        <v>133</v>
      </c>
      <c r="CV451" t="s">
        <v>133</v>
      </c>
      <c r="CW451" t="s">
        <v>139</v>
      </c>
      <c r="CX451" t="s">
        <v>1425</v>
      </c>
      <c r="CY451" s="10">
        <v>16702352883</v>
      </c>
      <c r="CZ451" t="s">
        <v>956</v>
      </c>
      <c r="DA451" t="s">
        <v>209</v>
      </c>
      <c r="DB451" t="s">
        <v>133</v>
      </c>
      <c r="DC451" t="s">
        <v>115</v>
      </c>
    </row>
    <row r="452" spans="1:112" ht="14.45" customHeight="1" x14ac:dyDescent="0.25">
      <c r="A452" t="s">
        <v>437</v>
      </c>
      <c r="B452" t="s">
        <v>192</v>
      </c>
      <c r="C452" s="1">
        <v>45496</v>
      </c>
      <c r="D452" s="1">
        <v>45590</v>
      </c>
      <c r="E452" t="s">
        <v>114</v>
      </c>
      <c r="G452" t="s">
        <v>115</v>
      </c>
      <c r="H452" t="s">
        <v>115</v>
      </c>
      <c r="I452" t="s">
        <v>115</v>
      </c>
      <c r="J452" t="s">
        <v>438</v>
      </c>
      <c r="L452" t="s">
        <v>439</v>
      </c>
      <c r="M452" t="s">
        <v>440</v>
      </c>
      <c r="N452" t="s">
        <v>119</v>
      </c>
      <c r="O452" t="s">
        <v>120</v>
      </c>
      <c r="P452" s="8">
        <v>96950</v>
      </c>
      <c r="Q452" t="s">
        <v>121</v>
      </c>
      <c r="S452" s="10">
        <v>16707880115</v>
      </c>
      <c r="U452" t="s">
        <v>441</v>
      </c>
      <c r="V452">
        <v>811111</v>
      </c>
      <c r="W452" t="s">
        <v>123</v>
      </c>
      <c r="Y452" t="s">
        <v>442</v>
      </c>
      <c r="Z452" t="s">
        <v>443</v>
      </c>
      <c r="AB452" t="s">
        <v>200</v>
      </c>
      <c r="AC452" t="s">
        <v>439</v>
      </c>
      <c r="AD452" t="s">
        <v>440</v>
      </c>
      <c r="AE452" t="s">
        <v>119</v>
      </c>
      <c r="AF452" t="s">
        <v>120</v>
      </c>
      <c r="AG452" s="8">
        <v>96950</v>
      </c>
      <c r="AH452" t="s">
        <v>121</v>
      </c>
      <c r="AJ452" s="10">
        <v>16707880115</v>
      </c>
      <c r="AL452" t="s">
        <v>444</v>
      </c>
      <c r="BD452" t="str">
        <f>"49-3031.00"</f>
        <v>49-3031.00</v>
      </c>
      <c r="BE452" t="s">
        <v>445</v>
      </c>
      <c r="BF452" t="s">
        <v>446</v>
      </c>
      <c r="BG452" t="s">
        <v>447</v>
      </c>
      <c r="BH452">
        <v>1</v>
      </c>
      <c r="BJ452" s="1">
        <v>45566</v>
      </c>
      <c r="BK452" s="1">
        <v>45930</v>
      </c>
      <c r="BN452">
        <v>35</v>
      </c>
      <c r="BO452">
        <v>0</v>
      </c>
      <c r="BP452">
        <v>7</v>
      </c>
      <c r="BQ452">
        <v>7</v>
      </c>
      <c r="BR452">
        <v>7</v>
      </c>
      <c r="BS452">
        <v>7</v>
      </c>
      <c r="BT452">
        <v>7</v>
      </c>
      <c r="BU452">
        <v>0</v>
      </c>
      <c r="BV452" t="str">
        <f>"9:00 AM"</f>
        <v>9:00 AM</v>
      </c>
      <c r="BW452" t="str">
        <f>"5:00 PM"</f>
        <v>5:00 PM</v>
      </c>
      <c r="BX452" t="s">
        <v>158</v>
      </c>
      <c r="BY452">
        <v>0</v>
      </c>
      <c r="BZ452">
        <v>24</v>
      </c>
      <c r="CA452" t="s">
        <v>115</v>
      </c>
      <c r="CC452" t="s">
        <v>448</v>
      </c>
      <c r="CD452" t="s">
        <v>449</v>
      </c>
      <c r="CE452" t="s">
        <v>450</v>
      </c>
      <c r="CF452" t="s">
        <v>119</v>
      </c>
      <c r="CG452" t="s">
        <v>120</v>
      </c>
      <c r="CH452" s="8">
        <v>96950</v>
      </c>
      <c r="CI452" s="3">
        <v>11.85</v>
      </c>
      <c r="CJ452" s="3">
        <v>11.85</v>
      </c>
      <c r="CK452" s="3">
        <v>0</v>
      </c>
      <c r="CL452" s="3">
        <v>0</v>
      </c>
      <c r="CM452" t="s">
        <v>136</v>
      </c>
      <c r="CN452" t="s">
        <v>139</v>
      </c>
      <c r="CO452" t="s">
        <v>138</v>
      </c>
      <c r="CQ452" t="s">
        <v>115</v>
      </c>
      <c r="CR452" t="s">
        <v>133</v>
      </c>
      <c r="CS452" t="s">
        <v>139</v>
      </c>
      <c r="CT452" t="s">
        <v>139</v>
      </c>
      <c r="CU452" t="s">
        <v>139</v>
      </c>
      <c r="CV452" t="s">
        <v>133</v>
      </c>
      <c r="CW452" t="s">
        <v>139</v>
      </c>
      <c r="CX452" t="s">
        <v>139</v>
      </c>
      <c r="CY452" s="10">
        <v>16707880115</v>
      </c>
      <c r="CZ452" t="s">
        <v>451</v>
      </c>
      <c r="DA452" t="s">
        <v>139</v>
      </c>
      <c r="DB452" t="s">
        <v>133</v>
      </c>
      <c r="DC452" t="s">
        <v>115</v>
      </c>
    </row>
    <row r="453" spans="1:112" ht="14.45" customHeight="1" x14ac:dyDescent="0.25">
      <c r="A453" t="s">
        <v>1319</v>
      </c>
      <c r="B453" t="s">
        <v>143</v>
      </c>
      <c r="C453" s="1">
        <v>45517</v>
      </c>
      <c r="D453" s="1">
        <v>45590</v>
      </c>
      <c r="E453" t="s">
        <v>144</v>
      </c>
      <c r="F453" s="1">
        <v>45687</v>
      </c>
      <c r="G453" t="s">
        <v>115</v>
      </c>
      <c r="H453" t="s">
        <v>115</v>
      </c>
      <c r="I453" t="s">
        <v>115</v>
      </c>
      <c r="J453" t="s">
        <v>1320</v>
      </c>
      <c r="K453" t="s">
        <v>139</v>
      </c>
      <c r="L453" t="s">
        <v>309</v>
      </c>
      <c r="M453" t="s">
        <v>1321</v>
      </c>
      <c r="N453" t="s">
        <v>1322</v>
      </c>
      <c r="O453" t="s">
        <v>120</v>
      </c>
      <c r="P453" s="8">
        <v>96950</v>
      </c>
      <c r="Q453" t="s">
        <v>121</v>
      </c>
      <c r="S453" s="10">
        <v>16703238882</v>
      </c>
      <c r="U453" t="s">
        <v>1323</v>
      </c>
      <c r="V453">
        <v>424410</v>
      </c>
      <c r="W453" t="s">
        <v>123</v>
      </c>
      <c r="Y453" t="s">
        <v>1324</v>
      </c>
      <c r="Z453" t="s">
        <v>1325</v>
      </c>
      <c r="AA453" t="s">
        <v>1326</v>
      </c>
      <c r="AB453" t="s">
        <v>200</v>
      </c>
      <c r="AC453" t="s">
        <v>309</v>
      </c>
      <c r="AD453" t="s">
        <v>1327</v>
      </c>
      <c r="AE453" t="s">
        <v>1322</v>
      </c>
      <c r="AF453" t="s">
        <v>120</v>
      </c>
      <c r="AG453" s="8">
        <v>96950</v>
      </c>
      <c r="AH453" t="s">
        <v>121</v>
      </c>
      <c r="AJ453" s="10">
        <v>16703238882</v>
      </c>
      <c r="AL453" t="s">
        <v>1328</v>
      </c>
      <c r="BD453" t="str">
        <f>"49-3023.00"</f>
        <v>49-3023.00</v>
      </c>
      <c r="BE453" t="s">
        <v>817</v>
      </c>
      <c r="BF453" t="s">
        <v>1329</v>
      </c>
      <c r="BG453" t="s">
        <v>1330</v>
      </c>
      <c r="BH453">
        <v>1</v>
      </c>
      <c r="BI453">
        <v>1</v>
      </c>
      <c r="BJ453" s="1">
        <v>45689</v>
      </c>
      <c r="BK453" s="1">
        <v>46053</v>
      </c>
      <c r="BL453" s="1">
        <v>45689</v>
      </c>
      <c r="BM453" s="1">
        <v>46053</v>
      </c>
      <c r="BN453">
        <v>35</v>
      </c>
      <c r="BO453">
        <v>0</v>
      </c>
      <c r="BP453">
        <v>7</v>
      </c>
      <c r="BQ453">
        <v>7</v>
      </c>
      <c r="BR453">
        <v>7</v>
      </c>
      <c r="BS453">
        <v>7</v>
      </c>
      <c r="BT453">
        <v>7</v>
      </c>
      <c r="BU453">
        <v>0</v>
      </c>
      <c r="BV453" t="str">
        <f>"8:00 AM"</f>
        <v>8:00 AM</v>
      </c>
      <c r="BW453" t="str">
        <f>"4:00 PM"</f>
        <v>4:00 PM</v>
      </c>
      <c r="BX453" t="s">
        <v>226</v>
      </c>
      <c r="BY453">
        <v>6</v>
      </c>
      <c r="BZ453">
        <v>12</v>
      </c>
      <c r="CA453" t="s">
        <v>115</v>
      </c>
      <c r="CC453" t="s">
        <v>1331</v>
      </c>
      <c r="CD453" t="s">
        <v>309</v>
      </c>
      <c r="CE453" t="s">
        <v>1321</v>
      </c>
      <c r="CF453" t="s">
        <v>1322</v>
      </c>
      <c r="CG453" t="s">
        <v>120</v>
      </c>
      <c r="CH453" s="8">
        <v>96950</v>
      </c>
      <c r="CI453" s="3">
        <v>10.07</v>
      </c>
      <c r="CJ453" s="3">
        <v>10.07</v>
      </c>
      <c r="CK453" s="3">
        <v>15.11</v>
      </c>
      <c r="CL453" s="3">
        <v>15.11</v>
      </c>
      <c r="CM453" t="s">
        <v>136</v>
      </c>
      <c r="CN453" t="s">
        <v>139</v>
      </c>
      <c r="CO453" t="s">
        <v>138</v>
      </c>
      <c r="CQ453" t="s">
        <v>115</v>
      </c>
      <c r="CR453" t="s">
        <v>133</v>
      </c>
      <c r="CS453" t="s">
        <v>139</v>
      </c>
      <c r="CT453" t="s">
        <v>133</v>
      </c>
      <c r="CU453" t="s">
        <v>139</v>
      </c>
      <c r="CV453" t="s">
        <v>133</v>
      </c>
      <c r="CW453" t="s">
        <v>139</v>
      </c>
      <c r="CX453" t="s">
        <v>1332</v>
      </c>
      <c r="CY453" s="10">
        <v>16703238882</v>
      </c>
      <c r="CZ453" t="s">
        <v>1328</v>
      </c>
      <c r="DA453" t="s">
        <v>1333</v>
      </c>
      <c r="DB453" t="s">
        <v>133</v>
      </c>
      <c r="DC453" t="s">
        <v>115</v>
      </c>
      <c r="DD453" t="s">
        <v>1334</v>
      </c>
      <c r="DE453" t="s">
        <v>1335</v>
      </c>
      <c r="DF453" t="s">
        <v>1336</v>
      </c>
      <c r="DG453" t="s">
        <v>1337</v>
      </c>
      <c r="DH453" t="s">
        <v>1328</v>
      </c>
    </row>
    <row r="454" spans="1:112" ht="14.45" customHeight="1" x14ac:dyDescent="0.25">
      <c r="A454" t="s">
        <v>2318</v>
      </c>
      <c r="B454" t="s">
        <v>901</v>
      </c>
      <c r="C454" s="1">
        <v>45448</v>
      </c>
      <c r="D454" s="1">
        <v>45590</v>
      </c>
      <c r="E454" t="s">
        <v>144</v>
      </c>
      <c r="F454" s="1">
        <v>45564</v>
      </c>
      <c r="G454" t="s">
        <v>133</v>
      </c>
      <c r="H454" t="s">
        <v>115</v>
      </c>
      <c r="I454" t="s">
        <v>115</v>
      </c>
      <c r="J454" t="s">
        <v>2319</v>
      </c>
      <c r="L454" t="s">
        <v>2320</v>
      </c>
      <c r="M454" t="s">
        <v>2321</v>
      </c>
      <c r="N454" t="s">
        <v>148</v>
      </c>
      <c r="O454" t="s">
        <v>120</v>
      </c>
      <c r="P454" s="8">
        <v>96950</v>
      </c>
      <c r="Q454" t="s">
        <v>121</v>
      </c>
      <c r="S454" s="10">
        <v>16702353712</v>
      </c>
      <c r="U454" t="s">
        <v>2322</v>
      </c>
      <c r="V454">
        <v>561520</v>
      </c>
      <c r="W454" t="s">
        <v>123</v>
      </c>
      <c r="Y454" t="s">
        <v>1295</v>
      </c>
      <c r="Z454" t="s">
        <v>783</v>
      </c>
      <c r="AB454" t="s">
        <v>1296</v>
      </c>
      <c r="AC454" t="s">
        <v>2323</v>
      </c>
      <c r="AD454" t="s">
        <v>2324</v>
      </c>
      <c r="AE454" t="s">
        <v>148</v>
      </c>
      <c r="AF454" t="s">
        <v>120</v>
      </c>
      <c r="AG454" s="8">
        <v>96950</v>
      </c>
      <c r="AH454" t="s">
        <v>121</v>
      </c>
      <c r="AJ454" s="10">
        <v>16702353715</v>
      </c>
      <c r="AL454" t="s">
        <v>1297</v>
      </c>
      <c r="BD454" t="str">
        <f>"43-3031.00"</f>
        <v>43-3031.00</v>
      </c>
      <c r="BE454" t="s">
        <v>430</v>
      </c>
      <c r="BF454" t="s">
        <v>2325</v>
      </c>
      <c r="BG454" t="s">
        <v>2326</v>
      </c>
      <c r="BH454">
        <v>2</v>
      </c>
      <c r="BI454">
        <v>1</v>
      </c>
      <c r="BJ454" s="1">
        <v>45566</v>
      </c>
      <c r="BK454" s="1">
        <v>46660</v>
      </c>
      <c r="BL454" s="1">
        <v>45590</v>
      </c>
      <c r="BM454" s="1">
        <v>46660</v>
      </c>
      <c r="BN454">
        <v>35</v>
      </c>
      <c r="BO454">
        <v>0</v>
      </c>
      <c r="BP454">
        <v>7</v>
      </c>
      <c r="BQ454">
        <v>7</v>
      </c>
      <c r="BR454">
        <v>7</v>
      </c>
      <c r="BS454">
        <v>7</v>
      </c>
      <c r="BT454">
        <v>7</v>
      </c>
      <c r="BU454">
        <v>0</v>
      </c>
      <c r="BV454" t="str">
        <f>"8:00 AM"</f>
        <v>8:00 AM</v>
      </c>
      <c r="BW454" t="str">
        <f>"4:00 PM"</f>
        <v>4:00 PM</v>
      </c>
      <c r="BX454" t="s">
        <v>226</v>
      </c>
      <c r="BY454">
        <v>0</v>
      </c>
      <c r="BZ454">
        <v>24</v>
      </c>
      <c r="CA454" t="s">
        <v>115</v>
      </c>
      <c r="CC454" t="s">
        <v>2327</v>
      </c>
      <c r="CD454" t="s">
        <v>2328</v>
      </c>
      <c r="CE454" t="s">
        <v>2329</v>
      </c>
      <c r="CF454" t="s">
        <v>119</v>
      </c>
      <c r="CG454" t="s">
        <v>120</v>
      </c>
      <c r="CH454" s="8">
        <v>96950</v>
      </c>
      <c r="CI454" s="3">
        <v>11.43</v>
      </c>
      <c r="CJ454" s="3">
        <v>13</v>
      </c>
      <c r="CK454" s="3">
        <v>17.149999999999999</v>
      </c>
      <c r="CL454" s="3">
        <v>19.5</v>
      </c>
      <c r="CM454" t="s">
        <v>136</v>
      </c>
      <c r="CN454" t="s">
        <v>2330</v>
      </c>
      <c r="CO454" t="s">
        <v>138</v>
      </c>
      <c r="CQ454" t="s">
        <v>115</v>
      </c>
      <c r="CR454" t="s">
        <v>133</v>
      </c>
      <c r="CS454" t="s">
        <v>139</v>
      </c>
      <c r="CT454" t="s">
        <v>133</v>
      </c>
      <c r="CU454" t="s">
        <v>133</v>
      </c>
      <c r="CV454" t="s">
        <v>133</v>
      </c>
      <c r="CW454" t="s">
        <v>139</v>
      </c>
      <c r="CX454" t="s">
        <v>713</v>
      </c>
      <c r="CY454" s="10">
        <v>16702353712</v>
      </c>
      <c r="CZ454" t="s">
        <v>2271</v>
      </c>
      <c r="DA454" t="s">
        <v>793</v>
      </c>
      <c r="DB454" t="s">
        <v>133</v>
      </c>
      <c r="DC454" t="s">
        <v>115</v>
      </c>
      <c r="DD454" t="s">
        <v>1295</v>
      </c>
      <c r="DE454" t="s">
        <v>783</v>
      </c>
      <c r="DG454" t="s">
        <v>2331</v>
      </c>
      <c r="DH454" t="s">
        <v>1297</v>
      </c>
    </row>
    <row r="455" spans="1:112" ht="14.45" customHeight="1" x14ac:dyDescent="0.25">
      <c r="A455" t="s">
        <v>2801</v>
      </c>
      <c r="B455" t="s">
        <v>143</v>
      </c>
      <c r="C455" s="1">
        <v>45512</v>
      </c>
      <c r="D455" s="1">
        <v>45590</v>
      </c>
      <c r="E455" t="s">
        <v>144</v>
      </c>
      <c r="F455" s="1">
        <v>45564</v>
      </c>
      <c r="G455" t="s">
        <v>115</v>
      </c>
      <c r="H455" t="s">
        <v>115</v>
      </c>
      <c r="I455" t="s">
        <v>115</v>
      </c>
      <c r="J455" t="s">
        <v>2802</v>
      </c>
      <c r="L455" t="s">
        <v>2803</v>
      </c>
      <c r="M455" t="s">
        <v>2804</v>
      </c>
      <c r="N455" t="s">
        <v>119</v>
      </c>
      <c r="O455" t="s">
        <v>120</v>
      </c>
      <c r="P455" s="8">
        <v>96950</v>
      </c>
      <c r="Q455" t="s">
        <v>121</v>
      </c>
      <c r="S455" s="10">
        <v>16702873612</v>
      </c>
      <c r="U455" t="s">
        <v>2805</v>
      </c>
      <c r="V455">
        <v>23622</v>
      </c>
      <c r="W455" t="s">
        <v>123</v>
      </c>
      <c r="Y455" t="s">
        <v>2806</v>
      </c>
      <c r="Z455" t="s">
        <v>2807</v>
      </c>
      <c r="AB455" t="s">
        <v>623</v>
      </c>
      <c r="AC455" t="s">
        <v>2803</v>
      </c>
      <c r="AD455" t="s">
        <v>2804</v>
      </c>
      <c r="AE455" t="s">
        <v>119</v>
      </c>
      <c r="AF455" t="s">
        <v>120</v>
      </c>
      <c r="AG455" s="8">
        <v>96950</v>
      </c>
      <c r="AH455" t="s">
        <v>121</v>
      </c>
      <c r="AJ455" s="10">
        <v>16702873612</v>
      </c>
      <c r="AL455" t="s">
        <v>2808</v>
      </c>
      <c r="BD455" t="str">
        <f>"17-3022.00"</f>
        <v>17-3022.00</v>
      </c>
      <c r="BE455" t="s">
        <v>1567</v>
      </c>
      <c r="BF455" t="s">
        <v>2809</v>
      </c>
      <c r="BG455" t="s">
        <v>2810</v>
      </c>
      <c r="BH455">
        <v>2</v>
      </c>
      <c r="BI455">
        <v>2</v>
      </c>
      <c r="BJ455" s="1">
        <v>45566</v>
      </c>
      <c r="BK455" s="1">
        <v>45930</v>
      </c>
      <c r="BL455" s="1">
        <v>45590</v>
      </c>
      <c r="BM455" s="1">
        <v>45930</v>
      </c>
      <c r="BN455">
        <v>40</v>
      </c>
      <c r="BO455">
        <v>0</v>
      </c>
      <c r="BP455">
        <v>8</v>
      </c>
      <c r="BQ455">
        <v>8</v>
      </c>
      <c r="BR455">
        <v>8</v>
      </c>
      <c r="BS455">
        <v>8</v>
      </c>
      <c r="BT455">
        <v>8</v>
      </c>
      <c r="BU455">
        <v>0</v>
      </c>
      <c r="BV455" t="str">
        <f>"8:00 AM"</f>
        <v>8:00 AM</v>
      </c>
      <c r="BW455" t="str">
        <f>"5:00 PM"</f>
        <v>5:00 PM</v>
      </c>
      <c r="BX455" t="s">
        <v>726</v>
      </c>
      <c r="BY455">
        <v>0</v>
      </c>
      <c r="BZ455">
        <v>24</v>
      </c>
      <c r="CA455" t="s">
        <v>133</v>
      </c>
      <c r="CB455">
        <v>2</v>
      </c>
      <c r="CC455" s="2" t="s">
        <v>2811</v>
      </c>
      <c r="CD455" t="s">
        <v>2803</v>
      </c>
      <c r="CE455" t="s">
        <v>2804</v>
      </c>
      <c r="CF455" t="s">
        <v>148</v>
      </c>
      <c r="CG455" t="s">
        <v>120</v>
      </c>
      <c r="CH455" s="8">
        <v>96950</v>
      </c>
      <c r="CI455" s="3">
        <v>17.760000000000002</v>
      </c>
      <c r="CJ455" s="3">
        <v>17.760000000000002</v>
      </c>
      <c r="CK455" s="3">
        <v>26.64</v>
      </c>
      <c r="CL455" s="3">
        <v>26.64</v>
      </c>
      <c r="CM455" t="s">
        <v>136</v>
      </c>
      <c r="CN455" t="s">
        <v>139</v>
      </c>
      <c r="CO455" t="s">
        <v>138</v>
      </c>
      <c r="CQ455" t="s">
        <v>115</v>
      </c>
      <c r="CR455" t="s">
        <v>133</v>
      </c>
      <c r="CS455" t="s">
        <v>133</v>
      </c>
      <c r="CT455" t="s">
        <v>133</v>
      </c>
      <c r="CU455" t="s">
        <v>139</v>
      </c>
      <c r="CV455" t="s">
        <v>133</v>
      </c>
      <c r="CW455" t="s">
        <v>139</v>
      </c>
      <c r="CX455" t="s">
        <v>2812</v>
      </c>
      <c r="CY455" s="10">
        <v>16702348106</v>
      </c>
      <c r="CZ455" t="s">
        <v>2808</v>
      </c>
      <c r="DA455" t="s">
        <v>139</v>
      </c>
      <c r="DB455" t="s">
        <v>133</v>
      </c>
      <c r="DC455" t="s">
        <v>115</v>
      </c>
    </row>
    <row r="456" spans="1:112" ht="14.45" customHeight="1" x14ac:dyDescent="0.25">
      <c r="A456" t="s">
        <v>3119</v>
      </c>
      <c r="B456" t="s">
        <v>212</v>
      </c>
      <c r="C456" s="1">
        <v>45508</v>
      </c>
      <c r="D456" s="1">
        <v>45590</v>
      </c>
      <c r="E456" t="s">
        <v>114</v>
      </c>
      <c r="G456" t="s">
        <v>115</v>
      </c>
      <c r="H456" t="s">
        <v>115</v>
      </c>
      <c r="I456" t="s">
        <v>115</v>
      </c>
      <c r="J456" t="s">
        <v>3120</v>
      </c>
      <c r="L456" t="s">
        <v>3121</v>
      </c>
      <c r="M456" t="s">
        <v>3122</v>
      </c>
      <c r="N456" t="s">
        <v>119</v>
      </c>
      <c r="O456" t="s">
        <v>120</v>
      </c>
      <c r="P456" s="8">
        <v>96950</v>
      </c>
      <c r="Q456" t="s">
        <v>121</v>
      </c>
      <c r="S456" s="10">
        <v>16702870657</v>
      </c>
      <c r="U456" t="s">
        <v>3123</v>
      </c>
      <c r="V456">
        <v>54121</v>
      </c>
      <c r="W456" t="s">
        <v>123</v>
      </c>
      <c r="Y456" t="s">
        <v>3124</v>
      </c>
      <c r="Z456" t="s">
        <v>3125</v>
      </c>
      <c r="AB456" t="s">
        <v>2185</v>
      </c>
      <c r="AC456" t="s">
        <v>3121</v>
      </c>
      <c r="AD456" t="s">
        <v>3122</v>
      </c>
      <c r="AE456" t="s">
        <v>119</v>
      </c>
      <c r="AF456" t="s">
        <v>120</v>
      </c>
      <c r="AG456" s="8">
        <v>96950</v>
      </c>
      <c r="AH456" t="s">
        <v>121</v>
      </c>
      <c r="AJ456" s="10">
        <v>16702870657</v>
      </c>
      <c r="AL456" t="s">
        <v>3126</v>
      </c>
      <c r="BD456" t="str">
        <f>"43-3031.00"</f>
        <v>43-3031.00</v>
      </c>
      <c r="BE456" t="s">
        <v>430</v>
      </c>
      <c r="BF456" t="s">
        <v>3127</v>
      </c>
      <c r="BG456" t="s">
        <v>1279</v>
      </c>
      <c r="BH456">
        <v>1</v>
      </c>
      <c r="BJ456" s="1">
        <v>45566</v>
      </c>
      <c r="BK456" s="1">
        <v>45930</v>
      </c>
      <c r="BN456">
        <v>35</v>
      </c>
      <c r="BO456">
        <v>0</v>
      </c>
      <c r="BP456">
        <v>7</v>
      </c>
      <c r="BQ456">
        <v>7</v>
      </c>
      <c r="BR456">
        <v>7</v>
      </c>
      <c r="BS456">
        <v>7</v>
      </c>
      <c r="BT456">
        <v>7</v>
      </c>
      <c r="BU456">
        <v>0</v>
      </c>
      <c r="BV456" t="str">
        <f>"8:00 AM"</f>
        <v>8:00 AM</v>
      </c>
      <c r="BW456" t="str">
        <f>"5:00 PM"</f>
        <v>5:00 PM</v>
      </c>
      <c r="BX456" t="s">
        <v>226</v>
      </c>
      <c r="BY456">
        <v>0</v>
      </c>
      <c r="BZ456">
        <v>12</v>
      </c>
      <c r="CA456" t="s">
        <v>115</v>
      </c>
      <c r="CC456" t="s">
        <v>3128</v>
      </c>
      <c r="CD456" t="s">
        <v>3129</v>
      </c>
      <c r="CF456" t="s">
        <v>148</v>
      </c>
      <c r="CG456" t="s">
        <v>120</v>
      </c>
      <c r="CH456" s="8">
        <v>96950</v>
      </c>
      <c r="CI456" s="3">
        <v>12.28</v>
      </c>
      <c r="CJ456" s="3">
        <v>12.28</v>
      </c>
      <c r="CK456" s="3">
        <v>18.420000000000002</v>
      </c>
      <c r="CL456" s="3">
        <v>18.420000000000002</v>
      </c>
      <c r="CM456" t="s">
        <v>136</v>
      </c>
      <c r="CN456" t="s">
        <v>137</v>
      </c>
      <c r="CO456" t="s">
        <v>138</v>
      </c>
      <c r="CQ456" t="s">
        <v>133</v>
      </c>
      <c r="CR456" t="s">
        <v>133</v>
      </c>
      <c r="CS456" t="s">
        <v>139</v>
      </c>
      <c r="CT456" t="s">
        <v>133</v>
      </c>
      <c r="CU456" t="s">
        <v>139</v>
      </c>
      <c r="CV456" t="s">
        <v>133</v>
      </c>
      <c r="CW456" t="s">
        <v>139</v>
      </c>
      <c r="CX456" t="s">
        <v>729</v>
      </c>
      <c r="CY456" s="10">
        <v>16702870657</v>
      </c>
      <c r="CZ456" t="s">
        <v>3126</v>
      </c>
      <c r="DA456" t="s">
        <v>209</v>
      </c>
      <c r="DB456" t="s">
        <v>133</v>
      </c>
      <c r="DC456" t="s">
        <v>115</v>
      </c>
    </row>
    <row r="457" spans="1:112" ht="14.45" customHeight="1" x14ac:dyDescent="0.25">
      <c r="A457" t="s">
        <v>3538</v>
      </c>
      <c r="B457" t="s">
        <v>212</v>
      </c>
      <c r="C457" s="1">
        <v>45518</v>
      </c>
      <c r="D457" s="1">
        <v>45590</v>
      </c>
      <c r="E457" t="s">
        <v>144</v>
      </c>
      <c r="F457" s="1">
        <v>45672</v>
      </c>
      <c r="G457" t="s">
        <v>115</v>
      </c>
      <c r="H457" t="s">
        <v>115</v>
      </c>
      <c r="I457" t="s">
        <v>115</v>
      </c>
      <c r="J457" t="s">
        <v>3539</v>
      </c>
      <c r="K457" t="s">
        <v>3540</v>
      </c>
      <c r="L457" t="s">
        <v>3541</v>
      </c>
      <c r="N457" t="s">
        <v>148</v>
      </c>
      <c r="O457" t="s">
        <v>120</v>
      </c>
      <c r="P457" s="8">
        <v>96950</v>
      </c>
      <c r="Q457" t="s">
        <v>121</v>
      </c>
      <c r="S457" s="10">
        <v>16702340228</v>
      </c>
      <c r="U457" t="s">
        <v>3542</v>
      </c>
      <c r="V457">
        <v>72251</v>
      </c>
      <c r="W457" t="s">
        <v>123</v>
      </c>
      <c r="Y457" t="s">
        <v>3543</v>
      </c>
      <c r="Z457" t="s">
        <v>3544</v>
      </c>
      <c r="AB457" t="s">
        <v>565</v>
      </c>
      <c r="AC457" t="s">
        <v>3541</v>
      </c>
      <c r="AE457" t="s">
        <v>148</v>
      </c>
      <c r="AF457" t="s">
        <v>120</v>
      </c>
      <c r="AG457" s="8">
        <v>96950</v>
      </c>
      <c r="AH457" t="s">
        <v>121</v>
      </c>
      <c r="AJ457" s="10">
        <v>16702340228</v>
      </c>
      <c r="AL457" t="s">
        <v>3545</v>
      </c>
      <c r="BD457" t="str">
        <f>"35-2014.00"</f>
        <v>35-2014.00</v>
      </c>
      <c r="BE457" t="s">
        <v>273</v>
      </c>
      <c r="BF457" t="s">
        <v>3546</v>
      </c>
      <c r="BG457" t="s">
        <v>1100</v>
      </c>
      <c r="BH457">
        <v>2</v>
      </c>
      <c r="BJ457" s="1">
        <v>45674</v>
      </c>
      <c r="BK457" s="1">
        <v>46038</v>
      </c>
      <c r="BN457">
        <v>35</v>
      </c>
      <c r="BO457">
        <v>6</v>
      </c>
      <c r="BP457">
        <v>6</v>
      </c>
      <c r="BQ457">
        <v>0</v>
      </c>
      <c r="BR457">
        <v>5</v>
      </c>
      <c r="BS457">
        <v>6</v>
      </c>
      <c r="BT457">
        <v>6</v>
      </c>
      <c r="BU457">
        <v>6</v>
      </c>
      <c r="BV457" t="str">
        <f>"4:00 PM"</f>
        <v>4:00 PM</v>
      </c>
      <c r="BW457" t="str">
        <f>"10:00 PM"</f>
        <v>10:00 PM</v>
      </c>
      <c r="BX457" t="s">
        <v>158</v>
      </c>
      <c r="BY457">
        <v>0</v>
      </c>
      <c r="BZ457">
        <v>12</v>
      </c>
      <c r="CA457" t="s">
        <v>115</v>
      </c>
      <c r="CC457" s="2" t="s">
        <v>3547</v>
      </c>
      <c r="CD457" t="s">
        <v>3548</v>
      </c>
      <c r="CF457" t="s">
        <v>148</v>
      </c>
      <c r="CG457" t="s">
        <v>120</v>
      </c>
      <c r="CH457" s="8">
        <v>96950</v>
      </c>
      <c r="CI457" s="3">
        <v>8.83</v>
      </c>
      <c r="CJ457" s="3">
        <v>8.83</v>
      </c>
      <c r="CM457" t="s">
        <v>136</v>
      </c>
      <c r="CN457" t="s">
        <v>139</v>
      </c>
      <c r="CO457" t="s">
        <v>138</v>
      </c>
      <c r="CQ457" t="s">
        <v>115</v>
      </c>
      <c r="CR457" t="s">
        <v>133</v>
      </c>
      <c r="CS457" t="s">
        <v>139</v>
      </c>
      <c r="CT457" t="s">
        <v>139</v>
      </c>
      <c r="CU457" t="s">
        <v>139</v>
      </c>
      <c r="CV457" t="s">
        <v>133</v>
      </c>
      <c r="CW457" t="s">
        <v>139</v>
      </c>
      <c r="CX457" t="s">
        <v>139</v>
      </c>
      <c r="CY457" s="10">
        <v>16702340228</v>
      </c>
      <c r="CZ457" t="s">
        <v>3545</v>
      </c>
      <c r="DA457" t="s">
        <v>139</v>
      </c>
      <c r="DB457" t="s">
        <v>133</v>
      </c>
      <c r="DC457" t="s">
        <v>115</v>
      </c>
    </row>
    <row r="458" spans="1:112" ht="14.45" customHeight="1" x14ac:dyDescent="0.25">
      <c r="A458" t="s">
        <v>4087</v>
      </c>
      <c r="B458" t="s">
        <v>143</v>
      </c>
      <c r="C458" s="1">
        <v>45517</v>
      </c>
      <c r="D458" s="1">
        <v>45590</v>
      </c>
      <c r="E458" t="s">
        <v>144</v>
      </c>
      <c r="F458" s="1">
        <v>45657</v>
      </c>
      <c r="G458" t="s">
        <v>115</v>
      </c>
      <c r="H458" t="s">
        <v>115</v>
      </c>
      <c r="I458" t="s">
        <v>115</v>
      </c>
      <c r="J458" t="s">
        <v>1320</v>
      </c>
      <c r="K458" t="s">
        <v>246</v>
      </c>
      <c r="L458" t="s">
        <v>309</v>
      </c>
      <c r="M458" t="s">
        <v>1321</v>
      </c>
      <c r="N458" t="s">
        <v>1322</v>
      </c>
      <c r="O458" t="s">
        <v>120</v>
      </c>
      <c r="P458" s="8">
        <v>96950</v>
      </c>
      <c r="Q458" t="s">
        <v>121</v>
      </c>
      <c r="S458" s="10">
        <v>16703238882</v>
      </c>
      <c r="U458" t="s">
        <v>1323</v>
      </c>
      <c r="V458">
        <v>424410</v>
      </c>
      <c r="W458" t="s">
        <v>123</v>
      </c>
      <c r="Y458" t="s">
        <v>1324</v>
      </c>
      <c r="Z458" t="s">
        <v>1325</v>
      </c>
      <c r="AA458" t="s">
        <v>1326</v>
      </c>
      <c r="AB458" t="s">
        <v>200</v>
      </c>
      <c r="AC458" t="s">
        <v>309</v>
      </c>
      <c r="AD458" t="s">
        <v>1321</v>
      </c>
      <c r="AE458" t="s">
        <v>1322</v>
      </c>
      <c r="AF458" t="s">
        <v>120</v>
      </c>
      <c r="AG458" s="8">
        <v>96950</v>
      </c>
      <c r="AH458" t="s">
        <v>121</v>
      </c>
      <c r="AJ458" s="10">
        <v>16703238882</v>
      </c>
      <c r="AL458" t="s">
        <v>1328</v>
      </c>
      <c r="BD458" t="str">
        <f>"43-3031.00"</f>
        <v>43-3031.00</v>
      </c>
      <c r="BE458" t="s">
        <v>430</v>
      </c>
      <c r="BF458" t="s">
        <v>4088</v>
      </c>
      <c r="BG458" t="s">
        <v>1279</v>
      </c>
      <c r="BH458">
        <v>1</v>
      </c>
      <c r="BI458">
        <v>1</v>
      </c>
      <c r="BJ458" s="1">
        <v>45659</v>
      </c>
      <c r="BK458" s="1">
        <v>46023</v>
      </c>
      <c r="BL458" s="1">
        <v>45659</v>
      </c>
      <c r="BM458" s="1">
        <v>46023</v>
      </c>
      <c r="BN458">
        <v>35</v>
      </c>
      <c r="BO458">
        <v>0</v>
      </c>
      <c r="BP458">
        <v>7</v>
      </c>
      <c r="BQ458">
        <v>7</v>
      </c>
      <c r="BR458">
        <v>7</v>
      </c>
      <c r="BS458">
        <v>7</v>
      </c>
      <c r="BT458">
        <v>7</v>
      </c>
      <c r="BU458">
        <v>0</v>
      </c>
      <c r="BV458" t="str">
        <f>"9:00 AM"</f>
        <v>9:00 AM</v>
      </c>
      <c r="BW458" t="str">
        <f>"5:00 PM"</f>
        <v>5:00 PM</v>
      </c>
      <c r="BX458" t="s">
        <v>226</v>
      </c>
      <c r="BY458">
        <v>0</v>
      </c>
      <c r="BZ458">
        <v>24</v>
      </c>
      <c r="CA458" t="s">
        <v>115</v>
      </c>
      <c r="CC458" t="s">
        <v>4089</v>
      </c>
      <c r="CD458" t="s">
        <v>309</v>
      </c>
      <c r="CE458" t="s">
        <v>1321</v>
      </c>
      <c r="CF458" t="s">
        <v>1322</v>
      </c>
      <c r="CG458" t="s">
        <v>120</v>
      </c>
      <c r="CH458" s="8">
        <v>96950</v>
      </c>
      <c r="CI458" s="3">
        <v>11.43</v>
      </c>
      <c r="CJ458" s="3">
        <v>11.43</v>
      </c>
      <c r="CK458" s="3">
        <v>17.149999999999999</v>
      </c>
      <c r="CL458" s="3">
        <v>17.149999999999999</v>
      </c>
      <c r="CM458" t="s">
        <v>136</v>
      </c>
      <c r="CN458" t="s">
        <v>139</v>
      </c>
      <c r="CO458" t="s">
        <v>138</v>
      </c>
      <c r="CQ458" t="s">
        <v>115</v>
      </c>
      <c r="CR458" t="s">
        <v>133</v>
      </c>
      <c r="CS458" t="s">
        <v>139</v>
      </c>
      <c r="CT458" t="s">
        <v>133</v>
      </c>
      <c r="CU458" t="s">
        <v>139</v>
      </c>
      <c r="CV458" t="s">
        <v>133</v>
      </c>
      <c r="CW458" t="s">
        <v>139</v>
      </c>
      <c r="CX458" t="s">
        <v>1332</v>
      </c>
      <c r="CY458" s="10">
        <v>16703238882</v>
      </c>
      <c r="CZ458" t="s">
        <v>1328</v>
      </c>
      <c r="DA458" t="s">
        <v>1333</v>
      </c>
      <c r="DB458" t="s">
        <v>133</v>
      </c>
      <c r="DC458" t="s">
        <v>115</v>
      </c>
      <c r="DD458" t="s">
        <v>1334</v>
      </c>
      <c r="DE458" t="s">
        <v>1335</v>
      </c>
      <c r="DF458" t="s">
        <v>1336</v>
      </c>
      <c r="DG458" t="s">
        <v>1337</v>
      </c>
      <c r="DH458" t="s">
        <v>1328</v>
      </c>
    </row>
    <row r="459" spans="1:112" ht="14.45" customHeight="1" x14ac:dyDescent="0.25">
      <c r="A459" t="s">
        <v>4838</v>
      </c>
      <c r="B459" t="s">
        <v>143</v>
      </c>
      <c r="C459" s="1">
        <v>45509</v>
      </c>
      <c r="D459" s="1">
        <v>45590</v>
      </c>
      <c r="E459" t="s">
        <v>114</v>
      </c>
      <c r="G459" t="s">
        <v>115</v>
      </c>
      <c r="H459" t="s">
        <v>115</v>
      </c>
      <c r="I459" t="s">
        <v>115</v>
      </c>
      <c r="J459" t="s">
        <v>2790</v>
      </c>
      <c r="L459" t="s">
        <v>2791</v>
      </c>
      <c r="M459" t="s">
        <v>2791</v>
      </c>
      <c r="N459" t="s">
        <v>148</v>
      </c>
      <c r="O459" t="s">
        <v>120</v>
      </c>
      <c r="P459" s="8">
        <v>96950</v>
      </c>
      <c r="Q459" t="s">
        <v>121</v>
      </c>
      <c r="S459" s="10">
        <v>16702346445</v>
      </c>
      <c r="T459">
        <v>2263</v>
      </c>
      <c r="U459" t="s">
        <v>2792</v>
      </c>
      <c r="V459">
        <v>53111</v>
      </c>
      <c r="W459" t="s">
        <v>123</v>
      </c>
      <c r="Y459" t="s">
        <v>1631</v>
      </c>
      <c r="Z459" t="s">
        <v>1632</v>
      </c>
      <c r="AB459" t="s">
        <v>1633</v>
      </c>
      <c r="AC459" t="s">
        <v>2791</v>
      </c>
      <c r="AD459" t="s">
        <v>2791</v>
      </c>
      <c r="AE459" t="s">
        <v>148</v>
      </c>
      <c r="AF459" t="s">
        <v>120</v>
      </c>
      <c r="AG459" s="8">
        <v>96950</v>
      </c>
      <c r="AH459" t="s">
        <v>121</v>
      </c>
      <c r="AJ459" s="10">
        <v>16702346445</v>
      </c>
      <c r="AK459">
        <v>2263</v>
      </c>
      <c r="AL459" t="s">
        <v>1635</v>
      </c>
      <c r="BD459" t="str">
        <f>"49-9071.00"</f>
        <v>49-9071.00</v>
      </c>
      <c r="BE459" t="s">
        <v>241</v>
      </c>
      <c r="BF459" t="s">
        <v>4839</v>
      </c>
      <c r="BG459" t="s">
        <v>1048</v>
      </c>
      <c r="BH459">
        <v>1</v>
      </c>
      <c r="BI459">
        <v>1</v>
      </c>
      <c r="BJ459" s="1">
        <v>45627</v>
      </c>
      <c r="BK459" s="1">
        <v>45991</v>
      </c>
      <c r="BL459" s="1">
        <v>45627</v>
      </c>
      <c r="BM459" s="1">
        <v>45991</v>
      </c>
      <c r="BN459">
        <v>40</v>
      </c>
      <c r="BO459">
        <v>0</v>
      </c>
      <c r="BP459">
        <v>8</v>
      </c>
      <c r="BQ459">
        <v>8</v>
      </c>
      <c r="BR459">
        <v>8</v>
      </c>
      <c r="BS459">
        <v>8</v>
      </c>
      <c r="BT459">
        <v>8</v>
      </c>
      <c r="BU459">
        <v>0</v>
      </c>
      <c r="BV459" t="str">
        <f>"8:00 AM"</f>
        <v>8:00 AM</v>
      </c>
      <c r="BW459" t="str">
        <f>"5:00 PM"</f>
        <v>5:00 PM</v>
      </c>
      <c r="BX459" t="s">
        <v>158</v>
      </c>
      <c r="BY459">
        <v>0</v>
      </c>
      <c r="BZ459">
        <v>12</v>
      </c>
      <c r="CA459" t="s">
        <v>115</v>
      </c>
      <c r="CC459" t="s">
        <v>4840</v>
      </c>
      <c r="CD459" t="s">
        <v>2791</v>
      </c>
      <c r="CE459" t="s">
        <v>2791</v>
      </c>
      <c r="CF459" t="s">
        <v>148</v>
      </c>
      <c r="CG459" t="s">
        <v>120</v>
      </c>
      <c r="CH459" s="8">
        <v>96950</v>
      </c>
      <c r="CI459" s="3">
        <v>9.75</v>
      </c>
      <c r="CJ459" s="3">
        <v>12</v>
      </c>
      <c r="CK459" s="3">
        <v>14.63</v>
      </c>
      <c r="CL459" s="3">
        <v>18</v>
      </c>
      <c r="CM459" t="s">
        <v>136</v>
      </c>
      <c r="CN459" t="s">
        <v>1637</v>
      </c>
      <c r="CO459" t="s">
        <v>138</v>
      </c>
      <c r="CQ459" t="s">
        <v>115</v>
      </c>
      <c r="CR459" t="s">
        <v>133</v>
      </c>
      <c r="CS459" t="s">
        <v>139</v>
      </c>
      <c r="CT459" t="s">
        <v>133</v>
      </c>
      <c r="CU459" t="s">
        <v>139</v>
      </c>
      <c r="CV459" t="s">
        <v>133</v>
      </c>
      <c r="CW459" t="s">
        <v>139</v>
      </c>
      <c r="CX459" t="s">
        <v>9643</v>
      </c>
      <c r="CY459" s="10">
        <v>16702346445</v>
      </c>
      <c r="CZ459" t="s">
        <v>1635</v>
      </c>
      <c r="DA459" t="s">
        <v>139</v>
      </c>
      <c r="DB459" t="s">
        <v>133</v>
      </c>
      <c r="DC459" t="s">
        <v>115</v>
      </c>
      <c r="DD459" t="s">
        <v>1631</v>
      </c>
      <c r="DE459" t="s">
        <v>1632</v>
      </c>
      <c r="DG459" t="s">
        <v>2790</v>
      </c>
      <c r="DH459" t="s">
        <v>1635</v>
      </c>
    </row>
    <row r="460" spans="1:112" ht="14.45" customHeight="1" x14ac:dyDescent="0.25">
      <c r="A460" t="s">
        <v>4973</v>
      </c>
      <c r="B460" t="s">
        <v>192</v>
      </c>
      <c r="C460" s="1">
        <v>45505</v>
      </c>
      <c r="D460" s="1">
        <v>45590</v>
      </c>
      <c r="E460" t="s">
        <v>144</v>
      </c>
      <c r="F460" s="1">
        <v>45657</v>
      </c>
      <c r="G460" t="s">
        <v>115</v>
      </c>
      <c r="H460" t="s">
        <v>115</v>
      </c>
      <c r="I460" t="s">
        <v>115</v>
      </c>
      <c r="J460" t="s">
        <v>3439</v>
      </c>
      <c r="K460" t="s">
        <v>3440</v>
      </c>
      <c r="L460" t="s">
        <v>1054</v>
      </c>
      <c r="N460" t="s">
        <v>643</v>
      </c>
      <c r="O460" t="s">
        <v>120</v>
      </c>
      <c r="P460" s="8">
        <v>96951</v>
      </c>
      <c r="Q460" t="s">
        <v>121</v>
      </c>
      <c r="S460" s="10">
        <v>16705320350</v>
      </c>
      <c r="U460" t="s">
        <v>3441</v>
      </c>
      <c r="V460">
        <v>445110</v>
      </c>
      <c r="W460" t="s">
        <v>123</v>
      </c>
      <c r="Y460" t="s">
        <v>1056</v>
      </c>
      <c r="Z460" t="s">
        <v>269</v>
      </c>
      <c r="AA460" t="s">
        <v>1069</v>
      </c>
      <c r="AB460" t="s">
        <v>3386</v>
      </c>
      <c r="AC460" t="s">
        <v>1054</v>
      </c>
      <c r="AE460" t="s">
        <v>643</v>
      </c>
      <c r="AF460" t="s">
        <v>120</v>
      </c>
      <c r="AG460" s="8">
        <v>96951</v>
      </c>
      <c r="AH460" t="s">
        <v>121</v>
      </c>
      <c r="AJ460" s="10">
        <v>16705320350</v>
      </c>
      <c r="AL460" t="s">
        <v>3442</v>
      </c>
      <c r="BD460" t="str">
        <f>"51-9198.00"</f>
        <v>51-9198.00</v>
      </c>
      <c r="BE460" t="s">
        <v>1347</v>
      </c>
      <c r="BF460" t="s">
        <v>4974</v>
      </c>
      <c r="BG460" t="s">
        <v>3803</v>
      </c>
      <c r="BH460">
        <v>3</v>
      </c>
      <c r="BJ460" s="1">
        <v>45659</v>
      </c>
      <c r="BK460" s="1">
        <v>46023</v>
      </c>
      <c r="BN460">
        <v>40</v>
      </c>
      <c r="BO460">
        <v>0</v>
      </c>
      <c r="BP460">
        <v>7</v>
      </c>
      <c r="BQ460">
        <v>7</v>
      </c>
      <c r="BR460">
        <v>7</v>
      </c>
      <c r="BS460">
        <v>7</v>
      </c>
      <c r="BT460">
        <v>7</v>
      </c>
      <c r="BU460">
        <v>5</v>
      </c>
      <c r="BV460" t="str">
        <f>"8:00 AM"</f>
        <v>8:00 AM</v>
      </c>
      <c r="BW460" t="str">
        <f>"4:00 PM"</f>
        <v>4:00 PM</v>
      </c>
      <c r="BX460" t="s">
        <v>158</v>
      </c>
      <c r="BY460">
        <v>0</v>
      </c>
      <c r="BZ460">
        <v>3</v>
      </c>
      <c r="CA460" t="s">
        <v>115</v>
      </c>
      <c r="CC460" t="s">
        <v>4975</v>
      </c>
      <c r="CD460" t="s">
        <v>1063</v>
      </c>
      <c r="CF460" t="s">
        <v>643</v>
      </c>
      <c r="CG460" t="s">
        <v>120</v>
      </c>
      <c r="CH460" s="8">
        <v>96951</v>
      </c>
      <c r="CI460" s="3">
        <v>7.95</v>
      </c>
      <c r="CJ460" s="3">
        <v>7.95</v>
      </c>
      <c r="CK460" s="3">
        <v>11.93</v>
      </c>
      <c r="CL460" s="3">
        <v>11.93</v>
      </c>
      <c r="CM460" t="s">
        <v>136</v>
      </c>
      <c r="CN460" t="s">
        <v>139</v>
      </c>
      <c r="CO460" t="s">
        <v>138</v>
      </c>
      <c r="CQ460" t="s">
        <v>115</v>
      </c>
      <c r="CR460" t="s">
        <v>133</v>
      </c>
      <c r="CS460" t="s">
        <v>139</v>
      </c>
      <c r="CT460" t="s">
        <v>133</v>
      </c>
      <c r="CU460" t="s">
        <v>139</v>
      </c>
      <c r="CV460" t="s">
        <v>133</v>
      </c>
      <c r="CW460" t="s">
        <v>139</v>
      </c>
      <c r="CX460" t="s">
        <v>1064</v>
      </c>
      <c r="CY460" s="10">
        <v>16705320350</v>
      </c>
      <c r="CZ460" t="s">
        <v>3442</v>
      </c>
      <c r="DA460" t="s">
        <v>139</v>
      </c>
      <c r="DB460" t="s">
        <v>133</v>
      </c>
      <c r="DC460" t="s">
        <v>115</v>
      </c>
    </row>
    <row r="461" spans="1:112" ht="14.45" customHeight="1" x14ac:dyDescent="0.25">
      <c r="A461" t="s">
        <v>5466</v>
      </c>
      <c r="B461" t="s">
        <v>143</v>
      </c>
      <c r="C461" s="1">
        <v>45508</v>
      </c>
      <c r="D461" s="1">
        <v>45590</v>
      </c>
      <c r="E461" t="s">
        <v>114</v>
      </c>
      <c r="G461" t="s">
        <v>115</v>
      </c>
      <c r="H461" t="s">
        <v>115</v>
      </c>
      <c r="I461" t="s">
        <v>115</v>
      </c>
      <c r="J461" t="s">
        <v>2319</v>
      </c>
      <c r="L461" t="s">
        <v>2320</v>
      </c>
      <c r="M461" t="s">
        <v>2321</v>
      </c>
      <c r="N461" t="s">
        <v>148</v>
      </c>
      <c r="O461" t="s">
        <v>120</v>
      </c>
      <c r="P461" s="8">
        <v>96950</v>
      </c>
      <c r="Q461" t="s">
        <v>121</v>
      </c>
      <c r="S461" s="10">
        <v>16702343712</v>
      </c>
      <c r="U461" t="s">
        <v>2322</v>
      </c>
      <c r="V461">
        <v>561520</v>
      </c>
      <c r="W461" t="s">
        <v>123</v>
      </c>
      <c r="Y461" t="s">
        <v>1295</v>
      </c>
      <c r="Z461" t="s">
        <v>783</v>
      </c>
      <c r="AB461" t="s">
        <v>1296</v>
      </c>
      <c r="AC461" t="s">
        <v>2320</v>
      </c>
      <c r="AD461" t="s">
        <v>2321</v>
      </c>
      <c r="AE461" t="s">
        <v>148</v>
      </c>
      <c r="AF461" t="s">
        <v>120</v>
      </c>
      <c r="AG461" s="8">
        <v>96950</v>
      </c>
      <c r="AH461" t="s">
        <v>121</v>
      </c>
      <c r="AJ461" s="10">
        <v>16702343712</v>
      </c>
      <c r="AL461" t="s">
        <v>1297</v>
      </c>
      <c r="BD461" t="str">
        <f>"43-3031.00"</f>
        <v>43-3031.00</v>
      </c>
      <c r="BE461" t="s">
        <v>430</v>
      </c>
      <c r="BF461" t="s">
        <v>5467</v>
      </c>
      <c r="BG461" t="s">
        <v>2326</v>
      </c>
      <c r="BH461">
        <v>3</v>
      </c>
      <c r="BI461">
        <v>3</v>
      </c>
      <c r="BJ461" s="1">
        <v>45566</v>
      </c>
      <c r="BK461" s="1">
        <v>45930</v>
      </c>
      <c r="BL461" s="1">
        <v>45590</v>
      </c>
      <c r="BM461" s="1">
        <v>45930</v>
      </c>
      <c r="BN461">
        <v>35</v>
      </c>
      <c r="BO461">
        <v>0</v>
      </c>
      <c r="BP461">
        <v>7</v>
      </c>
      <c r="BQ461">
        <v>7</v>
      </c>
      <c r="BR461">
        <v>7</v>
      </c>
      <c r="BS461">
        <v>7</v>
      </c>
      <c r="BT461">
        <v>7</v>
      </c>
      <c r="BU461">
        <v>0</v>
      </c>
      <c r="BV461" t="str">
        <f>"8:00 AM"</f>
        <v>8:00 AM</v>
      </c>
      <c r="BW461" t="str">
        <f>"4:00 PM"</f>
        <v>4:00 PM</v>
      </c>
      <c r="BX461" t="s">
        <v>226</v>
      </c>
      <c r="BY461">
        <v>0</v>
      </c>
      <c r="BZ461">
        <v>24</v>
      </c>
      <c r="CA461" t="s">
        <v>115</v>
      </c>
      <c r="CC461" t="s">
        <v>5468</v>
      </c>
      <c r="CD461" t="s">
        <v>2320</v>
      </c>
      <c r="CE461" t="s">
        <v>2321</v>
      </c>
      <c r="CF461" t="s">
        <v>148</v>
      </c>
      <c r="CG461" t="s">
        <v>120</v>
      </c>
      <c r="CH461" s="8">
        <v>96950</v>
      </c>
      <c r="CI461" s="3">
        <v>12.28</v>
      </c>
      <c r="CJ461" s="3">
        <v>14</v>
      </c>
      <c r="CK461" s="3">
        <v>18.420000000000002</v>
      </c>
      <c r="CL461" s="3">
        <v>21</v>
      </c>
      <c r="CM461" t="s">
        <v>136</v>
      </c>
      <c r="CN461" t="s">
        <v>2410</v>
      </c>
      <c r="CO461" t="s">
        <v>138</v>
      </c>
      <c r="CQ461" t="s">
        <v>115</v>
      </c>
      <c r="CR461" t="s">
        <v>133</v>
      </c>
      <c r="CS461" t="s">
        <v>139</v>
      </c>
      <c r="CT461" t="s">
        <v>133</v>
      </c>
      <c r="CU461" t="s">
        <v>133</v>
      </c>
      <c r="CV461" t="s">
        <v>133</v>
      </c>
      <c r="CW461" t="s">
        <v>139</v>
      </c>
      <c r="CX461" t="s">
        <v>713</v>
      </c>
      <c r="CY461" s="10">
        <v>16702346412</v>
      </c>
      <c r="CZ461" t="s">
        <v>2271</v>
      </c>
      <c r="DA461" t="s">
        <v>793</v>
      </c>
      <c r="DB461" t="s">
        <v>133</v>
      </c>
      <c r="DC461" t="s">
        <v>115</v>
      </c>
      <c r="DD461" t="s">
        <v>1295</v>
      </c>
      <c r="DE461" t="s">
        <v>783</v>
      </c>
      <c r="DG461" t="s">
        <v>2319</v>
      </c>
      <c r="DH461" t="s">
        <v>1297</v>
      </c>
    </row>
    <row r="462" spans="1:112" ht="14.45" customHeight="1" x14ac:dyDescent="0.25">
      <c r="A462" t="s">
        <v>5727</v>
      </c>
      <c r="B462" t="s">
        <v>192</v>
      </c>
      <c r="C462" s="1">
        <v>45522</v>
      </c>
      <c r="D462" s="1">
        <v>45590</v>
      </c>
      <c r="E462" t="s">
        <v>144</v>
      </c>
      <c r="F462" s="1">
        <v>45564</v>
      </c>
      <c r="G462" t="s">
        <v>133</v>
      </c>
      <c r="H462" t="s">
        <v>115</v>
      </c>
      <c r="I462" t="s">
        <v>115</v>
      </c>
      <c r="J462" t="s">
        <v>3230</v>
      </c>
      <c r="K462" t="s">
        <v>3231</v>
      </c>
      <c r="L462" t="s">
        <v>3232</v>
      </c>
      <c r="M462" t="s">
        <v>139</v>
      </c>
      <c r="N462" t="s">
        <v>148</v>
      </c>
      <c r="O462" t="s">
        <v>120</v>
      </c>
      <c r="P462" s="8">
        <v>96950</v>
      </c>
      <c r="Q462" t="s">
        <v>121</v>
      </c>
      <c r="R462" t="s">
        <v>139</v>
      </c>
      <c r="S462" s="10">
        <v>16702858138</v>
      </c>
      <c r="U462" t="s">
        <v>3233</v>
      </c>
      <c r="V462">
        <v>561720</v>
      </c>
      <c r="W462" t="s">
        <v>123</v>
      </c>
      <c r="Y462" t="s">
        <v>3234</v>
      </c>
      <c r="Z462" t="s">
        <v>3235</v>
      </c>
      <c r="AA462" t="s">
        <v>1958</v>
      </c>
      <c r="AB462" t="s">
        <v>365</v>
      </c>
      <c r="AC462" t="s">
        <v>3232</v>
      </c>
      <c r="AD462" t="s">
        <v>139</v>
      </c>
      <c r="AE462" t="s">
        <v>148</v>
      </c>
      <c r="AF462" t="s">
        <v>120</v>
      </c>
      <c r="AG462" s="8">
        <v>96950</v>
      </c>
      <c r="AH462" t="s">
        <v>121</v>
      </c>
      <c r="AI462" t="s">
        <v>1881</v>
      </c>
      <c r="AJ462" s="10">
        <v>16702858138</v>
      </c>
      <c r="AL462" t="s">
        <v>3236</v>
      </c>
      <c r="BD462" t="str">
        <f>"37-2012.00"</f>
        <v>37-2012.00</v>
      </c>
      <c r="BE462" t="s">
        <v>512</v>
      </c>
      <c r="BF462" t="s">
        <v>5728</v>
      </c>
      <c r="BG462" t="s">
        <v>512</v>
      </c>
      <c r="BH462">
        <v>5</v>
      </c>
      <c r="BJ462" s="1">
        <v>45566</v>
      </c>
      <c r="BK462" s="1">
        <v>46660</v>
      </c>
      <c r="BN462">
        <v>35</v>
      </c>
      <c r="BO462">
        <v>0</v>
      </c>
      <c r="BP462">
        <v>7</v>
      </c>
      <c r="BQ462">
        <v>7</v>
      </c>
      <c r="BR462">
        <v>7</v>
      </c>
      <c r="BS462">
        <v>7</v>
      </c>
      <c r="BT462">
        <v>7</v>
      </c>
      <c r="BU462">
        <v>0</v>
      </c>
      <c r="BV462" t="str">
        <f>"9:00 AM"</f>
        <v>9:00 AM</v>
      </c>
      <c r="BW462" t="str">
        <f>"5:00 PM"</f>
        <v>5:00 PM</v>
      </c>
      <c r="BX462" t="s">
        <v>158</v>
      </c>
      <c r="BY462">
        <v>0</v>
      </c>
      <c r="BZ462">
        <v>3</v>
      </c>
      <c r="CA462" t="s">
        <v>115</v>
      </c>
      <c r="CC462" t="s">
        <v>5729</v>
      </c>
      <c r="CD462" t="s">
        <v>3238</v>
      </c>
      <c r="CE462" t="s">
        <v>139</v>
      </c>
      <c r="CF462" t="s">
        <v>148</v>
      </c>
      <c r="CG462" t="s">
        <v>120</v>
      </c>
      <c r="CH462" s="8">
        <v>96950</v>
      </c>
      <c r="CI462" s="3">
        <v>7.77</v>
      </c>
      <c r="CJ462" s="3">
        <v>7.77</v>
      </c>
      <c r="CK462" s="3">
        <v>11.65</v>
      </c>
      <c r="CL462" s="3">
        <v>11.65</v>
      </c>
      <c r="CM462" t="s">
        <v>136</v>
      </c>
      <c r="CN462" t="s">
        <v>368</v>
      </c>
      <c r="CO462" t="s">
        <v>138</v>
      </c>
      <c r="CQ462" t="s">
        <v>115</v>
      </c>
      <c r="CR462" t="s">
        <v>133</v>
      </c>
      <c r="CS462" t="s">
        <v>133</v>
      </c>
      <c r="CT462" t="s">
        <v>133</v>
      </c>
      <c r="CU462" t="s">
        <v>133</v>
      </c>
      <c r="CV462" t="s">
        <v>133</v>
      </c>
      <c r="CW462" t="s">
        <v>139</v>
      </c>
      <c r="CX462" s="2" t="s">
        <v>3239</v>
      </c>
      <c r="CY462" s="10">
        <v>16702858138</v>
      </c>
      <c r="CZ462" t="s">
        <v>3236</v>
      </c>
      <c r="DA462" t="s">
        <v>356</v>
      </c>
      <c r="DB462" t="s">
        <v>133</v>
      </c>
      <c r="DC462" t="s">
        <v>115</v>
      </c>
    </row>
    <row r="463" spans="1:112" ht="14.45" customHeight="1" x14ac:dyDescent="0.25">
      <c r="A463" t="s">
        <v>6272</v>
      </c>
      <c r="B463" t="s">
        <v>192</v>
      </c>
      <c r="C463" s="1">
        <v>45502</v>
      </c>
      <c r="D463" s="1">
        <v>45590</v>
      </c>
      <c r="E463" t="s">
        <v>144</v>
      </c>
      <c r="F463" s="1">
        <v>45625</v>
      </c>
      <c r="G463" t="s">
        <v>115</v>
      </c>
      <c r="H463" t="s">
        <v>115</v>
      </c>
      <c r="I463" t="s">
        <v>115</v>
      </c>
      <c r="J463" t="s">
        <v>6273</v>
      </c>
      <c r="K463" t="s">
        <v>6274</v>
      </c>
      <c r="L463" t="s">
        <v>6275</v>
      </c>
      <c r="M463" t="s">
        <v>6276</v>
      </c>
      <c r="N463" t="s">
        <v>148</v>
      </c>
      <c r="O463" t="s">
        <v>120</v>
      </c>
      <c r="P463" s="8">
        <v>96950</v>
      </c>
      <c r="Q463" t="s">
        <v>121</v>
      </c>
      <c r="R463" t="s">
        <v>1354</v>
      </c>
      <c r="S463" s="10">
        <v>16702877041</v>
      </c>
      <c r="U463" t="s">
        <v>6277</v>
      </c>
      <c r="V463">
        <v>72241</v>
      </c>
      <c r="W463" t="s">
        <v>123</v>
      </c>
      <c r="Y463" t="s">
        <v>6278</v>
      </c>
      <c r="Z463" t="s">
        <v>6279</v>
      </c>
      <c r="AA463" t="s">
        <v>6280</v>
      </c>
      <c r="AB463" t="s">
        <v>565</v>
      </c>
      <c r="AC463" t="s">
        <v>6275</v>
      </c>
      <c r="AD463" t="s">
        <v>6276</v>
      </c>
      <c r="AE463" t="s">
        <v>148</v>
      </c>
      <c r="AF463" t="s">
        <v>120</v>
      </c>
      <c r="AG463" s="8">
        <v>96950</v>
      </c>
      <c r="AH463" t="s">
        <v>121</v>
      </c>
      <c r="AI463" t="s">
        <v>1881</v>
      </c>
      <c r="AJ463" s="10">
        <v>16702877041</v>
      </c>
      <c r="AL463" t="s">
        <v>6281</v>
      </c>
      <c r="BD463" t="str">
        <f>"35-2014.00"</f>
        <v>35-2014.00</v>
      </c>
      <c r="BE463" t="s">
        <v>273</v>
      </c>
      <c r="BF463" t="s">
        <v>6282</v>
      </c>
      <c r="BG463" t="s">
        <v>1658</v>
      </c>
      <c r="BH463">
        <v>2</v>
      </c>
      <c r="BJ463" s="1">
        <v>45627</v>
      </c>
      <c r="BK463" s="1">
        <v>45991</v>
      </c>
      <c r="BN463">
        <v>35</v>
      </c>
      <c r="BO463">
        <v>5</v>
      </c>
      <c r="BP463">
        <v>5</v>
      </c>
      <c r="BQ463">
        <v>5</v>
      </c>
      <c r="BR463">
        <v>5</v>
      </c>
      <c r="BS463">
        <v>5</v>
      </c>
      <c r="BT463">
        <v>5</v>
      </c>
      <c r="BU463">
        <v>5</v>
      </c>
      <c r="BV463" t="str">
        <f>"5:45 PM"</f>
        <v>5:45 PM</v>
      </c>
      <c r="BW463" t="str">
        <f>"10:45 PM"</f>
        <v>10:45 PM</v>
      </c>
      <c r="BX463" t="s">
        <v>158</v>
      </c>
      <c r="BY463">
        <v>0</v>
      </c>
      <c r="BZ463">
        <v>3</v>
      </c>
      <c r="CA463" t="s">
        <v>115</v>
      </c>
      <c r="CC463" s="2" t="s">
        <v>6283</v>
      </c>
      <c r="CD463" t="s">
        <v>6275</v>
      </c>
      <c r="CE463" t="s">
        <v>6276</v>
      </c>
      <c r="CF463" t="s">
        <v>148</v>
      </c>
      <c r="CG463" t="s">
        <v>120</v>
      </c>
      <c r="CH463" s="8">
        <v>96950</v>
      </c>
      <c r="CI463" s="3">
        <v>8.83</v>
      </c>
      <c r="CJ463" s="3">
        <v>8.83</v>
      </c>
      <c r="CK463" s="3">
        <v>13.25</v>
      </c>
      <c r="CL463" s="3">
        <v>13.25</v>
      </c>
      <c r="CM463" t="s">
        <v>136</v>
      </c>
      <c r="CO463" t="s">
        <v>138</v>
      </c>
      <c r="CQ463" t="s">
        <v>115</v>
      </c>
      <c r="CR463" t="s">
        <v>133</v>
      </c>
      <c r="CS463" t="s">
        <v>139</v>
      </c>
      <c r="CT463" t="s">
        <v>133</v>
      </c>
      <c r="CU463" t="s">
        <v>139</v>
      </c>
      <c r="CV463" t="s">
        <v>133</v>
      </c>
      <c r="CW463" t="s">
        <v>139</v>
      </c>
      <c r="CX463" t="s">
        <v>6284</v>
      </c>
      <c r="CY463" s="10">
        <v>16702877041</v>
      </c>
      <c r="CZ463" t="s">
        <v>6281</v>
      </c>
      <c r="DA463" t="s">
        <v>139</v>
      </c>
      <c r="DB463" t="s">
        <v>133</v>
      </c>
      <c r="DC463" t="s">
        <v>115</v>
      </c>
    </row>
    <row r="464" spans="1:112" ht="14.45" customHeight="1" x14ac:dyDescent="0.25">
      <c r="A464" t="s">
        <v>6454</v>
      </c>
      <c r="B464" t="s">
        <v>192</v>
      </c>
      <c r="C464" s="1">
        <v>45506</v>
      </c>
      <c r="D464" s="1">
        <v>45590</v>
      </c>
      <c r="E464" t="s">
        <v>114</v>
      </c>
      <c r="G464" t="s">
        <v>115</v>
      </c>
      <c r="H464" t="s">
        <v>115</v>
      </c>
      <c r="I464" t="s">
        <v>115</v>
      </c>
      <c r="J464" t="s">
        <v>5965</v>
      </c>
      <c r="K464" t="s">
        <v>5966</v>
      </c>
      <c r="L464" t="s">
        <v>6455</v>
      </c>
      <c r="M464" t="s">
        <v>6456</v>
      </c>
      <c r="N464" t="s">
        <v>119</v>
      </c>
      <c r="O464" t="s">
        <v>120</v>
      </c>
      <c r="P464" s="8">
        <v>96950</v>
      </c>
      <c r="Q464" t="s">
        <v>121</v>
      </c>
      <c r="S464" s="10">
        <v>16702332288</v>
      </c>
      <c r="U464" t="s">
        <v>5968</v>
      </c>
      <c r="V464">
        <v>722511</v>
      </c>
      <c r="W464" t="s">
        <v>123</v>
      </c>
      <c r="Y464" t="s">
        <v>2778</v>
      </c>
      <c r="Z464" t="s">
        <v>2779</v>
      </c>
      <c r="AA464" t="s">
        <v>2780</v>
      </c>
      <c r="AB464" t="s">
        <v>288</v>
      </c>
      <c r="AC464" t="s">
        <v>2781</v>
      </c>
      <c r="AD464" t="s">
        <v>2776</v>
      </c>
      <c r="AE464" t="s">
        <v>119</v>
      </c>
      <c r="AF464" t="s">
        <v>120</v>
      </c>
      <c r="AG464" s="8">
        <v>96950</v>
      </c>
      <c r="AH464" t="s">
        <v>121</v>
      </c>
      <c r="AJ464" s="10">
        <v>16702332288</v>
      </c>
      <c r="AL464" t="s">
        <v>2782</v>
      </c>
      <c r="BD464" t="str">
        <f>"35-2014.00"</f>
        <v>35-2014.00</v>
      </c>
      <c r="BE464" t="s">
        <v>273</v>
      </c>
      <c r="BF464" t="s">
        <v>5969</v>
      </c>
      <c r="BG464" t="s">
        <v>275</v>
      </c>
      <c r="BH464">
        <v>3</v>
      </c>
      <c r="BJ464" s="1">
        <v>45566</v>
      </c>
      <c r="BK464" s="1">
        <v>45930</v>
      </c>
      <c r="BN464">
        <v>35</v>
      </c>
      <c r="BO464">
        <v>0</v>
      </c>
      <c r="BP464">
        <v>7</v>
      </c>
      <c r="BQ464">
        <v>7</v>
      </c>
      <c r="BR464">
        <v>7</v>
      </c>
      <c r="BS464">
        <v>7</v>
      </c>
      <c r="BT464">
        <v>7</v>
      </c>
      <c r="BU464">
        <v>0</v>
      </c>
      <c r="BV464" t="str">
        <f>"11:00 AM"</f>
        <v>11:00 AM</v>
      </c>
      <c r="BW464" t="str">
        <f>"9:00 PM"</f>
        <v>9:00 PM</v>
      </c>
      <c r="BX464" t="s">
        <v>158</v>
      </c>
      <c r="BY464">
        <v>0</v>
      </c>
      <c r="BZ464">
        <v>12</v>
      </c>
      <c r="CA464" t="s">
        <v>115</v>
      </c>
      <c r="CC464" t="s">
        <v>137</v>
      </c>
      <c r="CD464" t="s">
        <v>6457</v>
      </c>
      <c r="CE464" t="s">
        <v>2776</v>
      </c>
      <c r="CF464" t="s">
        <v>119</v>
      </c>
      <c r="CG464" t="s">
        <v>120</v>
      </c>
      <c r="CH464" s="8">
        <v>96950</v>
      </c>
      <c r="CI464" s="3">
        <v>8.83</v>
      </c>
      <c r="CJ464" s="3">
        <v>8.83</v>
      </c>
      <c r="CK464" s="3">
        <v>13.25</v>
      </c>
      <c r="CL464" s="3">
        <v>13.25</v>
      </c>
      <c r="CM464" t="s">
        <v>136</v>
      </c>
      <c r="CN464" t="s">
        <v>137</v>
      </c>
      <c r="CO464" t="s">
        <v>138</v>
      </c>
      <c r="CQ464" t="s">
        <v>115</v>
      </c>
      <c r="CR464" t="s">
        <v>133</v>
      </c>
      <c r="CS464" t="s">
        <v>139</v>
      </c>
      <c r="CT464" t="s">
        <v>133</v>
      </c>
      <c r="CU464" t="s">
        <v>139</v>
      </c>
      <c r="CV464" t="s">
        <v>133</v>
      </c>
      <c r="CW464" t="s">
        <v>139</v>
      </c>
      <c r="CX464" t="s">
        <v>2788</v>
      </c>
      <c r="CY464" s="10">
        <v>16702332288</v>
      </c>
      <c r="CZ464" t="s">
        <v>2782</v>
      </c>
      <c r="DA464" t="s">
        <v>139</v>
      </c>
      <c r="DB464" t="s">
        <v>133</v>
      </c>
      <c r="DC464" t="s">
        <v>115</v>
      </c>
    </row>
    <row r="465" spans="1:112" ht="14.45" customHeight="1" x14ac:dyDescent="0.25">
      <c r="A465" t="s">
        <v>6577</v>
      </c>
      <c r="B465" t="s">
        <v>192</v>
      </c>
      <c r="C465" s="1">
        <v>45525</v>
      </c>
      <c r="D465" s="1">
        <v>45590</v>
      </c>
      <c r="E465" t="s">
        <v>114</v>
      </c>
      <c r="G465" t="s">
        <v>115</v>
      </c>
      <c r="H465" t="s">
        <v>115</v>
      </c>
      <c r="I465" t="s">
        <v>115</v>
      </c>
      <c r="J465" t="s">
        <v>2647</v>
      </c>
      <c r="K465" t="s">
        <v>2648</v>
      </c>
      <c r="L465" t="s">
        <v>2649</v>
      </c>
      <c r="M465" t="s">
        <v>2650</v>
      </c>
      <c r="N465" t="s">
        <v>119</v>
      </c>
      <c r="O465" t="s">
        <v>120</v>
      </c>
      <c r="P465" s="8">
        <v>96950</v>
      </c>
      <c r="Q465" t="s">
        <v>121</v>
      </c>
      <c r="S465" s="10">
        <v>16702876661</v>
      </c>
      <c r="U465" t="s">
        <v>2651</v>
      </c>
      <c r="V465">
        <v>561520</v>
      </c>
      <c r="W465" t="s">
        <v>123</v>
      </c>
      <c r="Y465" t="s">
        <v>2149</v>
      </c>
      <c r="Z465" t="s">
        <v>2150</v>
      </c>
      <c r="AB465" t="s">
        <v>2652</v>
      </c>
      <c r="AC465" t="s">
        <v>2649</v>
      </c>
      <c r="AD465" t="s">
        <v>2653</v>
      </c>
      <c r="AE465" t="s">
        <v>119</v>
      </c>
      <c r="AF465" t="s">
        <v>120</v>
      </c>
      <c r="AG465" s="8">
        <v>96950</v>
      </c>
      <c r="AH465" t="s">
        <v>121</v>
      </c>
      <c r="AJ465" s="10">
        <v>16702876661</v>
      </c>
      <c r="AL465" t="s">
        <v>2654</v>
      </c>
      <c r="BD465" t="str">
        <f>"39-7011.00"</f>
        <v>39-7011.00</v>
      </c>
      <c r="BE465" t="s">
        <v>1457</v>
      </c>
      <c r="BF465" t="s">
        <v>2655</v>
      </c>
      <c r="BG465" t="s">
        <v>2280</v>
      </c>
      <c r="BH465">
        <v>6</v>
      </c>
      <c r="BJ465" s="1">
        <v>45566</v>
      </c>
      <c r="BK465" s="1">
        <v>45930</v>
      </c>
      <c r="BN465">
        <v>35</v>
      </c>
      <c r="BO465">
        <v>0</v>
      </c>
      <c r="BP465">
        <v>7</v>
      </c>
      <c r="BQ465">
        <v>7</v>
      </c>
      <c r="BR465">
        <v>7</v>
      </c>
      <c r="BS465">
        <v>7</v>
      </c>
      <c r="BT465">
        <v>7</v>
      </c>
      <c r="BU465">
        <v>0</v>
      </c>
      <c r="BV465" t="str">
        <f>"12:00 PM"</f>
        <v>12:00 PM</v>
      </c>
      <c r="BW465" t="str">
        <f>"7:00 AM"</f>
        <v>7:00 AM</v>
      </c>
      <c r="BX465" t="s">
        <v>158</v>
      </c>
      <c r="BY465">
        <v>0</v>
      </c>
      <c r="BZ465">
        <v>12</v>
      </c>
      <c r="CA465" t="s">
        <v>115</v>
      </c>
      <c r="CC465" t="s">
        <v>6578</v>
      </c>
      <c r="CD465" t="s">
        <v>2649</v>
      </c>
      <c r="CE465" t="s">
        <v>2650</v>
      </c>
      <c r="CF465" t="s">
        <v>2477</v>
      </c>
      <c r="CG465" t="s">
        <v>120</v>
      </c>
      <c r="CH465" s="8">
        <v>96950</v>
      </c>
      <c r="CI465" s="3">
        <v>10.43</v>
      </c>
      <c r="CJ465" s="3">
        <v>10.43</v>
      </c>
      <c r="CK465" s="3">
        <v>15.65</v>
      </c>
      <c r="CL465" s="3">
        <v>15.65</v>
      </c>
      <c r="CM465" t="s">
        <v>136</v>
      </c>
      <c r="CN465" t="s">
        <v>368</v>
      </c>
      <c r="CO465" t="s">
        <v>4733</v>
      </c>
      <c r="CQ465" t="s">
        <v>115</v>
      </c>
      <c r="CR465" t="s">
        <v>133</v>
      </c>
      <c r="CS465" t="s">
        <v>139</v>
      </c>
      <c r="CT465" t="s">
        <v>133</v>
      </c>
      <c r="CU465" t="s">
        <v>139</v>
      </c>
      <c r="CV465" t="s">
        <v>133</v>
      </c>
      <c r="CW465" t="s">
        <v>139</v>
      </c>
      <c r="CX465" t="s">
        <v>6579</v>
      </c>
      <c r="CY465" s="10">
        <v>16702876661</v>
      </c>
      <c r="CZ465" t="s">
        <v>2654</v>
      </c>
      <c r="DA465" t="s">
        <v>139</v>
      </c>
      <c r="DB465" t="s">
        <v>133</v>
      </c>
      <c r="DC465" t="s">
        <v>115</v>
      </c>
    </row>
    <row r="466" spans="1:112" ht="14.45" customHeight="1" x14ac:dyDescent="0.25">
      <c r="A466" t="s">
        <v>7505</v>
      </c>
      <c r="B466" t="s">
        <v>192</v>
      </c>
      <c r="C466" s="1">
        <v>45525</v>
      </c>
      <c r="D466" s="1">
        <v>45590</v>
      </c>
      <c r="E466" t="s">
        <v>114</v>
      </c>
      <c r="G466" t="s">
        <v>115</v>
      </c>
      <c r="H466" t="s">
        <v>115</v>
      </c>
      <c r="I466" t="s">
        <v>115</v>
      </c>
      <c r="J466" t="s">
        <v>2406</v>
      </c>
      <c r="K466" t="s">
        <v>6759</v>
      </c>
      <c r="L466" t="s">
        <v>6760</v>
      </c>
      <c r="M466" t="s">
        <v>7506</v>
      </c>
      <c r="N466" t="s">
        <v>148</v>
      </c>
      <c r="O466" t="s">
        <v>120</v>
      </c>
      <c r="P466" s="8">
        <v>96950</v>
      </c>
      <c r="Q466" t="s">
        <v>121</v>
      </c>
      <c r="S466" s="10">
        <v>16702346601</v>
      </c>
      <c r="T466">
        <v>711</v>
      </c>
      <c r="U466" t="s">
        <v>1294</v>
      </c>
      <c r="V466">
        <v>72111</v>
      </c>
      <c r="W466" t="s">
        <v>123</v>
      </c>
      <c r="Y466" t="s">
        <v>1295</v>
      </c>
      <c r="Z466" t="s">
        <v>783</v>
      </c>
      <c r="AB466" t="s">
        <v>1296</v>
      </c>
      <c r="AC466" t="s">
        <v>6760</v>
      </c>
      <c r="AD466" t="s">
        <v>7506</v>
      </c>
      <c r="AE466" t="s">
        <v>148</v>
      </c>
      <c r="AF466" t="s">
        <v>120</v>
      </c>
      <c r="AG466" s="8">
        <v>96950</v>
      </c>
      <c r="AH466" t="s">
        <v>121</v>
      </c>
      <c r="AJ466" s="10">
        <v>16702346601</v>
      </c>
      <c r="AK466">
        <v>711</v>
      </c>
      <c r="AL466" t="s">
        <v>1297</v>
      </c>
      <c r="BD466" t="str">
        <f>"49-9071.00"</f>
        <v>49-9071.00</v>
      </c>
      <c r="BE466" t="s">
        <v>241</v>
      </c>
      <c r="BF466" t="s">
        <v>7507</v>
      </c>
      <c r="BG466" t="s">
        <v>1299</v>
      </c>
      <c r="BH466">
        <v>7</v>
      </c>
      <c r="BJ466" s="1">
        <v>45566</v>
      </c>
      <c r="BK466" s="1">
        <v>45930</v>
      </c>
      <c r="BN466">
        <v>35</v>
      </c>
      <c r="BO466">
        <v>0</v>
      </c>
      <c r="BP466">
        <v>7</v>
      </c>
      <c r="BQ466">
        <v>7</v>
      </c>
      <c r="BR466">
        <v>7</v>
      </c>
      <c r="BS466">
        <v>7</v>
      </c>
      <c r="BT466">
        <v>7</v>
      </c>
      <c r="BU466">
        <v>0</v>
      </c>
      <c r="BV466" t="str">
        <f>"8:00 AM"</f>
        <v>8:00 AM</v>
      </c>
      <c r="BW466" t="str">
        <f>"4:00 PM"</f>
        <v>4:00 PM</v>
      </c>
      <c r="BX466" t="s">
        <v>226</v>
      </c>
      <c r="BY466">
        <v>0</v>
      </c>
      <c r="BZ466">
        <v>12</v>
      </c>
      <c r="CA466" t="s">
        <v>115</v>
      </c>
      <c r="CC466" t="s">
        <v>7508</v>
      </c>
      <c r="CD466" t="s">
        <v>6760</v>
      </c>
      <c r="CE466" t="s">
        <v>7506</v>
      </c>
      <c r="CF466" t="s">
        <v>148</v>
      </c>
      <c r="CG466" t="s">
        <v>120</v>
      </c>
      <c r="CH466" s="8">
        <v>96950</v>
      </c>
      <c r="CI466" s="3">
        <v>9.75</v>
      </c>
      <c r="CJ466" s="3">
        <v>11</v>
      </c>
      <c r="CK466" s="3">
        <v>14.63</v>
      </c>
      <c r="CL466" s="3">
        <v>16.5</v>
      </c>
      <c r="CM466" t="s">
        <v>136</v>
      </c>
      <c r="CN466" t="s">
        <v>7509</v>
      </c>
      <c r="CO466" t="s">
        <v>138</v>
      </c>
      <c r="CQ466" t="s">
        <v>115</v>
      </c>
      <c r="CR466" t="s">
        <v>133</v>
      </c>
      <c r="CS466" t="s">
        <v>139</v>
      </c>
      <c r="CT466" t="s">
        <v>133</v>
      </c>
      <c r="CU466" t="s">
        <v>133</v>
      </c>
      <c r="CV466" t="s">
        <v>133</v>
      </c>
      <c r="CW466" t="s">
        <v>133</v>
      </c>
      <c r="CX466" t="s">
        <v>713</v>
      </c>
      <c r="CY466" s="10">
        <v>16702353712</v>
      </c>
      <c r="CZ466" t="s">
        <v>2271</v>
      </c>
      <c r="DA466" t="s">
        <v>793</v>
      </c>
      <c r="DB466" t="s">
        <v>133</v>
      </c>
      <c r="DC466" t="s">
        <v>115</v>
      </c>
      <c r="DD466" t="s">
        <v>1295</v>
      </c>
      <c r="DE466" t="s">
        <v>783</v>
      </c>
      <c r="DG466" t="s">
        <v>6766</v>
      </c>
      <c r="DH466" t="s">
        <v>1297</v>
      </c>
    </row>
    <row r="467" spans="1:112" ht="14.45" customHeight="1" x14ac:dyDescent="0.25">
      <c r="A467" t="s">
        <v>7539</v>
      </c>
      <c r="B467" t="s">
        <v>192</v>
      </c>
      <c r="C467" s="1">
        <v>45532</v>
      </c>
      <c r="D467" s="1">
        <v>45590</v>
      </c>
      <c r="E467" t="s">
        <v>114</v>
      </c>
      <c r="G467" t="s">
        <v>115</v>
      </c>
      <c r="H467" t="s">
        <v>115</v>
      </c>
      <c r="I467" t="s">
        <v>115</v>
      </c>
      <c r="J467" t="s">
        <v>2814</v>
      </c>
      <c r="L467" t="s">
        <v>2815</v>
      </c>
      <c r="M467" t="s">
        <v>2816</v>
      </c>
      <c r="N467" t="s">
        <v>119</v>
      </c>
      <c r="O467" t="s">
        <v>120</v>
      </c>
      <c r="P467" s="8">
        <v>96950</v>
      </c>
      <c r="Q467" t="s">
        <v>121</v>
      </c>
      <c r="S467" s="10">
        <v>16709800401</v>
      </c>
      <c r="U467" t="s">
        <v>2817</v>
      </c>
      <c r="V467">
        <v>444140</v>
      </c>
      <c r="W467" t="s">
        <v>123</v>
      </c>
      <c r="Y467" t="s">
        <v>2818</v>
      </c>
      <c r="Z467" t="s">
        <v>2819</v>
      </c>
      <c r="AB467" t="s">
        <v>200</v>
      </c>
      <c r="AC467" t="s">
        <v>2815</v>
      </c>
      <c r="AD467" t="s">
        <v>2816</v>
      </c>
      <c r="AE467" t="s">
        <v>119</v>
      </c>
      <c r="AF467" t="s">
        <v>120</v>
      </c>
      <c r="AG467" s="8">
        <v>96950</v>
      </c>
      <c r="AH467" t="s">
        <v>121</v>
      </c>
      <c r="AJ467" s="10">
        <v>16709890401</v>
      </c>
      <c r="AL467" t="s">
        <v>2820</v>
      </c>
      <c r="BD467" t="str">
        <f>"53-7065.00"</f>
        <v>53-7065.00</v>
      </c>
      <c r="BE467" t="s">
        <v>849</v>
      </c>
      <c r="BF467" t="s">
        <v>7540</v>
      </c>
      <c r="BG467" t="s">
        <v>7541</v>
      </c>
      <c r="BH467">
        <v>5</v>
      </c>
      <c r="BJ467" s="1">
        <v>45566</v>
      </c>
      <c r="BK467" s="1">
        <v>45930</v>
      </c>
      <c r="BN467">
        <v>35</v>
      </c>
      <c r="BO467">
        <v>0</v>
      </c>
      <c r="BP467">
        <v>7</v>
      </c>
      <c r="BQ467">
        <v>7</v>
      </c>
      <c r="BR467">
        <v>7</v>
      </c>
      <c r="BS467">
        <v>7</v>
      </c>
      <c r="BT467">
        <v>7</v>
      </c>
      <c r="BU467">
        <v>0</v>
      </c>
      <c r="BV467" t="str">
        <f>"8:00 PM"</f>
        <v>8:00 PM</v>
      </c>
      <c r="BW467" t="str">
        <f>"4:00 PM"</f>
        <v>4:00 PM</v>
      </c>
      <c r="BX467" t="s">
        <v>226</v>
      </c>
      <c r="BY467">
        <v>0</v>
      </c>
      <c r="BZ467">
        <v>12</v>
      </c>
      <c r="CA467" t="s">
        <v>115</v>
      </c>
      <c r="CC467" t="s">
        <v>7542</v>
      </c>
      <c r="CD467" t="s">
        <v>2815</v>
      </c>
      <c r="CE467" t="s">
        <v>2816</v>
      </c>
      <c r="CF467" t="s">
        <v>119</v>
      </c>
      <c r="CG467" t="s">
        <v>120</v>
      </c>
      <c r="CH467" s="8">
        <v>96950</v>
      </c>
      <c r="CI467" s="3">
        <v>8.86</v>
      </c>
      <c r="CJ467" s="3">
        <v>8.86</v>
      </c>
      <c r="CK467" s="3">
        <v>13.29</v>
      </c>
      <c r="CL467" s="3">
        <v>13.29</v>
      </c>
      <c r="CM467" t="s">
        <v>136</v>
      </c>
      <c r="CN467" t="s">
        <v>209</v>
      </c>
      <c r="CO467" t="s">
        <v>138</v>
      </c>
      <c r="CQ467" t="s">
        <v>115</v>
      </c>
      <c r="CR467" t="s">
        <v>133</v>
      </c>
      <c r="CS467" t="s">
        <v>139</v>
      </c>
      <c r="CT467" t="s">
        <v>133</v>
      </c>
      <c r="CU467" t="s">
        <v>139</v>
      </c>
      <c r="CV467" t="s">
        <v>133</v>
      </c>
      <c r="CW467" t="s">
        <v>139</v>
      </c>
      <c r="CX467" t="s">
        <v>1315</v>
      </c>
      <c r="CY467" s="10">
        <v>16709890401</v>
      </c>
      <c r="CZ467" t="s">
        <v>2820</v>
      </c>
      <c r="DA467" t="s">
        <v>209</v>
      </c>
      <c r="DB467" t="s">
        <v>133</v>
      </c>
      <c r="DC467" t="s">
        <v>115</v>
      </c>
      <c r="DD467" t="s">
        <v>2818</v>
      </c>
      <c r="DE467" t="s">
        <v>2819</v>
      </c>
      <c r="DG467" t="s">
        <v>2814</v>
      </c>
      <c r="DH467" t="s">
        <v>2820</v>
      </c>
    </row>
    <row r="468" spans="1:112" ht="14.45" customHeight="1" x14ac:dyDescent="0.25">
      <c r="A468" t="s">
        <v>7559</v>
      </c>
      <c r="B468" t="s">
        <v>212</v>
      </c>
      <c r="C468" s="1">
        <v>45512</v>
      </c>
      <c r="D468" s="1">
        <v>45590</v>
      </c>
      <c r="E468" t="s">
        <v>114</v>
      </c>
      <c r="G468" t="s">
        <v>115</v>
      </c>
      <c r="H468" t="s">
        <v>115</v>
      </c>
      <c r="I468" t="s">
        <v>115</v>
      </c>
      <c r="J468" t="s">
        <v>2802</v>
      </c>
      <c r="L468" t="s">
        <v>2803</v>
      </c>
      <c r="M468" t="s">
        <v>2804</v>
      </c>
      <c r="N468" t="s">
        <v>119</v>
      </c>
      <c r="O468" t="s">
        <v>120</v>
      </c>
      <c r="P468" s="8">
        <v>96950</v>
      </c>
      <c r="Q468" t="s">
        <v>121</v>
      </c>
      <c r="S468" s="10">
        <v>16702873612</v>
      </c>
      <c r="U468" t="s">
        <v>2805</v>
      </c>
      <c r="V468">
        <v>23622</v>
      </c>
      <c r="W468" t="s">
        <v>123</v>
      </c>
      <c r="Y468" t="s">
        <v>2806</v>
      </c>
      <c r="Z468" t="s">
        <v>2807</v>
      </c>
      <c r="AB468" t="s">
        <v>623</v>
      </c>
      <c r="AC468" t="s">
        <v>2803</v>
      </c>
      <c r="AD468" t="s">
        <v>2804</v>
      </c>
      <c r="AE468" t="s">
        <v>119</v>
      </c>
      <c r="AF468" t="s">
        <v>120</v>
      </c>
      <c r="AG468" s="8">
        <v>96950</v>
      </c>
      <c r="AH468" t="s">
        <v>121</v>
      </c>
      <c r="AJ468" s="10">
        <v>16702348106</v>
      </c>
      <c r="AL468" t="s">
        <v>2808</v>
      </c>
      <c r="BD468" t="str">
        <f>"17-3022.00"</f>
        <v>17-3022.00</v>
      </c>
      <c r="BE468" t="s">
        <v>1567</v>
      </c>
      <c r="BF468" t="s">
        <v>2809</v>
      </c>
      <c r="BG468" t="s">
        <v>2810</v>
      </c>
      <c r="BH468">
        <v>2</v>
      </c>
      <c r="BJ468" s="1">
        <v>45597</v>
      </c>
      <c r="BK468" s="1">
        <v>45961</v>
      </c>
      <c r="BN468">
        <v>40</v>
      </c>
      <c r="BO468">
        <v>0</v>
      </c>
      <c r="BP468">
        <v>8</v>
      </c>
      <c r="BQ468">
        <v>8</v>
      </c>
      <c r="BR468">
        <v>8</v>
      </c>
      <c r="BS468">
        <v>8</v>
      </c>
      <c r="BT468">
        <v>8</v>
      </c>
      <c r="BU468">
        <v>0</v>
      </c>
      <c r="BV468" t="str">
        <f>"8:00 AM"</f>
        <v>8:00 AM</v>
      </c>
      <c r="BW468" t="str">
        <f>"5:00 PM"</f>
        <v>5:00 PM</v>
      </c>
      <c r="BX468" t="s">
        <v>726</v>
      </c>
      <c r="BY468">
        <v>0</v>
      </c>
      <c r="BZ468">
        <v>24</v>
      </c>
      <c r="CA468" t="s">
        <v>133</v>
      </c>
      <c r="CB468">
        <v>2</v>
      </c>
      <c r="CC468" t="s">
        <v>7560</v>
      </c>
      <c r="CD468" t="s">
        <v>2803</v>
      </c>
      <c r="CE468" t="s">
        <v>2804</v>
      </c>
      <c r="CF468" t="s">
        <v>148</v>
      </c>
      <c r="CG468" t="s">
        <v>120</v>
      </c>
      <c r="CH468" s="8">
        <v>96950</v>
      </c>
      <c r="CI468" s="3">
        <v>17.760000000000002</v>
      </c>
      <c r="CJ468" s="3">
        <v>17.760000000000002</v>
      </c>
      <c r="CK468" s="3">
        <v>26.64</v>
      </c>
      <c r="CL468" s="3">
        <v>26.64</v>
      </c>
      <c r="CM468" t="s">
        <v>136</v>
      </c>
      <c r="CN468" t="s">
        <v>139</v>
      </c>
      <c r="CO468" t="s">
        <v>138</v>
      </c>
      <c r="CQ468" t="s">
        <v>115</v>
      </c>
      <c r="CR468" t="s">
        <v>133</v>
      </c>
      <c r="CS468" t="s">
        <v>133</v>
      </c>
      <c r="CT468" t="s">
        <v>133</v>
      </c>
      <c r="CU468" t="s">
        <v>139</v>
      </c>
      <c r="CV468" t="s">
        <v>133</v>
      </c>
      <c r="CW468" t="s">
        <v>139</v>
      </c>
      <c r="CX468" t="s">
        <v>2812</v>
      </c>
      <c r="CY468" s="10">
        <v>16702348106</v>
      </c>
      <c r="CZ468" t="s">
        <v>2808</v>
      </c>
      <c r="DA468" t="s">
        <v>139</v>
      </c>
      <c r="DB468" t="s">
        <v>133</v>
      </c>
      <c r="DC468" t="s">
        <v>115</v>
      </c>
    </row>
    <row r="469" spans="1:112" ht="14.45" customHeight="1" x14ac:dyDescent="0.25">
      <c r="A469" t="s">
        <v>8080</v>
      </c>
      <c r="B469" t="s">
        <v>143</v>
      </c>
      <c r="C469" s="1">
        <v>45519</v>
      </c>
      <c r="D469" s="1">
        <v>45590</v>
      </c>
      <c r="E469" t="s">
        <v>114</v>
      </c>
      <c r="G469" t="s">
        <v>115</v>
      </c>
      <c r="H469" t="s">
        <v>115</v>
      </c>
      <c r="I469" t="s">
        <v>115</v>
      </c>
      <c r="J469" t="s">
        <v>4000</v>
      </c>
      <c r="K469" t="s">
        <v>4001</v>
      </c>
      <c r="L469" t="s">
        <v>4002</v>
      </c>
      <c r="M469" t="s">
        <v>1009</v>
      </c>
      <c r="N469" t="s">
        <v>119</v>
      </c>
      <c r="O469" t="s">
        <v>120</v>
      </c>
      <c r="P469" s="8">
        <v>96950</v>
      </c>
      <c r="Q469" t="s">
        <v>121</v>
      </c>
      <c r="S469" s="10">
        <v>16702330800</v>
      </c>
      <c r="U469" t="s">
        <v>4003</v>
      </c>
      <c r="V469">
        <v>624410</v>
      </c>
      <c r="W469" t="s">
        <v>123</v>
      </c>
      <c r="Y469" t="s">
        <v>4004</v>
      </c>
      <c r="Z469" t="s">
        <v>4005</v>
      </c>
      <c r="AA469" t="s">
        <v>4006</v>
      </c>
      <c r="AB469" t="s">
        <v>4007</v>
      </c>
      <c r="AC469" t="s">
        <v>4002</v>
      </c>
      <c r="AD469" t="s">
        <v>1009</v>
      </c>
      <c r="AE469" t="s">
        <v>119</v>
      </c>
      <c r="AF469" t="s">
        <v>120</v>
      </c>
      <c r="AG469" s="8">
        <v>96950</v>
      </c>
      <c r="AH469" t="s">
        <v>121</v>
      </c>
      <c r="AJ469" s="10">
        <v>16702330800</v>
      </c>
      <c r="AL469" t="s">
        <v>4008</v>
      </c>
      <c r="BD469" t="str">
        <f>"43-3031.00"</f>
        <v>43-3031.00</v>
      </c>
      <c r="BE469" t="s">
        <v>430</v>
      </c>
      <c r="BF469" t="s">
        <v>8081</v>
      </c>
      <c r="BG469" t="s">
        <v>8082</v>
      </c>
      <c r="BH469">
        <v>1</v>
      </c>
      <c r="BI469">
        <v>1</v>
      </c>
      <c r="BJ469" s="1">
        <v>45627</v>
      </c>
      <c r="BK469" s="1">
        <v>45991</v>
      </c>
      <c r="BL469" s="1">
        <v>45627</v>
      </c>
      <c r="BM469" s="1">
        <v>45991</v>
      </c>
      <c r="BN469">
        <v>35</v>
      </c>
      <c r="BO469">
        <v>0</v>
      </c>
      <c r="BP469">
        <v>7</v>
      </c>
      <c r="BQ469">
        <v>7</v>
      </c>
      <c r="BR469">
        <v>7</v>
      </c>
      <c r="BS469">
        <v>7</v>
      </c>
      <c r="BT469">
        <v>7</v>
      </c>
      <c r="BU469">
        <v>0</v>
      </c>
      <c r="BV469" t="str">
        <f>"9:00 AM"</f>
        <v>9:00 AM</v>
      </c>
      <c r="BW469" t="str">
        <f>"5:00 PM"</f>
        <v>5:00 PM</v>
      </c>
      <c r="BX469" t="s">
        <v>226</v>
      </c>
      <c r="BY469">
        <v>0</v>
      </c>
      <c r="BZ469">
        <v>24</v>
      </c>
      <c r="CA469" t="s">
        <v>115</v>
      </c>
      <c r="CC469" s="2" t="s">
        <v>8083</v>
      </c>
      <c r="CD469" t="s">
        <v>4002</v>
      </c>
      <c r="CE469" t="s">
        <v>1009</v>
      </c>
      <c r="CF469" t="s">
        <v>119</v>
      </c>
      <c r="CG469" t="s">
        <v>120</v>
      </c>
      <c r="CH469" s="8">
        <v>96950</v>
      </c>
      <c r="CI469" s="3">
        <v>12.28</v>
      </c>
      <c r="CJ469" s="3">
        <v>12.28</v>
      </c>
      <c r="CK469" s="3">
        <v>18.420000000000002</v>
      </c>
      <c r="CL469" s="3">
        <v>18.420000000000002</v>
      </c>
      <c r="CM469" t="s">
        <v>136</v>
      </c>
      <c r="CN469" t="s">
        <v>137</v>
      </c>
      <c r="CO469" t="s">
        <v>138</v>
      </c>
      <c r="CQ469" t="s">
        <v>115</v>
      </c>
      <c r="CR469" t="s">
        <v>133</v>
      </c>
      <c r="CS469" t="s">
        <v>139</v>
      </c>
      <c r="CT469" t="s">
        <v>133</v>
      </c>
      <c r="CU469" t="s">
        <v>139</v>
      </c>
      <c r="CV469" t="s">
        <v>133</v>
      </c>
      <c r="CW469" t="s">
        <v>139</v>
      </c>
      <c r="CX469" t="s">
        <v>137</v>
      </c>
      <c r="CY469" s="10">
        <v>16702330800</v>
      </c>
      <c r="CZ469" t="s">
        <v>4008</v>
      </c>
      <c r="DA469" t="s">
        <v>139</v>
      </c>
      <c r="DB469" t="s">
        <v>133</v>
      </c>
      <c r="DC469" t="s">
        <v>115</v>
      </c>
    </row>
    <row r="470" spans="1:112" ht="14.45" customHeight="1" x14ac:dyDescent="0.25">
      <c r="A470" t="s">
        <v>8400</v>
      </c>
      <c r="B470" t="s">
        <v>143</v>
      </c>
      <c r="C470" s="1">
        <v>45502</v>
      </c>
      <c r="D470" s="1">
        <v>45590</v>
      </c>
      <c r="E470" t="s">
        <v>144</v>
      </c>
      <c r="F470" s="1">
        <v>45656</v>
      </c>
      <c r="G470" t="s">
        <v>115</v>
      </c>
      <c r="H470" t="s">
        <v>115</v>
      </c>
      <c r="I470" t="s">
        <v>115</v>
      </c>
      <c r="J470" t="s">
        <v>340</v>
      </c>
      <c r="K470" t="s">
        <v>1503</v>
      </c>
      <c r="L470" t="s">
        <v>342</v>
      </c>
      <c r="N470" t="s">
        <v>148</v>
      </c>
      <c r="O470" t="s">
        <v>120</v>
      </c>
      <c r="P470" s="8">
        <v>96950</v>
      </c>
      <c r="Q470" t="s">
        <v>121</v>
      </c>
      <c r="S470" s="10">
        <v>16702356129</v>
      </c>
      <c r="U470" t="s">
        <v>343</v>
      </c>
      <c r="V470">
        <v>812112</v>
      </c>
      <c r="W470" t="s">
        <v>123</v>
      </c>
      <c r="Y470" t="s">
        <v>344</v>
      </c>
      <c r="Z470" t="s">
        <v>345</v>
      </c>
      <c r="AA470" t="s">
        <v>346</v>
      </c>
      <c r="AB470" t="s">
        <v>347</v>
      </c>
      <c r="AC470" t="s">
        <v>7606</v>
      </c>
      <c r="AE470" t="s">
        <v>148</v>
      </c>
      <c r="AF470" t="s">
        <v>120</v>
      </c>
      <c r="AG470" s="8">
        <v>96950</v>
      </c>
      <c r="AH470" t="s">
        <v>121</v>
      </c>
      <c r="AJ470" s="10">
        <v>16702356129</v>
      </c>
      <c r="AL470" t="s">
        <v>355</v>
      </c>
      <c r="BD470" t="str">
        <f>"39-5012.00"</f>
        <v>39-5012.00</v>
      </c>
      <c r="BE470" t="s">
        <v>947</v>
      </c>
      <c r="BF470" t="s">
        <v>1504</v>
      </c>
      <c r="BG470" t="s">
        <v>1505</v>
      </c>
      <c r="BH470">
        <v>5</v>
      </c>
      <c r="BI470">
        <v>5</v>
      </c>
      <c r="BJ470" s="1">
        <v>45658</v>
      </c>
      <c r="BK470" s="1">
        <v>46022</v>
      </c>
      <c r="BL470" s="1">
        <v>45658</v>
      </c>
      <c r="BM470" s="1">
        <v>46022</v>
      </c>
      <c r="BN470">
        <v>35</v>
      </c>
      <c r="BO470">
        <v>7</v>
      </c>
      <c r="BP470">
        <v>0</v>
      </c>
      <c r="BQ470">
        <v>0</v>
      </c>
      <c r="BR470">
        <v>7</v>
      </c>
      <c r="BS470">
        <v>7</v>
      </c>
      <c r="BT470">
        <v>7</v>
      </c>
      <c r="BU470">
        <v>7</v>
      </c>
      <c r="BV470" t="str">
        <f>"11:00 AM"</f>
        <v>11:00 AM</v>
      </c>
      <c r="BW470" t="str">
        <f>"7:00 PM"</f>
        <v>7:00 PM</v>
      </c>
      <c r="BX470" t="s">
        <v>226</v>
      </c>
      <c r="BY470">
        <v>0</v>
      </c>
      <c r="BZ470">
        <v>12</v>
      </c>
      <c r="CA470" t="s">
        <v>115</v>
      </c>
      <c r="CC470" s="2" t="s">
        <v>8401</v>
      </c>
      <c r="CD470" t="s">
        <v>352</v>
      </c>
      <c r="CE470" t="s">
        <v>353</v>
      </c>
      <c r="CF470" t="s">
        <v>148</v>
      </c>
      <c r="CG470" t="s">
        <v>120</v>
      </c>
      <c r="CH470" s="8">
        <v>96950</v>
      </c>
      <c r="CI470" s="3">
        <v>7.98</v>
      </c>
      <c r="CJ470" s="3">
        <v>7.98</v>
      </c>
      <c r="CK470" s="3">
        <v>11.97</v>
      </c>
      <c r="CL470" s="3">
        <v>11.97</v>
      </c>
      <c r="CM470" t="s">
        <v>136</v>
      </c>
      <c r="CO470" t="s">
        <v>138</v>
      </c>
      <c r="CQ470" t="s">
        <v>115</v>
      </c>
      <c r="CR470" t="s">
        <v>133</v>
      </c>
      <c r="CS470" t="s">
        <v>139</v>
      </c>
      <c r="CT470" t="s">
        <v>133</v>
      </c>
      <c r="CU470" t="s">
        <v>139</v>
      </c>
      <c r="CV470" t="s">
        <v>133</v>
      </c>
      <c r="CW470" t="s">
        <v>139</v>
      </c>
      <c r="CX470" t="s">
        <v>2133</v>
      </c>
      <c r="CY470" s="10">
        <v>16702356129</v>
      </c>
      <c r="CZ470" t="s">
        <v>355</v>
      </c>
      <c r="DA470" t="s">
        <v>356</v>
      </c>
      <c r="DB470" t="s">
        <v>133</v>
      </c>
      <c r="DC470" t="s">
        <v>115</v>
      </c>
    </row>
    <row r="471" spans="1:112" ht="14.45" customHeight="1" x14ac:dyDescent="0.25">
      <c r="A471" t="s">
        <v>8711</v>
      </c>
      <c r="B471" t="s">
        <v>192</v>
      </c>
      <c r="C471" s="1">
        <v>45504</v>
      </c>
      <c r="D471" s="1">
        <v>45590</v>
      </c>
      <c r="E471" t="s">
        <v>114</v>
      </c>
      <c r="G471" t="s">
        <v>115</v>
      </c>
      <c r="H471" t="s">
        <v>115</v>
      </c>
      <c r="I471" t="s">
        <v>115</v>
      </c>
      <c r="J471" t="s">
        <v>7371</v>
      </c>
      <c r="K471" t="s">
        <v>7371</v>
      </c>
      <c r="L471" t="s">
        <v>7372</v>
      </c>
      <c r="M471" t="s">
        <v>7373</v>
      </c>
      <c r="N471" t="s">
        <v>823</v>
      </c>
      <c r="O471" t="s">
        <v>120</v>
      </c>
      <c r="P471" s="8">
        <v>96951</v>
      </c>
      <c r="Q471" t="s">
        <v>121</v>
      </c>
      <c r="R471" t="s">
        <v>823</v>
      </c>
      <c r="S471" s="10">
        <v>16705326225</v>
      </c>
      <c r="U471" t="s">
        <v>7374</v>
      </c>
      <c r="V471">
        <v>48851</v>
      </c>
      <c r="W471" t="s">
        <v>123</v>
      </c>
      <c r="Y471" t="s">
        <v>7375</v>
      </c>
      <c r="Z471" t="s">
        <v>7376</v>
      </c>
      <c r="AA471" t="s">
        <v>7377</v>
      </c>
      <c r="AB471" t="s">
        <v>1125</v>
      </c>
      <c r="AC471" t="s">
        <v>7372</v>
      </c>
      <c r="AD471" t="s">
        <v>7373</v>
      </c>
      <c r="AE471" t="s">
        <v>823</v>
      </c>
      <c r="AF471" t="s">
        <v>120</v>
      </c>
      <c r="AG471" s="8">
        <v>96951</v>
      </c>
      <c r="AH471" t="s">
        <v>121</v>
      </c>
      <c r="AI471" t="s">
        <v>8712</v>
      </c>
      <c r="AJ471" s="10">
        <v>16705326225</v>
      </c>
      <c r="AL471" t="s">
        <v>7379</v>
      </c>
      <c r="BD471" t="str">
        <f>"43-3031.00"</f>
        <v>43-3031.00</v>
      </c>
      <c r="BE471" t="s">
        <v>430</v>
      </c>
      <c r="BF471" t="s">
        <v>8713</v>
      </c>
      <c r="BG471" t="s">
        <v>4804</v>
      </c>
      <c r="BH471">
        <v>1</v>
      </c>
      <c r="BJ471" s="1">
        <v>45566</v>
      </c>
      <c r="BK471" s="1">
        <v>45930</v>
      </c>
      <c r="BN471">
        <v>35</v>
      </c>
      <c r="BO471">
        <v>0</v>
      </c>
      <c r="BP471">
        <v>7</v>
      </c>
      <c r="BQ471">
        <v>7</v>
      </c>
      <c r="BR471">
        <v>7</v>
      </c>
      <c r="BS471">
        <v>7</v>
      </c>
      <c r="BT471">
        <v>7</v>
      </c>
      <c r="BU471">
        <v>0</v>
      </c>
      <c r="BV471" t="str">
        <f>"8:00 AM"</f>
        <v>8:00 AM</v>
      </c>
      <c r="BW471" t="str">
        <f>"4:00 PM"</f>
        <v>4:00 PM</v>
      </c>
      <c r="BX471" t="s">
        <v>226</v>
      </c>
      <c r="BY471">
        <v>0</v>
      </c>
      <c r="BZ471">
        <v>12</v>
      </c>
      <c r="CA471" t="s">
        <v>115</v>
      </c>
      <c r="CC471" t="s">
        <v>8714</v>
      </c>
      <c r="CD471" t="s">
        <v>7372</v>
      </c>
      <c r="CE471" t="s">
        <v>7373</v>
      </c>
      <c r="CF471" t="s">
        <v>823</v>
      </c>
      <c r="CG471" t="s">
        <v>120</v>
      </c>
      <c r="CH471" s="8">
        <v>96951</v>
      </c>
      <c r="CI471" s="3">
        <v>12.28</v>
      </c>
      <c r="CJ471" s="3">
        <v>12.28</v>
      </c>
      <c r="CK471" s="3">
        <v>18.420000000000002</v>
      </c>
      <c r="CL471" s="3">
        <v>18.420000000000002</v>
      </c>
      <c r="CM471" t="s">
        <v>136</v>
      </c>
      <c r="CO471" t="s">
        <v>138</v>
      </c>
      <c r="CQ471" t="s">
        <v>115</v>
      </c>
      <c r="CR471" t="s">
        <v>133</v>
      </c>
      <c r="CS471" t="s">
        <v>139</v>
      </c>
      <c r="CT471" t="s">
        <v>133</v>
      </c>
      <c r="CU471" t="s">
        <v>139</v>
      </c>
      <c r="CV471" t="s">
        <v>133</v>
      </c>
      <c r="CW471" t="s">
        <v>133</v>
      </c>
      <c r="CX471" t="s">
        <v>8715</v>
      </c>
      <c r="CY471" s="10">
        <v>16705326225</v>
      </c>
      <c r="CZ471" t="s">
        <v>7379</v>
      </c>
      <c r="DA471" t="s">
        <v>793</v>
      </c>
      <c r="DB471" t="s">
        <v>133</v>
      </c>
      <c r="DC471" t="s">
        <v>115</v>
      </c>
    </row>
    <row r="472" spans="1:112" ht="14.45" customHeight="1" x14ac:dyDescent="0.25">
      <c r="A472" t="s">
        <v>3171</v>
      </c>
      <c r="B472" t="s">
        <v>143</v>
      </c>
      <c r="C472" s="1">
        <v>45522</v>
      </c>
      <c r="D472" s="1">
        <v>45593</v>
      </c>
      <c r="E472" t="s">
        <v>144</v>
      </c>
      <c r="F472" s="1">
        <v>45687</v>
      </c>
      <c r="G472" t="s">
        <v>133</v>
      </c>
      <c r="H472" t="s">
        <v>115</v>
      </c>
      <c r="I472" t="s">
        <v>115</v>
      </c>
      <c r="J472" t="s">
        <v>3172</v>
      </c>
      <c r="L472" t="s">
        <v>3173</v>
      </c>
      <c r="N472" t="s">
        <v>148</v>
      </c>
      <c r="O472" t="s">
        <v>120</v>
      </c>
      <c r="P472" s="8">
        <v>96950</v>
      </c>
      <c r="Q472" t="s">
        <v>121</v>
      </c>
      <c r="S472" s="10">
        <v>16702359369</v>
      </c>
      <c r="U472" t="s">
        <v>3174</v>
      </c>
      <c r="V472">
        <v>44133</v>
      </c>
      <c r="W472" t="s">
        <v>123</v>
      </c>
      <c r="Y472" t="s">
        <v>1195</v>
      </c>
      <c r="Z472" t="s">
        <v>3175</v>
      </c>
      <c r="AB472" t="s">
        <v>565</v>
      </c>
      <c r="AC472" t="s">
        <v>3176</v>
      </c>
      <c r="AE472" t="s">
        <v>148</v>
      </c>
      <c r="AF472" t="s">
        <v>120</v>
      </c>
      <c r="AG472" s="8">
        <v>96950</v>
      </c>
      <c r="AH472" t="s">
        <v>121</v>
      </c>
      <c r="AJ472" s="10">
        <v>16702359369</v>
      </c>
      <c r="AL472" t="s">
        <v>3177</v>
      </c>
      <c r="BD472" t="str">
        <f>"11-1021.00"</f>
        <v>11-1021.00</v>
      </c>
      <c r="BE472" t="s">
        <v>2591</v>
      </c>
      <c r="BF472" t="s">
        <v>3178</v>
      </c>
      <c r="BG472" t="s">
        <v>2208</v>
      </c>
      <c r="BH472">
        <v>1</v>
      </c>
      <c r="BI472">
        <v>1</v>
      </c>
      <c r="BJ472" s="1">
        <v>45689</v>
      </c>
      <c r="BK472" s="1">
        <v>46783</v>
      </c>
      <c r="BL472" s="1">
        <v>45689</v>
      </c>
      <c r="BM472" s="1">
        <v>46783</v>
      </c>
      <c r="BN472">
        <v>35</v>
      </c>
      <c r="BO472">
        <v>0</v>
      </c>
      <c r="BP472">
        <v>7</v>
      </c>
      <c r="BQ472">
        <v>7</v>
      </c>
      <c r="BR472">
        <v>7</v>
      </c>
      <c r="BS472">
        <v>7</v>
      </c>
      <c r="BT472">
        <v>7</v>
      </c>
      <c r="BU472">
        <v>0</v>
      </c>
      <c r="BV472" t="str">
        <f>"8:00 AM"</f>
        <v>8:00 AM</v>
      </c>
      <c r="BW472" t="str">
        <f>"5:00 PM"</f>
        <v>5:00 PM</v>
      </c>
      <c r="BX472" t="s">
        <v>226</v>
      </c>
      <c r="BY472">
        <v>0</v>
      </c>
      <c r="BZ472">
        <v>24</v>
      </c>
      <c r="CA472" t="s">
        <v>133</v>
      </c>
      <c r="CB472">
        <v>16</v>
      </c>
      <c r="CC472" s="2" t="s">
        <v>3179</v>
      </c>
      <c r="CD472" t="s">
        <v>3180</v>
      </c>
      <c r="CF472" t="s">
        <v>148</v>
      </c>
      <c r="CG472" t="s">
        <v>120</v>
      </c>
      <c r="CH472" s="8">
        <v>96950</v>
      </c>
      <c r="CI472" s="3">
        <v>22.09</v>
      </c>
      <c r="CJ472" s="3">
        <v>22.09</v>
      </c>
      <c r="CK472" s="3">
        <v>33.130000000000003</v>
      </c>
      <c r="CL472" s="3">
        <v>33.130000000000003</v>
      </c>
      <c r="CM472" t="s">
        <v>136</v>
      </c>
      <c r="CO472" t="s">
        <v>138</v>
      </c>
      <c r="CQ472" t="s">
        <v>115</v>
      </c>
      <c r="CR472" t="s">
        <v>133</v>
      </c>
      <c r="CS472" t="s">
        <v>139</v>
      </c>
      <c r="CT472" t="s">
        <v>133</v>
      </c>
      <c r="CU472" t="s">
        <v>139</v>
      </c>
      <c r="CV472" t="s">
        <v>133</v>
      </c>
      <c r="CW472" t="s">
        <v>139</v>
      </c>
      <c r="CX472" t="s">
        <v>2193</v>
      </c>
      <c r="CY472" s="10">
        <v>16702359369</v>
      </c>
      <c r="CZ472" t="s">
        <v>3177</v>
      </c>
      <c r="DA472" t="s">
        <v>139</v>
      </c>
      <c r="DB472" t="s">
        <v>133</v>
      </c>
      <c r="DC472" t="s">
        <v>115</v>
      </c>
      <c r="DD472" t="s">
        <v>1195</v>
      </c>
      <c r="DE472" t="s">
        <v>3181</v>
      </c>
      <c r="DG472" t="s">
        <v>3172</v>
      </c>
      <c r="DH472" t="s">
        <v>3177</v>
      </c>
    </row>
    <row r="473" spans="1:112" ht="14.45" customHeight="1" x14ac:dyDescent="0.25">
      <c r="A473" t="s">
        <v>4358</v>
      </c>
      <c r="B473" t="s">
        <v>192</v>
      </c>
      <c r="C473" s="1">
        <v>45512</v>
      </c>
      <c r="D473" s="1">
        <v>45593</v>
      </c>
      <c r="E473" t="s">
        <v>114</v>
      </c>
      <c r="G473" t="s">
        <v>115</v>
      </c>
      <c r="H473" t="s">
        <v>115</v>
      </c>
      <c r="I473" t="s">
        <v>115</v>
      </c>
      <c r="J473" t="s">
        <v>4199</v>
      </c>
      <c r="L473" t="s">
        <v>4200</v>
      </c>
      <c r="M473" t="s">
        <v>4201</v>
      </c>
      <c r="N473" t="s">
        <v>119</v>
      </c>
      <c r="O473" t="s">
        <v>120</v>
      </c>
      <c r="P473" s="8">
        <v>96950</v>
      </c>
      <c r="Q473" t="s">
        <v>121</v>
      </c>
      <c r="S473" s="10">
        <v>16702345670</v>
      </c>
      <c r="U473" t="s">
        <v>4202</v>
      </c>
      <c r="V473">
        <v>541330</v>
      </c>
      <c r="W473" t="s">
        <v>123</v>
      </c>
      <c r="Y473" t="s">
        <v>4203</v>
      </c>
      <c r="Z473" t="s">
        <v>4204</v>
      </c>
      <c r="AB473" t="s">
        <v>2612</v>
      </c>
      <c r="AC473" t="s">
        <v>4200</v>
      </c>
      <c r="AD473" t="s">
        <v>4201</v>
      </c>
      <c r="AE473" t="s">
        <v>119</v>
      </c>
      <c r="AF473" t="s">
        <v>120</v>
      </c>
      <c r="AG473" s="8">
        <v>96950</v>
      </c>
      <c r="AH473" t="s">
        <v>121</v>
      </c>
      <c r="AJ473" s="10">
        <v>16702345670</v>
      </c>
      <c r="AL473" t="s">
        <v>4205</v>
      </c>
      <c r="BD473" t="str">
        <f>"49-9071.00"</f>
        <v>49-9071.00</v>
      </c>
      <c r="BE473" t="s">
        <v>241</v>
      </c>
      <c r="BF473" t="s">
        <v>4206</v>
      </c>
      <c r="BG473" t="s">
        <v>857</v>
      </c>
      <c r="BH473">
        <v>2</v>
      </c>
      <c r="BJ473" s="1">
        <v>45566</v>
      </c>
      <c r="BK473" s="1">
        <v>45930</v>
      </c>
      <c r="BN473">
        <v>40</v>
      </c>
      <c r="BO473">
        <v>0</v>
      </c>
      <c r="BP473">
        <v>8</v>
      </c>
      <c r="BQ473">
        <v>8</v>
      </c>
      <c r="BR473">
        <v>8</v>
      </c>
      <c r="BS473">
        <v>8</v>
      </c>
      <c r="BT473">
        <v>8</v>
      </c>
      <c r="BU473">
        <v>0</v>
      </c>
      <c r="BV473" t="str">
        <f>"8:00 AM"</f>
        <v>8:00 AM</v>
      </c>
      <c r="BW473" t="str">
        <f>"5:00 PM"</f>
        <v>5:00 PM</v>
      </c>
      <c r="BX473" t="s">
        <v>226</v>
      </c>
      <c r="BY473">
        <v>0</v>
      </c>
      <c r="BZ473">
        <v>24</v>
      </c>
      <c r="CA473" t="s">
        <v>115</v>
      </c>
      <c r="CC473" t="s">
        <v>137</v>
      </c>
      <c r="CD473" t="s">
        <v>4207</v>
      </c>
      <c r="CF473" t="s">
        <v>119</v>
      </c>
      <c r="CG473" t="s">
        <v>120</v>
      </c>
      <c r="CH473" s="8">
        <v>96950</v>
      </c>
      <c r="CI473" s="3">
        <v>9.75</v>
      </c>
      <c r="CJ473" s="3">
        <v>9.75</v>
      </c>
      <c r="CK473" s="3">
        <v>14.63</v>
      </c>
      <c r="CL473" s="3">
        <v>14.63</v>
      </c>
      <c r="CM473" t="s">
        <v>136</v>
      </c>
      <c r="CN473" t="s">
        <v>139</v>
      </c>
      <c r="CO473" t="s">
        <v>138</v>
      </c>
      <c r="CQ473" t="s">
        <v>115</v>
      </c>
      <c r="CR473" t="s">
        <v>133</v>
      </c>
      <c r="CS473" t="s">
        <v>139</v>
      </c>
      <c r="CT473" t="s">
        <v>133</v>
      </c>
      <c r="CU473" t="s">
        <v>139</v>
      </c>
      <c r="CV473" t="s">
        <v>133</v>
      </c>
      <c r="CW473" t="s">
        <v>139</v>
      </c>
      <c r="CX473" t="s">
        <v>139</v>
      </c>
      <c r="CY473" s="10">
        <v>16702345670</v>
      </c>
      <c r="CZ473" t="s">
        <v>4208</v>
      </c>
      <c r="DA473" t="s">
        <v>139</v>
      </c>
      <c r="DB473" t="s">
        <v>133</v>
      </c>
      <c r="DC473" t="s">
        <v>115</v>
      </c>
    </row>
    <row r="474" spans="1:112" ht="14.45" customHeight="1" x14ac:dyDescent="0.25">
      <c r="A474" t="s">
        <v>5507</v>
      </c>
      <c r="B474" t="s">
        <v>192</v>
      </c>
      <c r="C474" s="1">
        <v>45559</v>
      </c>
      <c r="D474" s="1">
        <v>45593</v>
      </c>
      <c r="E474" t="s">
        <v>114</v>
      </c>
      <c r="G474" t="s">
        <v>115</v>
      </c>
      <c r="H474" t="s">
        <v>115</v>
      </c>
      <c r="I474" t="s">
        <v>115</v>
      </c>
      <c r="J474" t="s">
        <v>2144</v>
      </c>
      <c r="K474" t="s">
        <v>5508</v>
      </c>
      <c r="L474" t="s">
        <v>2146</v>
      </c>
      <c r="M474" t="s">
        <v>2147</v>
      </c>
      <c r="N474" t="s">
        <v>119</v>
      </c>
      <c r="O474" t="s">
        <v>120</v>
      </c>
      <c r="P474" s="8">
        <v>96950</v>
      </c>
      <c r="Q474" t="s">
        <v>121</v>
      </c>
      <c r="S474" s="10">
        <v>16702876661</v>
      </c>
      <c r="U474" t="s">
        <v>2148</v>
      </c>
      <c r="V474">
        <v>81211</v>
      </c>
      <c r="W474" t="s">
        <v>123</v>
      </c>
      <c r="Y474" t="s">
        <v>2149</v>
      </c>
      <c r="Z474" t="s">
        <v>2150</v>
      </c>
      <c r="AB474" t="s">
        <v>1279</v>
      </c>
      <c r="AC474" t="s">
        <v>2146</v>
      </c>
      <c r="AD474" t="s">
        <v>2147</v>
      </c>
      <c r="AE474" t="s">
        <v>119</v>
      </c>
      <c r="AF474" t="s">
        <v>120</v>
      </c>
      <c r="AG474" s="8">
        <v>96950</v>
      </c>
      <c r="AH474" t="s">
        <v>121</v>
      </c>
      <c r="AJ474" s="10">
        <v>16702876661</v>
      </c>
      <c r="AL474" t="s">
        <v>2151</v>
      </c>
      <c r="BD474" t="str">
        <f>"39-5092.00"</f>
        <v>39-5092.00</v>
      </c>
      <c r="BE474" t="s">
        <v>3076</v>
      </c>
      <c r="BF474" t="s">
        <v>5509</v>
      </c>
      <c r="BG474" t="s">
        <v>5510</v>
      </c>
      <c r="BH474">
        <v>4</v>
      </c>
      <c r="BJ474" s="1">
        <v>45597</v>
      </c>
      <c r="BK474" s="1">
        <v>45930</v>
      </c>
      <c r="BN474">
        <v>42</v>
      </c>
      <c r="BO474">
        <v>7</v>
      </c>
      <c r="BP474">
        <v>7</v>
      </c>
      <c r="BQ474">
        <v>0</v>
      </c>
      <c r="BR474">
        <v>7</v>
      </c>
      <c r="BS474">
        <v>7</v>
      </c>
      <c r="BT474">
        <v>7</v>
      </c>
      <c r="BU474">
        <v>7</v>
      </c>
      <c r="BV474" t="str">
        <f>"11:00 AM"</f>
        <v>11:00 AM</v>
      </c>
      <c r="BW474" t="str">
        <f>"6:00 PM"</f>
        <v>6:00 PM</v>
      </c>
      <c r="BX474" t="s">
        <v>158</v>
      </c>
      <c r="BY474">
        <v>0</v>
      </c>
      <c r="BZ474">
        <v>12</v>
      </c>
      <c r="CA474" t="s">
        <v>115</v>
      </c>
      <c r="CC474" s="2" t="s">
        <v>5511</v>
      </c>
      <c r="CD474" t="s">
        <v>2146</v>
      </c>
      <c r="CE474" t="s">
        <v>2147</v>
      </c>
      <c r="CF474" t="s">
        <v>119</v>
      </c>
      <c r="CG474" t="s">
        <v>120</v>
      </c>
      <c r="CH474" s="8">
        <v>96950</v>
      </c>
      <c r="CI474" s="3">
        <v>8.14</v>
      </c>
      <c r="CJ474" s="3">
        <v>8.14</v>
      </c>
      <c r="CK474" s="3">
        <v>12.21</v>
      </c>
      <c r="CL474" s="3">
        <v>12.21</v>
      </c>
      <c r="CM474" t="s">
        <v>136</v>
      </c>
      <c r="CO474" t="s">
        <v>138</v>
      </c>
      <c r="CQ474" t="s">
        <v>115</v>
      </c>
      <c r="CR474" t="s">
        <v>133</v>
      </c>
      <c r="CS474" t="s">
        <v>139</v>
      </c>
      <c r="CT474" t="s">
        <v>133</v>
      </c>
      <c r="CU474" t="s">
        <v>139</v>
      </c>
      <c r="CV474" t="s">
        <v>133</v>
      </c>
      <c r="CW474" t="s">
        <v>139</v>
      </c>
      <c r="CX474" t="s">
        <v>2155</v>
      </c>
      <c r="CY474" s="10">
        <v>16702876661</v>
      </c>
      <c r="CZ474" t="s">
        <v>2151</v>
      </c>
      <c r="DA474" t="s">
        <v>139</v>
      </c>
      <c r="DB474" t="s">
        <v>133</v>
      </c>
      <c r="DC474" t="s">
        <v>115</v>
      </c>
    </row>
    <row r="475" spans="1:112" ht="14.45" customHeight="1" x14ac:dyDescent="0.25">
      <c r="A475" t="s">
        <v>6402</v>
      </c>
      <c r="B475" t="s">
        <v>192</v>
      </c>
      <c r="C475" s="1">
        <v>45501</v>
      </c>
      <c r="D475" s="1">
        <v>45593</v>
      </c>
      <c r="E475" t="s">
        <v>114</v>
      </c>
      <c r="G475" t="s">
        <v>115</v>
      </c>
      <c r="H475" t="s">
        <v>115</v>
      </c>
      <c r="I475" t="s">
        <v>115</v>
      </c>
      <c r="J475" t="s">
        <v>5873</v>
      </c>
      <c r="K475" t="s">
        <v>5873</v>
      </c>
      <c r="L475" t="s">
        <v>6403</v>
      </c>
      <c r="M475" t="s">
        <v>642</v>
      </c>
      <c r="N475" t="s">
        <v>643</v>
      </c>
      <c r="O475" t="s">
        <v>120</v>
      </c>
      <c r="P475" s="8">
        <v>96951</v>
      </c>
      <c r="Q475" t="s">
        <v>121</v>
      </c>
      <c r="S475" s="10">
        <v>16707850100</v>
      </c>
      <c r="U475" t="s">
        <v>5875</v>
      </c>
      <c r="V475">
        <v>5511</v>
      </c>
      <c r="W475" t="s">
        <v>123</v>
      </c>
      <c r="Y475" t="s">
        <v>5876</v>
      </c>
      <c r="Z475" t="s">
        <v>2168</v>
      </c>
      <c r="AB475" t="s">
        <v>396</v>
      </c>
      <c r="AC475" t="s">
        <v>5874</v>
      </c>
      <c r="AD475" t="s">
        <v>642</v>
      </c>
      <c r="AE475" t="s">
        <v>643</v>
      </c>
      <c r="AF475" t="s">
        <v>120</v>
      </c>
      <c r="AG475" s="8">
        <v>96951</v>
      </c>
      <c r="AH475" t="s">
        <v>121</v>
      </c>
      <c r="AJ475" s="10">
        <v>16707850100</v>
      </c>
      <c r="AL475" t="s">
        <v>5881</v>
      </c>
      <c r="BD475" t="str">
        <f>"37-3011.00"</f>
        <v>37-3011.00</v>
      </c>
      <c r="BE475" t="s">
        <v>155</v>
      </c>
      <c r="BF475" t="s">
        <v>6404</v>
      </c>
      <c r="BG475" t="s">
        <v>6405</v>
      </c>
      <c r="BH475">
        <v>3</v>
      </c>
      <c r="BJ475" s="1">
        <v>45453</v>
      </c>
      <c r="BK475" s="1">
        <v>45817</v>
      </c>
      <c r="BN475">
        <v>35</v>
      </c>
      <c r="BO475">
        <v>0</v>
      </c>
      <c r="BP475">
        <v>7</v>
      </c>
      <c r="BQ475">
        <v>7</v>
      </c>
      <c r="BR475">
        <v>7</v>
      </c>
      <c r="BS475">
        <v>7</v>
      </c>
      <c r="BT475">
        <v>7</v>
      </c>
      <c r="BU475">
        <v>0</v>
      </c>
      <c r="BV475" t="str">
        <f>"8:00 AM"</f>
        <v>8:00 AM</v>
      </c>
      <c r="BW475" t="str">
        <f>"4:00 PM"</f>
        <v>4:00 PM</v>
      </c>
      <c r="BX475" t="s">
        <v>158</v>
      </c>
      <c r="BY475">
        <v>0</v>
      </c>
      <c r="BZ475">
        <v>3</v>
      </c>
      <c r="CA475" t="s">
        <v>115</v>
      </c>
      <c r="CC475" t="s">
        <v>6406</v>
      </c>
      <c r="CD475" t="s">
        <v>5874</v>
      </c>
      <c r="CE475" t="s">
        <v>642</v>
      </c>
      <c r="CF475" t="s">
        <v>643</v>
      </c>
      <c r="CG475" t="s">
        <v>120</v>
      </c>
      <c r="CH475" s="8">
        <v>96951</v>
      </c>
      <c r="CI475" s="3">
        <v>8.57</v>
      </c>
      <c r="CJ475" s="3">
        <v>8.57</v>
      </c>
      <c r="CK475" s="3">
        <v>12.85</v>
      </c>
      <c r="CL475" s="3">
        <v>12.85</v>
      </c>
      <c r="CM475" t="s">
        <v>136</v>
      </c>
      <c r="CN475" t="s">
        <v>139</v>
      </c>
      <c r="CO475" t="s">
        <v>138</v>
      </c>
      <c r="CQ475" t="s">
        <v>115</v>
      </c>
      <c r="CR475" t="s">
        <v>133</v>
      </c>
      <c r="CS475" t="s">
        <v>139</v>
      </c>
      <c r="CT475" t="s">
        <v>133</v>
      </c>
      <c r="CU475" t="s">
        <v>139</v>
      </c>
      <c r="CV475" t="s">
        <v>133</v>
      </c>
      <c r="CW475" t="s">
        <v>139</v>
      </c>
      <c r="CX475" t="s">
        <v>139</v>
      </c>
      <c r="CY475" s="10">
        <v>16707850100</v>
      </c>
      <c r="CZ475" t="s">
        <v>5881</v>
      </c>
      <c r="DA475" t="s">
        <v>139</v>
      </c>
      <c r="DB475" t="s">
        <v>133</v>
      </c>
      <c r="DC475" t="s">
        <v>115</v>
      </c>
    </row>
    <row r="476" spans="1:112" ht="14.45" customHeight="1" x14ac:dyDescent="0.25">
      <c r="A476" t="s">
        <v>7797</v>
      </c>
      <c r="B476" t="s">
        <v>192</v>
      </c>
      <c r="C476" s="1">
        <v>45508</v>
      </c>
      <c r="D476" s="1">
        <v>45593</v>
      </c>
      <c r="E476" t="s">
        <v>144</v>
      </c>
      <c r="F476" s="1">
        <v>45625</v>
      </c>
      <c r="G476" t="s">
        <v>115</v>
      </c>
      <c r="H476" t="s">
        <v>115</v>
      </c>
      <c r="I476" t="s">
        <v>115</v>
      </c>
      <c r="J476" t="s">
        <v>7798</v>
      </c>
      <c r="K476" t="s">
        <v>7799</v>
      </c>
      <c r="L476" t="s">
        <v>7800</v>
      </c>
      <c r="N476" t="s">
        <v>148</v>
      </c>
      <c r="O476" t="s">
        <v>120</v>
      </c>
      <c r="P476" s="8">
        <v>96950</v>
      </c>
      <c r="Q476" t="s">
        <v>121</v>
      </c>
      <c r="R476" t="s">
        <v>1511</v>
      </c>
      <c r="S476" s="10">
        <v>16702335368</v>
      </c>
      <c r="U476" t="s">
        <v>7801</v>
      </c>
      <c r="V476">
        <v>7224</v>
      </c>
      <c r="W476" t="s">
        <v>123</v>
      </c>
      <c r="Y476" t="s">
        <v>1513</v>
      </c>
      <c r="Z476" t="s">
        <v>1514</v>
      </c>
      <c r="AA476" t="s">
        <v>1515</v>
      </c>
      <c r="AB476" t="s">
        <v>827</v>
      </c>
      <c r="AC476" t="s">
        <v>7800</v>
      </c>
      <c r="AE476" t="s">
        <v>148</v>
      </c>
      <c r="AF476" t="s">
        <v>120</v>
      </c>
      <c r="AG476" s="8">
        <v>96950</v>
      </c>
      <c r="AH476" t="s">
        <v>121</v>
      </c>
      <c r="AI476" t="s">
        <v>1511</v>
      </c>
      <c r="AJ476" s="10">
        <v>16702335368</v>
      </c>
      <c r="AL476" t="s">
        <v>7802</v>
      </c>
      <c r="BD476" t="str">
        <f>"35-2014.00"</f>
        <v>35-2014.00</v>
      </c>
      <c r="BE476" t="s">
        <v>273</v>
      </c>
      <c r="BF476" t="s">
        <v>7803</v>
      </c>
      <c r="BG476" t="s">
        <v>1100</v>
      </c>
      <c r="BH476">
        <v>1</v>
      </c>
      <c r="BJ476" s="1">
        <v>45627</v>
      </c>
      <c r="BK476" s="1">
        <v>45991</v>
      </c>
      <c r="BN476">
        <v>35</v>
      </c>
      <c r="BO476">
        <v>0</v>
      </c>
      <c r="BP476">
        <v>0</v>
      </c>
      <c r="BQ476">
        <v>7</v>
      </c>
      <c r="BR476">
        <v>7</v>
      </c>
      <c r="BS476">
        <v>7</v>
      </c>
      <c r="BT476">
        <v>7</v>
      </c>
      <c r="BU476">
        <v>7</v>
      </c>
      <c r="BV476" t="str">
        <f>"4:00 PM"</f>
        <v>4:00 PM</v>
      </c>
      <c r="BW476" t="str">
        <f>"11:00 PM"</f>
        <v>11:00 PM</v>
      </c>
      <c r="BX476" t="s">
        <v>158</v>
      </c>
      <c r="BY476">
        <v>0</v>
      </c>
      <c r="BZ476">
        <v>12</v>
      </c>
      <c r="CA476" t="s">
        <v>115</v>
      </c>
      <c r="CC476" t="s">
        <v>7804</v>
      </c>
      <c r="CD476" t="s">
        <v>5180</v>
      </c>
      <c r="CF476" t="s">
        <v>148</v>
      </c>
      <c r="CG476" t="s">
        <v>120</v>
      </c>
      <c r="CH476" s="8">
        <v>96950</v>
      </c>
      <c r="CI476" s="3">
        <v>8.83</v>
      </c>
      <c r="CJ476" s="3">
        <v>8.83</v>
      </c>
      <c r="CK476" s="3">
        <v>13.25</v>
      </c>
      <c r="CL476" s="3">
        <v>13.25</v>
      </c>
      <c r="CM476" t="s">
        <v>136</v>
      </c>
      <c r="CN476" t="s">
        <v>139</v>
      </c>
      <c r="CO476" t="s">
        <v>138</v>
      </c>
      <c r="CQ476" t="s">
        <v>115</v>
      </c>
      <c r="CR476" t="s">
        <v>133</v>
      </c>
      <c r="CS476" t="s">
        <v>139</v>
      </c>
      <c r="CT476" t="s">
        <v>133</v>
      </c>
      <c r="CU476" t="s">
        <v>133</v>
      </c>
      <c r="CV476" t="s">
        <v>133</v>
      </c>
      <c r="CW476" t="s">
        <v>139</v>
      </c>
      <c r="CX476" t="s">
        <v>158</v>
      </c>
      <c r="CY476" s="10">
        <v>16702335368</v>
      </c>
      <c r="CZ476" t="s">
        <v>7802</v>
      </c>
      <c r="DA476" t="s">
        <v>5506</v>
      </c>
      <c r="DB476" t="s">
        <v>133</v>
      </c>
      <c r="DC476" t="s">
        <v>115</v>
      </c>
    </row>
    <row r="477" spans="1:112" ht="14.45" customHeight="1" x14ac:dyDescent="0.25">
      <c r="A477" t="s">
        <v>7935</v>
      </c>
      <c r="B477" t="s">
        <v>143</v>
      </c>
      <c r="C477" s="1">
        <v>45500</v>
      </c>
      <c r="D477" s="1">
        <v>45593</v>
      </c>
      <c r="E477" t="s">
        <v>144</v>
      </c>
      <c r="F477" s="1">
        <v>45595</v>
      </c>
      <c r="G477" t="s">
        <v>115</v>
      </c>
      <c r="H477" t="s">
        <v>115</v>
      </c>
      <c r="I477" t="s">
        <v>115</v>
      </c>
      <c r="J477" t="s">
        <v>7936</v>
      </c>
      <c r="K477" t="s">
        <v>7937</v>
      </c>
      <c r="L477" t="s">
        <v>4035</v>
      </c>
      <c r="N477" t="s">
        <v>148</v>
      </c>
      <c r="O477" t="s">
        <v>120</v>
      </c>
      <c r="P477" s="8">
        <v>96950</v>
      </c>
      <c r="Q477" t="s">
        <v>121</v>
      </c>
      <c r="R477" t="s">
        <v>4634</v>
      </c>
      <c r="S477" s="10">
        <v>16709899218</v>
      </c>
      <c r="U477" t="s">
        <v>1694</v>
      </c>
      <c r="V477">
        <v>722511</v>
      </c>
      <c r="W477" t="s">
        <v>123</v>
      </c>
      <c r="Y477" t="s">
        <v>1695</v>
      </c>
      <c r="Z477" t="s">
        <v>1696</v>
      </c>
      <c r="AA477" t="s">
        <v>1697</v>
      </c>
      <c r="AB477" t="s">
        <v>1698</v>
      </c>
      <c r="AC477" t="s">
        <v>4035</v>
      </c>
      <c r="AE477" t="s">
        <v>148</v>
      </c>
      <c r="AF477" t="s">
        <v>120</v>
      </c>
      <c r="AG477" s="8">
        <v>96950</v>
      </c>
      <c r="AH477" t="s">
        <v>121</v>
      </c>
      <c r="AI477" t="s">
        <v>1699</v>
      </c>
      <c r="AJ477" s="10">
        <v>16709899218</v>
      </c>
      <c r="AL477" t="s">
        <v>1700</v>
      </c>
      <c r="BD477" t="str">
        <f>"35-3031.00"</f>
        <v>35-3031.00</v>
      </c>
      <c r="BE477" t="s">
        <v>1072</v>
      </c>
      <c r="BF477" t="s">
        <v>7938</v>
      </c>
      <c r="BG477" t="s">
        <v>7939</v>
      </c>
      <c r="BH477">
        <v>3</v>
      </c>
      <c r="BI477">
        <v>3</v>
      </c>
      <c r="BJ477" s="1">
        <v>45597</v>
      </c>
      <c r="BK477" s="1">
        <v>45961</v>
      </c>
      <c r="BL477" s="1">
        <v>45597</v>
      </c>
      <c r="BM477" s="1">
        <v>45961</v>
      </c>
      <c r="BN477">
        <v>35</v>
      </c>
      <c r="BO477">
        <v>0</v>
      </c>
      <c r="BP477">
        <v>7</v>
      </c>
      <c r="BQ477">
        <v>7</v>
      </c>
      <c r="BR477">
        <v>7</v>
      </c>
      <c r="BS477">
        <v>7</v>
      </c>
      <c r="BT477">
        <v>7</v>
      </c>
      <c r="BU477">
        <v>0</v>
      </c>
      <c r="BV477" t="str">
        <f>"8:00 AM"</f>
        <v>8:00 AM</v>
      </c>
      <c r="BW477" t="str">
        <f>"4:00 PM"</f>
        <v>4:00 PM</v>
      </c>
      <c r="BX477" t="s">
        <v>158</v>
      </c>
      <c r="BY477">
        <v>0</v>
      </c>
      <c r="BZ477">
        <v>12</v>
      </c>
      <c r="CA477" t="s">
        <v>115</v>
      </c>
      <c r="CC477" t="s">
        <v>7940</v>
      </c>
      <c r="CD477" t="s">
        <v>4753</v>
      </c>
      <c r="CF477" t="s">
        <v>148</v>
      </c>
      <c r="CG477" t="s">
        <v>120</v>
      </c>
      <c r="CH477" s="8">
        <v>96950</v>
      </c>
      <c r="CI477" s="3">
        <v>8.0399999999999991</v>
      </c>
      <c r="CJ477" s="3">
        <v>8.0399999999999991</v>
      </c>
      <c r="CK477" s="3">
        <v>12.06</v>
      </c>
      <c r="CL477" s="3">
        <v>12.06</v>
      </c>
      <c r="CM477" t="s">
        <v>136</v>
      </c>
      <c r="CN477" t="s">
        <v>139</v>
      </c>
      <c r="CO477" t="s">
        <v>138</v>
      </c>
      <c r="CQ477" t="s">
        <v>115</v>
      </c>
      <c r="CR477" t="s">
        <v>133</v>
      </c>
      <c r="CS477" t="s">
        <v>133</v>
      </c>
      <c r="CT477" t="s">
        <v>133</v>
      </c>
      <c r="CU477" t="s">
        <v>139</v>
      </c>
      <c r="CV477" t="s">
        <v>133</v>
      </c>
      <c r="CW477" t="s">
        <v>133</v>
      </c>
      <c r="CX477" t="s">
        <v>1704</v>
      </c>
      <c r="CY477" s="10">
        <v>16709899218</v>
      </c>
      <c r="CZ477" t="s">
        <v>1700</v>
      </c>
      <c r="DA477" t="s">
        <v>139</v>
      </c>
      <c r="DB477" t="s">
        <v>133</v>
      </c>
      <c r="DC477" t="s">
        <v>115</v>
      </c>
      <c r="DD477" t="s">
        <v>1705</v>
      </c>
      <c r="DE477" t="s">
        <v>1706</v>
      </c>
      <c r="DF477" t="s">
        <v>1707</v>
      </c>
      <c r="DG477" t="s">
        <v>4748</v>
      </c>
      <c r="DH477" t="s">
        <v>1700</v>
      </c>
    </row>
    <row r="478" spans="1:112" ht="14.45" customHeight="1" x14ac:dyDescent="0.25">
      <c r="A478" t="s">
        <v>7970</v>
      </c>
      <c r="B478" t="s">
        <v>143</v>
      </c>
      <c r="C478" s="1">
        <v>45510</v>
      </c>
      <c r="D478" s="1">
        <v>45593</v>
      </c>
      <c r="E478" t="s">
        <v>114</v>
      </c>
      <c r="G478" t="s">
        <v>115</v>
      </c>
      <c r="H478" t="s">
        <v>115</v>
      </c>
      <c r="I478" t="s">
        <v>115</v>
      </c>
      <c r="J478" t="s">
        <v>7971</v>
      </c>
      <c r="L478" t="s">
        <v>810</v>
      </c>
      <c r="N478" t="s">
        <v>148</v>
      </c>
      <c r="O478" t="s">
        <v>120</v>
      </c>
      <c r="P478" s="8">
        <v>96950</v>
      </c>
      <c r="Q478" t="s">
        <v>121</v>
      </c>
      <c r="S478" s="10">
        <v>16702358748</v>
      </c>
      <c r="U478" t="s">
        <v>811</v>
      </c>
      <c r="V478">
        <v>23622</v>
      </c>
      <c r="W478" t="s">
        <v>123</v>
      </c>
      <c r="Y478" t="s">
        <v>812</v>
      </c>
      <c r="Z478" t="s">
        <v>813</v>
      </c>
      <c r="AA478" t="s">
        <v>814</v>
      </c>
      <c r="AB478" t="s">
        <v>565</v>
      </c>
      <c r="AC478" t="s">
        <v>810</v>
      </c>
      <c r="AE478" t="s">
        <v>148</v>
      </c>
      <c r="AF478" t="s">
        <v>120</v>
      </c>
      <c r="AG478" s="8">
        <v>96950</v>
      </c>
      <c r="AH478" t="s">
        <v>121</v>
      </c>
      <c r="AJ478" s="10">
        <v>16702358748</v>
      </c>
      <c r="AL478" t="s">
        <v>816</v>
      </c>
      <c r="BD478" t="str">
        <f>"49-3042.00"</f>
        <v>49-3042.00</v>
      </c>
      <c r="BE478" t="s">
        <v>1020</v>
      </c>
      <c r="BF478" t="s">
        <v>7972</v>
      </c>
      <c r="BG478" t="s">
        <v>1268</v>
      </c>
      <c r="BH478">
        <v>10</v>
      </c>
      <c r="BI478">
        <v>10</v>
      </c>
      <c r="BJ478" s="1">
        <v>45580</v>
      </c>
      <c r="BK478" s="1">
        <v>45944</v>
      </c>
      <c r="BL478" s="1">
        <v>45593</v>
      </c>
      <c r="BM478" s="1">
        <v>45944</v>
      </c>
      <c r="BN478">
        <v>35</v>
      </c>
      <c r="BO478">
        <v>0</v>
      </c>
      <c r="BP478">
        <v>7</v>
      </c>
      <c r="BQ478">
        <v>7</v>
      </c>
      <c r="BR478">
        <v>7</v>
      </c>
      <c r="BS478">
        <v>7</v>
      </c>
      <c r="BT478">
        <v>7</v>
      </c>
      <c r="BU478">
        <v>0</v>
      </c>
      <c r="BV478" t="str">
        <f>"8:00 AM"</f>
        <v>8:00 AM</v>
      </c>
      <c r="BW478" t="str">
        <f>"4:00 PM"</f>
        <v>4:00 PM</v>
      </c>
      <c r="BX478" t="s">
        <v>226</v>
      </c>
      <c r="BY478">
        <v>0</v>
      </c>
      <c r="BZ478">
        <v>24</v>
      </c>
      <c r="CA478" t="s">
        <v>115</v>
      </c>
      <c r="CC478" t="s">
        <v>7973</v>
      </c>
      <c r="CD478" t="s">
        <v>810</v>
      </c>
      <c r="CF478" t="s">
        <v>119</v>
      </c>
      <c r="CG478" t="s">
        <v>120</v>
      </c>
      <c r="CH478" s="8">
        <v>96950</v>
      </c>
      <c r="CI478" s="3">
        <v>12.48</v>
      </c>
      <c r="CJ478" s="3">
        <v>12.48</v>
      </c>
      <c r="CK478" s="3">
        <v>18.72</v>
      </c>
      <c r="CL478" s="3">
        <v>18.72</v>
      </c>
      <c r="CM478" t="s">
        <v>136</v>
      </c>
      <c r="CN478" t="s">
        <v>209</v>
      </c>
      <c r="CO478" t="s">
        <v>466</v>
      </c>
      <c r="CQ478" t="s">
        <v>115</v>
      </c>
      <c r="CR478" t="s">
        <v>133</v>
      </c>
      <c r="CS478" t="s">
        <v>139</v>
      </c>
      <c r="CT478" t="s">
        <v>133</v>
      </c>
      <c r="CU478" t="s">
        <v>139</v>
      </c>
      <c r="CV478" t="s">
        <v>133</v>
      </c>
      <c r="CW478" t="s">
        <v>139</v>
      </c>
      <c r="CX478" t="s">
        <v>9650</v>
      </c>
      <c r="CY478" s="10">
        <v>16702358748</v>
      </c>
      <c r="CZ478" t="s">
        <v>816</v>
      </c>
      <c r="DA478" t="s">
        <v>209</v>
      </c>
      <c r="DB478" t="s">
        <v>133</v>
      </c>
      <c r="DC478" t="s">
        <v>115</v>
      </c>
    </row>
    <row r="479" spans="1:112" ht="14.45" customHeight="1" x14ac:dyDescent="0.25">
      <c r="A479" t="s">
        <v>8471</v>
      </c>
      <c r="B479" t="s">
        <v>192</v>
      </c>
      <c r="C479" s="1">
        <v>45522</v>
      </c>
      <c r="D479" s="1">
        <v>45593</v>
      </c>
      <c r="E479" t="s">
        <v>144</v>
      </c>
      <c r="F479" s="1">
        <v>45656</v>
      </c>
      <c r="G479" t="s">
        <v>133</v>
      </c>
      <c r="H479" t="s">
        <v>115</v>
      </c>
      <c r="I479" t="s">
        <v>115</v>
      </c>
      <c r="J479" t="s">
        <v>1987</v>
      </c>
      <c r="K479" t="s">
        <v>1988</v>
      </c>
      <c r="L479" t="s">
        <v>7046</v>
      </c>
      <c r="M479" t="s">
        <v>1990</v>
      </c>
      <c r="N479" t="s">
        <v>119</v>
      </c>
      <c r="O479" t="s">
        <v>120</v>
      </c>
      <c r="P479" s="8">
        <v>96950</v>
      </c>
      <c r="Q479" t="s">
        <v>121</v>
      </c>
      <c r="S479" s="10">
        <v>16702357354</v>
      </c>
      <c r="U479" t="s">
        <v>1991</v>
      </c>
      <c r="V479">
        <v>81231</v>
      </c>
      <c r="W479" t="s">
        <v>123</v>
      </c>
      <c r="Y479" t="s">
        <v>1180</v>
      </c>
      <c r="Z479" t="s">
        <v>1992</v>
      </c>
      <c r="AB479" t="s">
        <v>200</v>
      </c>
      <c r="AC479" t="s">
        <v>7046</v>
      </c>
      <c r="AD479" t="s">
        <v>1990</v>
      </c>
      <c r="AE479" t="s">
        <v>119</v>
      </c>
      <c r="AF479" t="s">
        <v>120</v>
      </c>
      <c r="AG479" s="8">
        <v>96950</v>
      </c>
      <c r="AH479" t="s">
        <v>121</v>
      </c>
      <c r="AJ479" s="10">
        <v>16702357354</v>
      </c>
      <c r="AL479" t="s">
        <v>1993</v>
      </c>
      <c r="BD479" t="str">
        <f>"51-6052.00"</f>
        <v>51-6052.00</v>
      </c>
      <c r="BE479" t="s">
        <v>3495</v>
      </c>
      <c r="BF479" t="s">
        <v>7781</v>
      </c>
      <c r="BG479" t="s">
        <v>7782</v>
      </c>
      <c r="BH479">
        <v>4</v>
      </c>
      <c r="BJ479" s="1">
        <v>45658</v>
      </c>
      <c r="BK479" s="1">
        <v>46752</v>
      </c>
      <c r="BN479">
        <v>36</v>
      </c>
      <c r="BO479">
        <v>0</v>
      </c>
      <c r="BP479">
        <v>6</v>
      </c>
      <c r="BQ479">
        <v>6</v>
      </c>
      <c r="BR479">
        <v>6</v>
      </c>
      <c r="BS479">
        <v>6</v>
      </c>
      <c r="BT479">
        <v>6</v>
      </c>
      <c r="BU479">
        <v>6</v>
      </c>
      <c r="BV479" t="str">
        <f>"9:00 AM"</f>
        <v>9:00 AM</v>
      </c>
      <c r="BW479" t="str">
        <f>"4:00 PM"</f>
        <v>4:00 PM</v>
      </c>
      <c r="BX479" t="s">
        <v>158</v>
      </c>
      <c r="BY479">
        <v>0</v>
      </c>
      <c r="BZ479">
        <v>12</v>
      </c>
      <c r="CA479" t="s">
        <v>115</v>
      </c>
      <c r="CC479" t="s">
        <v>8472</v>
      </c>
      <c r="CD479" t="s">
        <v>7046</v>
      </c>
      <c r="CE479" t="s">
        <v>1990</v>
      </c>
      <c r="CF479" t="s">
        <v>119</v>
      </c>
      <c r="CG479" t="s">
        <v>120</v>
      </c>
      <c r="CH479" s="8">
        <v>96950</v>
      </c>
      <c r="CI479" s="3">
        <v>8.08</v>
      </c>
      <c r="CJ479" s="3">
        <v>8.08</v>
      </c>
      <c r="CK479" s="3">
        <v>0</v>
      </c>
      <c r="CL479" s="3">
        <v>0</v>
      </c>
      <c r="CM479" t="s">
        <v>136</v>
      </c>
      <c r="CN479" t="s">
        <v>139</v>
      </c>
      <c r="CO479" t="s">
        <v>138</v>
      </c>
      <c r="CQ479" t="s">
        <v>115</v>
      </c>
      <c r="CR479" t="s">
        <v>133</v>
      </c>
      <c r="CS479" t="s">
        <v>139</v>
      </c>
      <c r="CT479" t="s">
        <v>139</v>
      </c>
      <c r="CU479" t="s">
        <v>139</v>
      </c>
      <c r="CV479" t="s">
        <v>133</v>
      </c>
      <c r="CW479" t="s">
        <v>139</v>
      </c>
      <c r="CX479" t="s">
        <v>139</v>
      </c>
      <c r="CY479" s="10">
        <v>16702357354</v>
      </c>
      <c r="CZ479" t="s">
        <v>1993</v>
      </c>
      <c r="DA479" t="s">
        <v>139</v>
      </c>
      <c r="DB479" t="s">
        <v>133</v>
      </c>
      <c r="DC479" t="s">
        <v>115</v>
      </c>
      <c r="DD479" t="s">
        <v>1998</v>
      </c>
      <c r="DE479" t="s">
        <v>1999</v>
      </c>
      <c r="DF479" t="s">
        <v>1057</v>
      </c>
      <c r="DG479" t="s">
        <v>1987</v>
      </c>
      <c r="DH479" t="s">
        <v>1993</v>
      </c>
    </row>
    <row r="480" spans="1:112" ht="14.45" customHeight="1" x14ac:dyDescent="0.25">
      <c r="A480" t="s">
        <v>8666</v>
      </c>
      <c r="B480" t="s">
        <v>901</v>
      </c>
      <c r="C480" s="1">
        <v>45517</v>
      </c>
      <c r="D480" s="1">
        <v>45593</v>
      </c>
      <c r="E480" t="s">
        <v>144</v>
      </c>
      <c r="F480" s="1">
        <v>45564</v>
      </c>
      <c r="G480" t="s">
        <v>115</v>
      </c>
      <c r="H480" t="s">
        <v>115</v>
      </c>
      <c r="I480" t="s">
        <v>115</v>
      </c>
      <c r="J480" t="s">
        <v>2685</v>
      </c>
      <c r="K480" t="s">
        <v>2686</v>
      </c>
      <c r="L480" t="s">
        <v>2687</v>
      </c>
      <c r="M480" t="s">
        <v>2688</v>
      </c>
      <c r="N480" t="s">
        <v>119</v>
      </c>
      <c r="O480" t="s">
        <v>120</v>
      </c>
      <c r="P480" s="8">
        <v>96950</v>
      </c>
      <c r="Q480" t="s">
        <v>121</v>
      </c>
      <c r="S480" s="10">
        <v>16703223311</v>
      </c>
      <c r="T480">
        <v>4504</v>
      </c>
      <c r="U480" t="s">
        <v>2689</v>
      </c>
      <c r="V480">
        <v>72111</v>
      </c>
      <c r="W480" t="s">
        <v>123</v>
      </c>
      <c r="Y480" t="s">
        <v>317</v>
      </c>
      <c r="Z480" t="s">
        <v>2690</v>
      </c>
      <c r="AB480" t="s">
        <v>271</v>
      </c>
      <c r="AC480" t="s">
        <v>2687</v>
      </c>
      <c r="AD480" t="s">
        <v>2688</v>
      </c>
      <c r="AE480" t="s">
        <v>119</v>
      </c>
      <c r="AF480" t="s">
        <v>120</v>
      </c>
      <c r="AG480" s="8">
        <v>96950</v>
      </c>
      <c r="AH480" t="s">
        <v>121</v>
      </c>
      <c r="AJ480" s="10">
        <v>16703223311</v>
      </c>
      <c r="AK480">
        <v>4506</v>
      </c>
      <c r="AL480" t="s">
        <v>2691</v>
      </c>
      <c r="BD480" t="str">
        <f>"37-2012.00"</f>
        <v>37-2012.00</v>
      </c>
      <c r="BE480" t="s">
        <v>512</v>
      </c>
      <c r="BF480" t="s">
        <v>5869</v>
      </c>
      <c r="BG480" t="s">
        <v>2644</v>
      </c>
      <c r="BH480">
        <v>15</v>
      </c>
      <c r="BI480">
        <v>13</v>
      </c>
      <c r="BJ480" s="1">
        <v>45566</v>
      </c>
      <c r="BK480" s="1">
        <v>45930</v>
      </c>
      <c r="BL480" s="1">
        <v>45593</v>
      </c>
      <c r="BM480" s="1">
        <v>45930</v>
      </c>
      <c r="BN480">
        <v>35</v>
      </c>
      <c r="BO480">
        <v>0</v>
      </c>
      <c r="BP480">
        <v>7</v>
      </c>
      <c r="BQ480">
        <v>7</v>
      </c>
      <c r="BR480">
        <v>7</v>
      </c>
      <c r="BS480">
        <v>7</v>
      </c>
      <c r="BT480">
        <v>7</v>
      </c>
      <c r="BU480">
        <v>0</v>
      </c>
      <c r="BV480" t="str">
        <f>"8:00 AM"</f>
        <v>8:00 AM</v>
      </c>
      <c r="BW480" t="str">
        <f>"5:00 PM"</f>
        <v>5:00 PM</v>
      </c>
      <c r="BX480" t="s">
        <v>158</v>
      </c>
      <c r="BY480">
        <v>0</v>
      </c>
      <c r="BZ480">
        <v>3</v>
      </c>
      <c r="CA480" t="s">
        <v>115</v>
      </c>
      <c r="CC480" s="2" t="s">
        <v>5870</v>
      </c>
      <c r="CD480" t="s">
        <v>2687</v>
      </c>
      <c r="CE480" t="s">
        <v>2688</v>
      </c>
      <c r="CF480" t="s">
        <v>119</v>
      </c>
      <c r="CG480" t="s">
        <v>120</v>
      </c>
      <c r="CH480" s="8">
        <v>96950</v>
      </c>
      <c r="CI480" s="3">
        <v>7.77</v>
      </c>
      <c r="CJ480" s="3">
        <v>9.56</v>
      </c>
      <c r="CK480" s="3">
        <v>11.66</v>
      </c>
      <c r="CL480" s="3">
        <v>14.34</v>
      </c>
      <c r="CM480" t="s">
        <v>136</v>
      </c>
      <c r="CN480" t="s">
        <v>2696</v>
      </c>
      <c r="CO480" t="s">
        <v>138</v>
      </c>
      <c r="CQ480" t="s">
        <v>115</v>
      </c>
      <c r="CR480" t="s">
        <v>133</v>
      </c>
      <c r="CS480" t="s">
        <v>139</v>
      </c>
      <c r="CT480" t="s">
        <v>133</v>
      </c>
      <c r="CU480" t="s">
        <v>139</v>
      </c>
      <c r="CV480" t="s">
        <v>133</v>
      </c>
      <c r="CW480" t="s">
        <v>133</v>
      </c>
      <c r="CX480" t="s">
        <v>3189</v>
      </c>
      <c r="CY480" s="10">
        <v>16703223311</v>
      </c>
      <c r="CZ480" t="s">
        <v>2698</v>
      </c>
      <c r="DA480" t="s">
        <v>2699</v>
      </c>
      <c r="DB480" t="s">
        <v>133</v>
      </c>
      <c r="DC480" t="s">
        <v>115</v>
      </c>
      <c r="DD480" t="s">
        <v>8667</v>
      </c>
      <c r="DE480" t="s">
        <v>8668</v>
      </c>
      <c r="DF480" t="s">
        <v>878</v>
      </c>
      <c r="DG480" t="s">
        <v>2702</v>
      </c>
      <c r="DH480" t="s">
        <v>2703</v>
      </c>
    </row>
    <row r="481" spans="1:112" ht="14.45" customHeight="1" x14ac:dyDescent="0.25">
      <c r="A481" t="s">
        <v>8948</v>
      </c>
      <c r="B481" t="s">
        <v>192</v>
      </c>
      <c r="C481" s="1">
        <v>45512</v>
      </c>
      <c r="D481" s="1">
        <v>45593</v>
      </c>
      <c r="E481" t="s">
        <v>144</v>
      </c>
      <c r="F481" s="1">
        <v>45564</v>
      </c>
      <c r="G481" t="s">
        <v>115</v>
      </c>
      <c r="H481" t="s">
        <v>115</v>
      </c>
      <c r="I481" t="s">
        <v>115</v>
      </c>
      <c r="J481" t="s">
        <v>6202</v>
      </c>
      <c r="K481" t="s">
        <v>6203</v>
      </c>
      <c r="L481" t="s">
        <v>6204</v>
      </c>
      <c r="N481" t="s">
        <v>119</v>
      </c>
      <c r="O481" t="s">
        <v>120</v>
      </c>
      <c r="P481" s="8">
        <v>96950</v>
      </c>
      <c r="Q481" t="s">
        <v>121</v>
      </c>
      <c r="S481" s="10">
        <v>16702340801</v>
      </c>
      <c r="U481" t="s">
        <v>6205</v>
      </c>
      <c r="V481">
        <v>4441</v>
      </c>
      <c r="W481" t="s">
        <v>123</v>
      </c>
      <c r="Y481" t="s">
        <v>6206</v>
      </c>
      <c r="Z481" t="s">
        <v>6207</v>
      </c>
      <c r="AA481" t="s">
        <v>6208</v>
      </c>
      <c r="AB481" t="s">
        <v>2208</v>
      </c>
      <c r="AC481" t="s">
        <v>6209</v>
      </c>
      <c r="AE481" t="s">
        <v>148</v>
      </c>
      <c r="AF481" t="s">
        <v>120</v>
      </c>
      <c r="AG481" s="8">
        <v>96950</v>
      </c>
      <c r="AH481" t="s">
        <v>121</v>
      </c>
      <c r="AJ481" s="10">
        <v>16702340801</v>
      </c>
      <c r="AL481" t="s">
        <v>6210</v>
      </c>
      <c r="BD481" t="str">
        <f>"41-4012.00"</f>
        <v>41-4012.00</v>
      </c>
      <c r="BE481" t="s">
        <v>1674</v>
      </c>
      <c r="BF481" t="s">
        <v>6211</v>
      </c>
      <c r="BG481" t="s">
        <v>1676</v>
      </c>
      <c r="BH481">
        <v>5</v>
      </c>
      <c r="BJ481" s="1">
        <v>45566</v>
      </c>
      <c r="BK481" s="1">
        <v>45930</v>
      </c>
      <c r="BN481">
        <v>40</v>
      </c>
      <c r="BO481">
        <v>0</v>
      </c>
      <c r="BP481">
        <v>8</v>
      </c>
      <c r="BQ481">
        <v>8</v>
      </c>
      <c r="BR481">
        <v>8</v>
      </c>
      <c r="BS481">
        <v>8</v>
      </c>
      <c r="BT481">
        <v>8</v>
      </c>
      <c r="BU481">
        <v>0</v>
      </c>
      <c r="BV481" t="str">
        <f>"8:00 AM"</f>
        <v>8:00 AM</v>
      </c>
      <c r="BW481" t="str">
        <f>"5:00 PM"</f>
        <v>5:00 PM</v>
      </c>
      <c r="BX481" t="s">
        <v>226</v>
      </c>
      <c r="BY481">
        <v>0</v>
      </c>
      <c r="BZ481">
        <v>12</v>
      </c>
      <c r="CA481" t="s">
        <v>115</v>
      </c>
      <c r="CC481" s="2" t="s">
        <v>8949</v>
      </c>
      <c r="CD481" t="s">
        <v>6213</v>
      </c>
      <c r="CF481" t="s">
        <v>148</v>
      </c>
      <c r="CG481" t="s">
        <v>120</v>
      </c>
      <c r="CH481" s="8">
        <v>96950</v>
      </c>
      <c r="CI481" s="3">
        <v>8.94</v>
      </c>
      <c r="CJ481" s="3">
        <v>8.94</v>
      </c>
      <c r="CK481" s="3">
        <v>13.41</v>
      </c>
      <c r="CL481" s="3">
        <v>13.41</v>
      </c>
      <c r="CM481" t="s">
        <v>136</v>
      </c>
      <c r="CN481" t="s">
        <v>139</v>
      </c>
      <c r="CO481" t="s">
        <v>138</v>
      </c>
      <c r="CQ481" t="s">
        <v>115</v>
      </c>
      <c r="CR481" t="s">
        <v>133</v>
      </c>
      <c r="CS481" t="s">
        <v>139</v>
      </c>
      <c r="CT481" t="s">
        <v>133</v>
      </c>
      <c r="CU481" t="s">
        <v>139</v>
      </c>
      <c r="CV481" t="s">
        <v>133</v>
      </c>
      <c r="CW481" t="s">
        <v>139</v>
      </c>
      <c r="CX481" t="s">
        <v>8950</v>
      </c>
      <c r="CY481" s="10">
        <v>16702340801</v>
      </c>
      <c r="CZ481" t="s">
        <v>6215</v>
      </c>
      <c r="DA481" t="s">
        <v>139</v>
      </c>
      <c r="DB481" t="s">
        <v>133</v>
      </c>
      <c r="DC481" t="s">
        <v>115</v>
      </c>
    </row>
    <row r="482" spans="1:112" ht="14.45" customHeight="1" x14ac:dyDescent="0.25">
      <c r="A482" t="s">
        <v>9150</v>
      </c>
      <c r="B482" t="s">
        <v>901</v>
      </c>
      <c r="C482" s="1">
        <v>45479</v>
      </c>
      <c r="D482" s="1">
        <v>45593</v>
      </c>
      <c r="E482" t="s">
        <v>144</v>
      </c>
      <c r="F482" s="1">
        <v>45564</v>
      </c>
      <c r="G482" t="s">
        <v>115</v>
      </c>
      <c r="H482" t="s">
        <v>115</v>
      </c>
      <c r="I482" t="s">
        <v>115</v>
      </c>
      <c r="J482" t="s">
        <v>2069</v>
      </c>
      <c r="L482" t="s">
        <v>2070</v>
      </c>
      <c r="N482" t="s">
        <v>148</v>
      </c>
      <c r="O482" t="s">
        <v>120</v>
      </c>
      <c r="P482" s="8">
        <v>96950</v>
      </c>
      <c r="Q482" t="s">
        <v>121</v>
      </c>
      <c r="S482" s="10">
        <v>16702356622</v>
      </c>
      <c r="U482" t="s">
        <v>2071</v>
      </c>
      <c r="V482">
        <v>531110</v>
      </c>
      <c r="W482" t="s">
        <v>123</v>
      </c>
      <c r="Y482" t="s">
        <v>2072</v>
      </c>
      <c r="Z482" t="s">
        <v>2073</v>
      </c>
      <c r="AA482" t="s">
        <v>2074</v>
      </c>
      <c r="AB482" t="s">
        <v>2572</v>
      </c>
      <c r="AC482" t="s">
        <v>2076</v>
      </c>
      <c r="AD482" t="s">
        <v>2077</v>
      </c>
      <c r="AE482" t="s">
        <v>148</v>
      </c>
      <c r="AF482" t="s">
        <v>120</v>
      </c>
      <c r="AG482" s="8">
        <v>96950</v>
      </c>
      <c r="AH482" t="s">
        <v>121</v>
      </c>
      <c r="AJ482" s="10">
        <v>16702356622</v>
      </c>
      <c r="AL482" t="s">
        <v>8432</v>
      </c>
      <c r="BD482" t="str">
        <f>"49-9071.00"</f>
        <v>49-9071.00</v>
      </c>
      <c r="BE482" t="s">
        <v>241</v>
      </c>
      <c r="BF482" t="s">
        <v>8433</v>
      </c>
      <c r="BG482" t="s">
        <v>8434</v>
      </c>
      <c r="BH482">
        <v>13</v>
      </c>
      <c r="BI482">
        <v>12</v>
      </c>
      <c r="BJ482" s="1">
        <v>45566</v>
      </c>
      <c r="BK482" s="1">
        <v>45930</v>
      </c>
      <c r="BL482" s="1">
        <v>45593</v>
      </c>
      <c r="BM482" s="1">
        <v>45930</v>
      </c>
      <c r="BN482">
        <v>40</v>
      </c>
      <c r="BO482">
        <v>0</v>
      </c>
      <c r="BP482">
        <v>8</v>
      </c>
      <c r="BQ482">
        <v>8</v>
      </c>
      <c r="BR482">
        <v>8</v>
      </c>
      <c r="BS482">
        <v>8</v>
      </c>
      <c r="BT482">
        <v>8</v>
      </c>
      <c r="BU482">
        <v>0</v>
      </c>
      <c r="BV482" t="str">
        <f>"8:00 AM"</f>
        <v>8:00 AM</v>
      </c>
      <c r="BW482" t="str">
        <f>"5:00 PM"</f>
        <v>5:00 PM</v>
      </c>
      <c r="BX482" t="s">
        <v>226</v>
      </c>
      <c r="BY482">
        <v>0</v>
      </c>
      <c r="BZ482">
        <v>6</v>
      </c>
      <c r="CA482" t="s">
        <v>115</v>
      </c>
      <c r="CC482" t="s">
        <v>8435</v>
      </c>
      <c r="CD482" t="s">
        <v>2081</v>
      </c>
      <c r="CF482" t="s">
        <v>148</v>
      </c>
      <c r="CG482" t="s">
        <v>120</v>
      </c>
      <c r="CH482" s="8">
        <v>96950</v>
      </c>
      <c r="CI482" s="3">
        <v>9.75</v>
      </c>
      <c r="CJ482" s="3">
        <v>11</v>
      </c>
      <c r="CK482" s="3">
        <v>14.63</v>
      </c>
      <c r="CL482" s="3">
        <v>16.5</v>
      </c>
      <c r="CM482" t="s">
        <v>136</v>
      </c>
      <c r="CO482" t="s">
        <v>466</v>
      </c>
      <c r="CQ482" t="s">
        <v>115</v>
      </c>
      <c r="CR482" t="s">
        <v>133</v>
      </c>
      <c r="CS482" t="s">
        <v>133</v>
      </c>
      <c r="CT482" t="s">
        <v>133</v>
      </c>
      <c r="CU482" t="s">
        <v>139</v>
      </c>
      <c r="CV482" t="s">
        <v>133</v>
      </c>
      <c r="CW482" t="s">
        <v>133</v>
      </c>
      <c r="CX482" t="s">
        <v>2082</v>
      </c>
      <c r="CY482" s="10">
        <v>16702356622</v>
      </c>
      <c r="CZ482" t="s">
        <v>2078</v>
      </c>
      <c r="DA482" t="s">
        <v>139</v>
      </c>
      <c r="DB482" t="s">
        <v>133</v>
      </c>
      <c r="DC482" t="s">
        <v>115</v>
      </c>
    </row>
    <row r="483" spans="1:112" ht="14.45" customHeight="1" x14ac:dyDescent="0.25">
      <c r="A483" t="s">
        <v>9292</v>
      </c>
      <c r="B483" t="s">
        <v>143</v>
      </c>
      <c r="C483" s="1">
        <v>45520</v>
      </c>
      <c r="D483" s="1">
        <v>45593</v>
      </c>
      <c r="E483" t="s">
        <v>114</v>
      </c>
      <c r="G483" t="s">
        <v>115</v>
      </c>
      <c r="H483" t="s">
        <v>115</v>
      </c>
      <c r="I483" t="s">
        <v>115</v>
      </c>
      <c r="J483" t="s">
        <v>9293</v>
      </c>
      <c r="K483" t="s">
        <v>9294</v>
      </c>
      <c r="L483" t="s">
        <v>9295</v>
      </c>
      <c r="M483" t="s">
        <v>375</v>
      </c>
      <c r="N483" t="s">
        <v>119</v>
      </c>
      <c r="O483" t="s">
        <v>120</v>
      </c>
      <c r="P483" s="8">
        <v>96950</v>
      </c>
      <c r="Q483" t="s">
        <v>121</v>
      </c>
      <c r="R483" t="s">
        <v>376</v>
      </c>
      <c r="S483" s="10">
        <v>16702856955</v>
      </c>
      <c r="U483" t="s">
        <v>9296</v>
      </c>
      <c r="V483">
        <v>561520</v>
      </c>
      <c r="W483" t="s">
        <v>123</v>
      </c>
      <c r="Y483" t="s">
        <v>317</v>
      </c>
      <c r="Z483" t="s">
        <v>9297</v>
      </c>
      <c r="AA483" t="s">
        <v>139</v>
      </c>
      <c r="AB483" t="s">
        <v>200</v>
      </c>
      <c r="AC483" t="s">
        <v>9298</v>
      </c>
      <c r="AD483" t="s">
        <v>375</v>
      </c>
      <c r="AE483" t="s">
        <v>119</v>
      </c>
      <c r="AF483" t="s">
        <v>120</v>
      </c>
      <c r="AG483" s="8">
        <v>96950</v>
      </c>
      <c r="AH483" t="s">
        <v>121</v>
      </c>
      <c r="AI483" t="s">
        <v>376</v>
      </c>
      <c r="AJ483" s="10">
        <v>16702856955</v>
      </c>
      <c r="AL483" t="s">
        <v>9299</v>
      </c>
      <c r="BD483" t="str">
        <f>"39-7011.00"</f>
        <v>39-7011.00</v>
      </c>
      <c r="BE483" t="s">
        <v>1457</v>
      </c>
      <c r="BF483" t="s">
        <v>9300</v>
      </c>
      <c r="BG483" t="s">
        <v>1857</v>
      </c>
      <c r="BH483">
        <v>2</v>
      </c>
      <c r="BI483">
        <v>2</v>
      </c>
      <c r="BJ483" s="1">
        <v>45566</v>
      </c>
      <c r="BK483" s="1">
        <v>45930</v>
      </c>
      <c r="BL483" s="1">
        <v>45593</v>
      </c>
      <c r="BM483" s="1">
        <v>45930</v>
      </c>
      <c r="BN483">
        <v>40</v>
      </c>
      <c r="BO483">
        <v>0</v>
      </c>
      <c r="BP483">
        <v>8</v>
      </c>
      <c r="BQ483">
        <v>8</v>
      </c>
      <c r="BR483">
        <v>8</v>
      </c>
      <c r="BS483">
        <v>8</v>
      </c>
      <c r="BT483">
        <v>8</v>
      </c>
      <c r="BU483">
        <v>0</v>
      </c>
      <c r="BV483" t="str">
        <f>"8:00 AM"</f>
        <v>8:00 AM</v>
      </c>
      <c r="BW483" t="str">
        <f>"5:00 PM"</f>
        <v>5:00 PM</v>
      </c>
      <c r="BX483" t="s">
        <v>158</v>
      </c>
      <c r="BY483">
        <v>0</v>
      </c>
      <c r="BZ483">
        <v>24</v>
      </c>
      <c r="CA483" t="s">
        <v>115</v>
      </c>
      <c r="CC483" t="s">
        <v>9301</v>
      </c>
      <c r="CD483" t="s">
        <v>9302</v>
      </c>
      <c r="CE483" t="s">
        <v>375</v>
      </c>
      <c r="CF483" t="s">
        <v>119</v>
      </c>
      <c r="CG483" t="s">
        <v>120</v>
      </c>
      <c r="CH483" s="8">
        <v>96950</v>
      </c>
      <c r="CI483" s="3">
        <v>10.43</v>
      </c>
      <c r="CJ483" s="3">
        <v>10.5</v>
      </c>
      <c r="CK483" s="3">
        <v>15.64</v>
      </c>
      <c r="CL483" s="3">
        <v>15.75</v>
      </c>
      <c r="CM483" t="s">
        <v>136</v>
      </c>
      <c r="CN483" t="s">
        <v>139</v>
      </c>
      <c r="CO483" t="s">
        <v>138</v>
      </c>
      <c r="CQ483" t="s">
        <v>115</v>
      </c>
      <c r="CR483" t="s">
        <v>133</v>
      </c>
      <c r="CS483" t="s">
        <v>133</v>
      </c>
      <c r="CT483" t="s">
        <v>133</v>
      </c>
      <c r="CU483" t="s">
        <v>139</v>
      </c>
      <c r="CV483" t="s">
        <v>133</v>
      </c>
      <c r="CW483" t="s">
        <v>139</v>
      </c>
      <c r="CX483" t="s">
        <v>9303</v>
      </c>
      <c r="CY483" s="10">
        <v>16702856955</v>
      </c>
      <c r="CZ483" t="s">
        <v>9299</v>
      </c>
      <c r="DA483" t="s">
        <v>139</v>
      </c>
      <c r="DB483" t="s">
        <v>133</v>
      </c>
      <c r="DC483" t="s">
        <v>115</v>
      </c>
    </row>
    <row r="484" spans="1:112" ht="14.45" customHeight="1" x14ac:dyDescent="0.25">
      <c r="A484" t="s">
        <v>3022</v>
      </c>
      <c r="B484" t="s">
        <v>143</v>
      </c>
      <c r="C484" s="1">
        <v>45497</v>
      </c>
      <c r="D484" s="1">
        <v>45594</v>
      </c>
      <c r="E484" t="s">
        <v>144</v>
      </c>
      <c r="F484" s="1">
        <v>45625</v>
      </c>
      <c r="G484" t="s">
        <v>115</v>
      </c>
      <c r="H484" t="s">
        <v>115</v>
      </c>
      <c r="I484" t="s">
        <v>115</v>
      </c>
      <c r="J484" t="s">
        <v>3023</v>
      </c>
      <c r="L484" t="s">
        <v>3024</v>
      </c>
      <c r="M484" t="s">
        <v>3025</v>
      </c>
      <c r="N484" t="s">
        <v>119</v>
      </c>
      <c r="O484" t="s">
        <v>120</v>
      </c>
      <c r="P484" s="8">
        <v>96950</v>
      </c>
      <c r="Q484" t="s">
        <v>121</v>
      </c>
      <c r="S484" s="10">
        <v>16703234260</v>
      </c>
      <c r="U484" t="s">
        <v>3026</v>
      </c>
      <c r="V484">
        <v>524210</v>
      </c>
      <c r="W484" t="s">
        <v>123</v>
      </c>
      <c r="Y484" t="s">
        <v>3027</v>
      </c>
      <c r="Z484" t="s">
        <v>3028</v>
      </c>
      <c r="AA484" t="s">
        <v>3029</v>
      </c>
      <c r="AB484" t="s">
        <v>3030</v>
      </c>
      <c r="AC484" t="s">
        <v>3024</v>
      </c>
      <c r="AD484" t="s">
        <v>3025</v>
      </c>
      <c r="AE484" t="s">
        <v>119</v>
      </c>
      <c r="AF484" t="s">
        <v>120</v>
      </c>
      <c r="AG484" s="8">
        <v>96950</v>
      </c>
      <c r="AH484" t="s">
        <v>121</v>
      </c>
      <c r="AJ484" s="10">
        <v>16703234269</v>
      </c>
      <c r="AL484" t="s">
        <v>3031</v>
      </c>
      <c r="AM484" t="s">
        <v>174</v>
      </c>
      <c r="AN484" t="s">
        <v>2432</v>
      </c>
      <c r="AO484" t="s">
        <v>2433</v>
      </c>
      <c r="AP484" t="s">
        <v>317</v>
      </c>
      <c r="AQ484" t="s">
        <v>2435</v>
      </c>
      <c r="AR484" t="s">
        <v>3032</v>
      </c>
      <c r="AS484" t="s">
        <v>119</v>
      </c>
      <c r="AT484" t="s">
        <v>120</v>
      </c>
      <c r="AU484" s="8">
        <v>96950</v>
      </c>
      <c r="AV484" t="s">
        <v>121</v>
      </c>
      <c r="AX484" s="10">
        <v>16702330081</v>
      </c>
      <c r="AZ484" t="s">
        <v>1265</v>
      </c>
      <c r="BA484" t="s">
        <v>2442</v>
      </c>
      <c r="BB484" t="s">
        <v>120</v>
      </c>
      <c r="BC484" t="s">
        <v>856</v>
      </c>
      <c r="BD484" t="str">
        <f>"29-2099.08"</f>
        <v>29-2099.08</v>
      </c>
      <c r="BE484" t="s">
        <v>3033</v>
      </c>
      <c r="BF484" t="s">
        <v>3034</v>
      </c>
      <c r="BG484" t="s">
        <v>3035</v>
      </c>
      <c r="BH484">
        <v>1</v>
      </c>
      <c r="BI484">
        <v>1</v>
      </c>
      <c r="BJ484" s="1">
        <v>45627</v>
      </c>
      <c r="BK484" s="1">
        <v>45991</v>
      </c>
      <c r="BL484" s="1">
        <v>45627</v>
      </c>
      <c r="BM484" s="1">
        <v>45991</v>
      </c>
      <c r="BN484">
        <v>40</v>
      </c>
      <c r="BO484">
        <v>0</v>
      </c>
      <c r="BP484">
        <v>8</v>
      </c>
      <c r="BQ484">
        <v>8</v>
      </c>
      <c r="BR484">
        <v>8</v>
      </c>
      <c r="BS484">
        <v>8</v>
      </c>
      <c r="BT484">
        <v>8</v>
      </c>
      <c r="BU484">
        <v>0</v>
      </c>
      <c r="BV484" t="str">
        <f>"8:00 AM"</f>
        <v>8:00 AM</v>
      </c>
      <c r="BW484" t="str">
        <f>"5:00 PM"</f>
        <v>5:00 PM</v>
      </c>
      <c r="BX484" t="s">
        <v>726</v>
      </c>
      <c r="BY484">
        <v>0</v>
      </c>
      <c r="BZ484">
        <v>24</v>
      </c>
      <c r="CA484" t="s">
        <v>115</v>
      </c>
      <c r="CC484" t="s">
        <v>3036</v>
      </c>
      <c r="CD484" t="s">
        <v>3024</v>
      </c>
      <c r="CE484" t="s">
        <v>3025</v>
      </c>
      <c r="CF484" t="s">
        <v>119</v>
      </c>
      <c r="CG484" t="s">
        <v>120</v>
      </c>
      <c r="CH484" s="8">
        <v>96950</v>
      </c>
      <c r="CI484" s="3">
        <v>16</v>
      </c>
      <c r="CJ484" s="3">
        <v>18.440000000000001</v>
      </c>
      <c r="CK484" s="3">
        <v>24</v>
      </c>
      <c r="CL484" s="3">
        <v>27.66</v>
      </c>
      <c r="CM484" t="s">
        <v>136</v>
      </c>
      <c r="CO484" t="s">
        <v>138</v>
      </c>
      <c r="CQ484" t="s">
        <v>115</v>
      </c>
      <c r="CR484" t="s">
        <v>133</v>
      </c>
      <c r="CS484" t="s">
        <v>139</v>
      </c>
      <c r="CT484" t="s">
        <v>133</v>
      </c>
      <c r="CU484" t="s">
        <v>139</v>
      </c>
      <c r="CV484" t="s">
        <v>133</v>
      </c>
      <c r="CW484" t="s">
        <v>139</v>
      </c>
      <c r="CX484" t="s">
        <v>3037</v>
      </c>
      <c r="CY484" s="10">
        <v>16703234269</v>
      </c>
      <c r="CZ484" t="s">
        <v>3031</v>
      </c>
      <c r="DA484" t="s">
        <v>139</v>
      </c>
      <c r="DB484" t="s">
        <v>133</v>
      </c>
      <c r="DC484" t="s">
        <v>115</v>
      </c>
      <c r="DD484" t="s">
        <v>2432</v>
      </c>
      <c r="DE484" t="s">
        <v>2433</v>
      </c>
      <c r="DF484" t="s">
        <v>317</v>
      </c>
      <c r="DG484" t="s">
        <v>2442</v>
      </c>
      <c r="DH484" t="s">
        <v>1265</v>
      </c>
    </row>
    <row r="485" spans="1:112" ht="14.45" customHeight="1" x14ac:dyDescent="0.25">
      <c r="A485" t="s">
        <v>4695</v>
      </c>
      <c r="B485" t="s">
        <v>143</v>
      </c>
      <c r="C485" s="1">
        <v>45509</v>
      </c>
      <c r="D485" s="1">
        <v>45594</v>
      </c>
      <c r="E485" t="s">
        <v>114</v>
      </c>
      <c r="G485" t="s">
        <v>115</v>
      </c>
      <c r="H485" t="s">
        <v>115</v>
      </c>
      <c r="I485" t="s">
        <v>115</v>
      </c>
      <c r="J485" t="s">
        <v>2306</v>
      </c>
      <c r="K485" t="s">
        <v>2307</v>
      </c>
      <c r="L485" t="s">
        <v>2308</v>
      </c>
      <c r="M485" t="s">
        <v>148</v>
      </c>
      <c r="N485" t="s">
        <v>2309</v>
      </c>
      <c r="O485" t="s">
        <v>120</v>
      </c>
      <c r="P485" s="8">
        <v>96950</v>
      </c>
      <c r="Q485" t="s">
        <v>121</v>
      </c>
      <c r="S485" s="10">
        <v>16702331530</v>
      </c>
      <c r="U485" t="s">
        <v>2310</v>
      </c>
      <c r="V485">
        <v>311812</v>
      </c>
      <c r="W485" t="s">
        <v>123</v>
      </c>
      <c r="Y485" t="s">
        <v>2311</v>
      </c>
      <c r="Z485" t="s">
        <v>2312</v>
      </c>
      <c r="AB485" t="s">
        <v>347</v>
      </c>
      <c r="AC485" t="s">
        <v>2308</v>
      </c>
      <c r="AD485" t="s">
        <v>148</v>
      </c>
      <c r="AE485" t="s">
        <v>2309</v>
      </c>
      <c r="AF485" t="s">
        <v>120</v>
      </c>
      <c r="AG485" s="8">
        <v>96950</v>
      </c>
      <c r="AH485" t="s">
        <v>121</v>
      </c>
      <c r="AJ485" s="10">
        <v>16702331530</v>
      </c>
      <c r="AL485" t="s">
        <v>2313</v>
      </c>
      <c r="BD485" t="str">
        <f>"51-3011.00"</f>
        <v>51-3011.00</v>
      </c>
      <c r="BE485" t="s">
        <v>767</v>
      </c>
      <c r="BF485" t="s">
        <v>4696</v>
      </c>
      <c r="BG485" t="s">
        <v>769</v>
      </c>
      <c r="BH485">
        <v>1</v>
      </c>
      <c r="BI485">
        <v>1</v>
      </c>
      <c r="BJ485" s="1">
        <v>45606</v>
      </c>
      <c r="BK485" s="1">
        <v>45930</v>
      </c>
      <c r="BL485" s="1">
        <v>45606</v>
      </c>
      <c r="BM485" s="1">
        <v>45930</v>
      </c>
      <c r="BN485">
        <v>36</v>
      </c>
      <c r="BO485">
        <v>6</v>
      </c>
      <c r="BP485">
        <v>6</v>
      </c>
      <c r="BQ485">
        <v>0</v>
      </c>
      <c r="BR485">
        <v>6</v>
      </c>
      <c r="BS485">
        <v>6</v>
      </c>
      <c r="BT485">
        <v>6</v>
      </c>
      <c r="BU485">
        <v>6</v>
      </c>
      <c r="BV485" t="str">
        <f>"5:30 AM"</f>
        <v>5:30 AM</v>
      </c>
      <c r="BW485" t="str">
        <f>"12:30 PM"</f>
        <v>12:30 PM</v>
      </c>
      <c r="BX485" t="s">
        <v>158</v>
      </c>
      <c r="BY485">
        <v>0</v>
      </c>
      <c r="BZ485">
        <v>12</v>
      </c>
      <c r="CA485" t="s">
        <v>115</v>
      </c>
      <c r="CC485" t="s">
        <v>4697</v>
      </c>
      <c r="CD485" t="s">
        <v>2308</v>
      </c>
      <c r="CE485" t="s">
        <v>148</v>
      </c>
      <c r="CF485" t="s">
        <v>2309</v>
      </c>
      <c r="CG485" t="s">
        <v>120</v>
      </c>
      <c r="CH485" s="8">
        <v>96950</v>
      </c>
      <c r="CI485" s="3">
        <v>8.64</v>
      </c>
      <c r="CJ485" s="3">
        <v>8.64</v>
      </c>
      <c r="CK485" s="3">
        <v>12.96</v>
      </c>
      <c r="CL485" s="3">
        <v>12.96</v>
      </c>
      <c r="CM485" t="s">
        <v>136</v>
      </c>
      <c r="CN485" t="s">
        <v>209</v>
      </c>
      <c r="CO485" t="s">
        <v>138</v>
      </c>
      <c r="CQ485" t="s">
        <v>115</v>
      </c>
      <c r="CR485" t="s">
        <v>133</v>
      </c>
      <c r="CS485" t="s">
        <v>139</v>
      </c>
      <c r="CT485" t="s">
        <v>133</v>
      </c>
      <c r="CU485" t="s">
        <v>139</v>
      </c>
      <c r="CV485" t="s">
        <v>133</v>
      </c>
      <c r="CW485" t="s">
        <v>139</v>
      </c>
      <c r="CX485" t="s">
        <v>2316</v>
      </c>
      <c r="CY485" s="10">
        <v>16702331530</v>
      </c>
      <c r="CZ485" t="s">
        <v>2313</v>
      </c>
      <c r="DA485" t="s">
        <v>2317</v>
      </c>
      <c r="DB485" t="s">
        <v>133</v>
      </c>
      <c r="DC485" t="s">
        <v>115</v>
      </c>
      <c r="DD485" t="s">
        <v>2311</v>
      </c>
      <c r="DE485" t="s">
        <v>2312</v>
      </c>
      <c r="DG485" t="s">
        <v>2306</v>
      </c>
      <c r="DH485" t="s">
        <v>2313</v>
      </c>
    </row>
    <row r="486" spans="1:112" ht="14.45" customHeight="1" x14ac:dyDescent="0.25">
      <c r="A486" t="s">
        <v>5257</v>
      </c>
      <c r="B486" t="s">
        <v>143</v>
      </c>
      <c r="C486" s="1">
        <v>45519</v>
      </c>
      <c r="D486" s="1">
        <v>45594</v>
      </c>
      <c r="E486" t="s">
        <v>144</v>
      </c>
      <c r="F486" s="1">
        <v>45656</v>
      </c>
      <c r="G486" t="s">
        <v>115</v>
      </c>
      <c r="H486" t="s">
        <v>115</v>
      </c>
      <c r="I486" t="s">
        <v>115</v>
      </c>
      <c r="J486" t="s">
        <v>5258</v>
      </c>
      <c r="K486" t="s">
        <v>5259</v>
      </c>
      <c r="L486" t="s">
        <v>5260</v>
      </c>
      <c r="N486" t="s">
        <v>119</v>
      </c>
      <c r="O486" t="s">
        <v>120</v>
      </c>
      <c r="P486" s="8">
        <v>96950</v>
      </c>
      <c r="Q486" t="s">
        <v>121</v>
      </c>
      <c r="R486" t="s">
        <v>284</v>
      </c>
      <c r="S486" s="10">
        <v>16702881886</v>
      </c>
      <c r="U486" t="s">
        <v>5261</v>
      </c>
      <c r="V486">
        <v>811111</v>
      </c>
      <c r="W486" t="s">
        <v>123</v>
      </c>
      <c r="Y486" t="s">
        <v>5262</v>
      </c>
      <c r="Z486" t="s">
        <v>5263</v>
      </c>
      <c r="AA486" t="s">
        <v>2199</v>
      </c>
      <c r="AB486" t="s">
        <v>945</v>
      </c>
      <c r="AC486" t="s">
        <v>5264</v>
      </c>
      <c r="AE486" t="s">
        <v>119</v>
      </c>
      <c r="AF486" t="s">
        <v>120</v>
      </c>
      <c r="AG486" s="8">
        <v>96950</v>
      </c>
      <c r="AH486" t="s">
        <v>121</v>
      </c>
      <c r="AI486" t="s">
        <v>284</v>
      </c>
      <c r="AJ486" s="10">
        <v>16702881886</v>
      </c>
      <c r="AL486" t="s">
        <v>5265</v>
      </c>
      <c r="BD486" t="str">
        <f>"41-2022.00"</f>
        <v>41-2022.00</v>
      </c>
      <c r="BE486" t="s">
        <v>258</v>
      </c>
      <c r="BF486" t="s">
        <v>5266</v>
      </c>
      <c r="BG486" t="s">
        <v>5267</v>
      </c>
      <c r="BH486">
        <v>2</v>
      </c>
      <c r="BI486">
        <v>2</v>
      </c>
      <c r="BJ486" s="1">
        <v>45658</v>
      </c>
      <c r="BK486" s="1">
        <v>46022</v>
      </c>
      <c r="BL486" s="1">
        <v>45658</v>
      </c>
      <c r="BM486" s="1">
        <v>46022</v>
      </c>
      <c r="BN486">
        <v>35</v>
      </c>
      <c r="BO486">
        <v>0</v>
      </c>
      <c r="BP486">
        <v>7</v>
      </c>
      <c r="BQ486">
        <v>0</v>
      </c>
      <c r="BR486">
        <v>7</v>
      </c>
      <c r="BS486">
        <v>7</v>
      </c>
      <c r="BT486">
        <v>7</v>
      </c>
      <c r="BU486">
        <v>7</v>
      </c>
      <c r="BV486" t="str">
        <f>"9:00 AM"</f>
        <v>9:00 AM</v>
      </c>
      <c r="BW486" t="str">
        <f>"5:00 PM"</f>
        <v>5:00 PM</v>
      </c>
      <c r="BX486" t="s">
        <v>158</v>
      </c>
      <c r="BY486">
        <v>0</v>
      </c>
      <c r="BZ486">
        <v>6</v>
      </c>
      <c r="CA486" t="s">
        <v>115</v>
      </c>
      <c r="CC486" t="s">
        <v>246</v>
      </c>
      <c r="CD486" t="s">
        <v>5268</v>
      </c>
      <c r="CE486" t="s">
        <v>5269</v>
      </c>
      <c r="CF486" t="s">
        <v>119</v>
      </c>
      <c r="CG486" t="s">
        <v>120</v>
      </c>
      <c r="CH486" s="8">
        <v>96950</v>
      </c>
      <c r="CI486" s="3">
        <v>9.5</v>
      </c>
      <c r="CJ486" s="3">
        <v>9.5</v>
      </c>
      <c r="CK486" s="3">
        <v>14.25</v>
      </c>
      <c r="CL486" s="3">
        <v>14.25</v>
      </c>
      <c r="CM486" t="s">
        <v>136</v>
      </c>
      <c r="CN486" t="s">
        <v>246</v>
      </c>
      <c r="CO486" t="s">
        <v>138</v>
      </c>
      <c r="CQ486" t="s">
        <v>115</v>
      </c>
      <c r="CR486" t="s">
        <v>133</v>
      </c>
      <c r="CS486" t="s">
        <v>139</v>
      </c>
      <c r="CT486" t="s">
        <v>133</v>
      </c>
      <c r="CU486" t="s">
        <v>139</v>
      </c>
      <c r="CV486" t="s">
        <v>133</v>
      </c>
      <c r="CW486" t="s">
        <v>139</v>
      </c>
      <c r="CX486" t="s">
        <v>5270</v>
      </c>
      <c r="CY486" s="10">
        <v>16702871886</v>
      </c>
      <c r="CZ486" t="s">
        <v>5271</v>
      </c>
      <c r="DA486" t="s">
        <v>296</v>
      </c>
      <c r="DB486" t="s">
        <v>133</v>
      </c>
      <c r="DC486" t="s">
        <v>115</v>
      </c>
    </row>
    <row r="487" spans="1:112" ht="14.45" customHeight="1" x14ac:dyDescent="0.25">
      <c r="A487" t="s">
        <v>5683</v>
      </c>
      <c r="B487" t="s">
        <v>143</v>
      </c>
      <c r="C487" s="1">
        <v>45530</v>
      </c>
      <c r="D487" s="1">
        <v>45594</v>
      </c>
      <c r="E487" t="s">
        <v>144</v>
      </c>
      <c r="F487" s="1">
        <v>45635</v>
      </c>
      <c r="G487" t="s">
        <v>115</v>
      </c>
      <c r="H487" t="s">
        <v>115</v>
      </c>
      <c r="I487" t="s">
        <v>115</v>
      </c>
      <c r="J487" t="s">
        <v>578</v>
      </c>
      <c r="L487" t="s">
        <v>5684</v>
      </c>
      <c r="N487" t="s">
        <v>148</v>
      </c>
      <c r="O487" t="s">
        <v>120</v>
      </c>
      <c r="P487" s="8">
        <v>96950</v>
      </c>
      <c r="Q487" t="s">
        <v>121</v>
      </c>
      <c r="S487" s="10">
        <v>16702368202</v>
      </c>
      <c r="T487">
        <v>3554</v>
      </c>
      <c r="U487" t="s">
        <v>581</v>
      </c>
      <c r="V487">
        <v>62211</v>
      </c>
      <c r="W487" t="s">
        <v>123</v>
      </c>
      <c r="Y487" t="s">
        <v>582</v>
      </c>
      <c r="Z487" t="s">
        <v>583</v>
      </c>
      <c r="AA487" t="s">
        <v>568</v>
      </c>
      <c r="AB487" t="s">
        <v>584</v>
      </c>
      <c r="AC487" t="s">
        <v>579</v>
      </c>
      <c r="AE487" t="s">
        <v>148</v>
      </c>
      <c r="AF487" t="s">
        <v>120</v>
      </c>
      <c r="AG487" s="8">
        <v>96950</v>
      </c>
      <c r="AH487" t="s">
        <v>121</v>
      </c>
      <c r="AJ487" s="10">
        <v>16702368202</v>
      </c>
      <c r="AK487">
        <v>3554</v>
      </c>
      <c r="AL487" t="s">
        <v>585</v>
      </c>
      <c r="BD487" t="str">
        <f>"29-2034.00"</f>
        <v>29-2034.00</v>
      </c>
      <c r="BE487" t="s">
        <v>5685</v>
      </c>
      <c r="BF487" t="s">
        <v>5686</v>
      </c>
      <c r="BG487" t="s">
        <v>5687</v>
      </c>
      <c r="BH487">
        <v>2</v>
      </c>
      <c r="BI487">
        <v>2</v>
      </c>
      <c r="BJ487" s="1">
        <v>45637</v>
      </c>
      <c r="BK487" s="1">
        <v>46001</v>
      </c>
      <c r="BL487" s="1">
        <v>45637</v>
      </c>
      <c r="BM487" s="1">
        <v>46001</v>
      </c>
      <c r="BN487">
        <v>40</v>
      </c>
      <c r="BO487">
        <v>0</v>
      </c>
      <c r="BP487">
        <v>8</v>
      </c>
      <c r="BQ487">
        <v>8</v>
      </c>
      <c r="BR487">
        <v>8</v>
      </c>
      <c r="BS487">
        <v>8</v>
      </c>
      <c r="BT487">
        <v>8</v>
      </c>
      <c r="BU487">
        <v>0</v>
      </c>
      <c r="BV487" t="str">
        <f>"7:30 AM"</f>
        <v>7:30 AM</v>
      </c>
      <c r="BW487" t="str">
        <f>"4:30 PM"</f>
        <v>4:30 PM</v>
      </c>
      <c r="BX487" t="s">
        <v>726</v>
      </c>
      <c r="BY487">
        <v>0</v>
      </c>
      <c r="BZ487">
        <v>24</v>
      </c>
      <c r="CA487" t="s">
        <v>115</v>
      </c>
      <c r="CC487" s="2" t="s">
        <v>5688</v>
      </c>
      <c r="CD487" t="s">
        <v>5684</v>
      </c>
      <c r="CE487" t="s">
        <v>5689</v>
      </c>
      <c r="CF487" t="s">
        <v>148</v>
      </c>
      <c r="CG487" t="s">
        <v>120</v>
      </c>
      <c r="CH487" s="8">
        <v>96950</v>
      </c>
      <c r="CI487" s="3">
        <v>14.62</v>
      </c>
      <c r="CJ487" s="3">
        <v>23.55</v>
      </c>
      <c r="CK487" s="3">
        <v>21.93</v>
      </c>
      <c r="CL487" s="3">
        <v>35.33</v>
      </c>
      <c r="CM487" t="s">
        <v>136</v>
      </c>
      <c r="CN487" t="s">
        <v>5690</v>
      </c>
      <c r="CO487" t="s">
        <v>138</v>
      </c>
      <c r="CQ487" t="s">
        <v>133</v>
      </c>
      <c r="CR487" t="s">
        <v>133</v>
      </c>
      <c r="CS487" t="s">
        <v>139</v>
      </c>
      <c r="CT487" t="s">
        <v>133</v>
      </c>
      <c r="CU487" t="s">
        <v>139</v>
      </c>
      <c r="CV487" t="s">
        <v>139</v>
      </c>
      <c r="CW487" t="s">
        <v>139</v>
      </c>
      <c r="CX487" t="s">
        <v>5691</v>
      </c>
      <c r="CY487" s="10">
        <v>16702368202</v>
      </c>
      <c r="CZ487" t="s">
        <v>592</v>
      </c>
      <c r="DA487" t="s">
        <v>593</v>
      </c>
      <c r="DB487" t="s">
        <v>133</v>
      </c>
      <c r="DC487" t="s">
        <v>115</v>
      </c>
      <c r="DD487" t="s">
        <v>3048</v>
      </c>
      <c r="DE487" t="s">
        <v>3049</v>
      </c>
      <c r="DF487" t="s">
        <v>2748</v>
      </c>
      <c r="DG487" t="s">
        <v>5692</v>
      </c>
      <c r="DH487" t="s">
        <v>1579</v>
      </c>
    </row>
    <row r="488" spans="1:112" ht="14.45" customHeight="1" x14ac:dyDescent="0.25">
      <c r="A488" t="s">
        <v>5730</v>
      </c>
      <c r="B488" t="s">
        <v>212</v>
      </c>
      <c r="C488" s="1">
        <v>45517</v>
      </c>
      <c r="D488" s="1">
        <v>45594</v>
      </c>
      <c r="E488" t="s">
        <v>114</v>
      </c>
      <c r="G488" t="s">
        <v>115</v>
      </c>
      <c r="H488" t="s">
        <v>115</v>
      </c>
      <c r="I488" t="s">
        <v>115</v>
      </c>
      <c r="J488" t="s">
        <v>5731</v>
      </c>
      <c r="K488" t="s">
        <v>1599</v>
      </c>
      <c r="L488" t="s">
        <v>5732</v>
      </c>
      <c r="M488" t="s">
        <v>5733</v>
      </c>
      <c r="N488" t="s">
        <v>148</v>
      </c>
      <c r="O488" t="s">
        <v>120</v>
      </c>
      <c r="P488" s="8">
        <v>96950</v>
      </c>
      <c r="Q488" t="s">
        <v>121</v>
      </c>
      <c r="S488" s="10">
        <v>16702880360</v>
      </c>
      <c r="U488" t="s">
        <v>1602</v>
      </c>
      <c r="V488">
        <v>48819</v>
      </c>
      <c r="W488" t="s">
        <v>123</v>
      </c>
      <c r="Y488" t="s">
        <v>1603</v>
      </c>
      <c r="Z488" t="s">
        <v>1604</v>
      </c>
      <c r="AB488" t="s">
        <v>1605</v>
      </c>
      <c r="AC488" t="s">
        <v>5732</v>
      </c>
      <c r="AD488" t="s">
        <v>5733</v>
      </c>
      <c r="AE488" t="s">
        <v>148</v>
      </c>
      <c r="AF488" t="s">
        <v>120</v>
      </c>
      <c r="AG488" s="8">
        <v>96950</v>
      </c>
      <c r="AH488" t="s">
        <v>121</v>
      </c>
      <c r="AJ488" s="10">
        <v>16702880360</v>
      </c>
      <c r="AK488">
        <v>104</v>
      </c>
      <c r="AL488" t="s">
        <v>1606</v>
      </c>
      <c r="BD488" t="str">
        <f>"43-5011.00"</f>
        <v>43-5011.00</v>
      </c>
      <c r="BE488" t="s">
        <v>5235</v>
      </c>
      <c r="BF488" t="s">
        <v>5734</v>
      </c>
      <c r="BG488" t="s">
        <v>5735</v>
      </c>
      <c r="BH488">
        <v>2</v>
      </c>
      <c r="BJ488" s="1">
        <v>45597</v>
      </c>
      <c r="BK488" s="1">
        <v>45961</v>
      </c>
      <c r="BN488">
        <v>35</v>
      </c>
      <c r="BO488">
        <v>7</v>
      </c>
      <c r="BP488">
        <v>7</v>
      </c>
      <c r="BQ488">
        <v>7</v>
      </c>
      <c r="BR488">
        <v>0</v>
      </c>
      <c r="BS488">
        <v>0</v>
      </c>
      <c r="BT488">
        <v>7</v>
      </c>
      <c r="BU488">
        <v>7</v>
      </c>
      <c r="BV488" t="str">
        <f>"12:00 AM"</f>
        <v>12:00 AM</v>
      </c>
      <c r="BW488" t="str">
        <f>"8:00 AM"</f>
        <v>8:00 AM</v>
      </c>
      <c r="BX488" t="s">
        <v>226</v>
      </c>
      <c r="BY488">
        <v>0</v>
      </c>
      <c r="BZ488">
        <v>12</v>
      </c>
      <c r="CA488" t="s">
        <v>115</v>
      </c>
      <c r="CC488" t="s">
        <v>5736</v>
      </c>
      <c r="CD488" t="s">
        <v>1601</v>
      </c>
      <c r="CE488" t="s">
        <v>5737</v>
      </c>
      <c r="CF488" t="s">
        <v>148</v>
      </c>
      <c r="CG488" t="s">
        <v>120</v>
      </c>
      <c r="CH488" s="8">
        <v>96950</v>
      </c>
      <c r="CI488" s="3">
        <v>8.56</v>
      </c>
      <c r="CJ488" s="3">
        <v>9.56</v>
      </c>
      <c r="CK488" s="3">
        <v>12.84</v>
      </c>
      <c r="CL488" s="3">
        <v>14.79</v>
      </c>
      <c r="CM488" t="s">
        <v>136</v>
      </c>
      <c r="CN488" t="s">
        <v>2330</v>
      </c>
      <c r="CO488" t="s">
        <v>138</v>
      </c>
      <c r="CQ488" t="s">
        <v>115</v>
      </c>
      <c r="CR488" t="s">
        <v>133</v>
      </c>
      <c r="CS488" t="s">
        <v>139</v>
      </c>
      <c r="CT488" t="s">
        <v>133</v>
      </c>
      <c r="CU488" t="s">
        <v>133</v>
      </c>
      <c r="CV488" t="s">
        <v>133</v>
      </c>
      <c r="CW488" t="s">
        <v>139</v>
      </c>
      <c r="CX488" s="2" t="s">
        <v>5738</v>
      </c>
      <c r="CY488" s="10">
        <v>16702880360</v>
      </c>
      <c r="CZ488" t="s">
        <v>1612</v>
      </c>
      <c r="DA488" t="s">
        <v>5739</v>
      </c>
      <c r="DB488" t="s">
        <v>133</v>
      </c>
      <c r="DC488" t="s">
        <v>115</v>
      </c>
    </row>
    <row r="489" spans="1:112" ht="14.45" customHeight="1" x14ac:dyDescent="0.25">
      <c r="A489" t="s">
        <v>7104</v>
      </c>
      <c r="B489" t="s">
        <v>143</v>
      </c>
      <c r="C489" s="1">
        <v>45479</v>
      </c>
      <c r="D489" s="1">
        <v>45594</v>
      </c>
      <c r="E489" t="s">
        <v>114</v>
      </c>
      <c r="G489" t="s">
        <v>115</v>
      </c>
      <c r="H489" t="s">
        <v>115</v>
      </c>
      <c r="I489" t="s">
        <v>115</v>
      </c>
      <c r="J489" t="s">
        <v>7105</v>
      </c>
      <c r="L489" t="s">
        <v>2070</v>
      </c>
      <c r="N489" t="s">
        <v>148</v>
      </c>
      <c r="O489" t="s">
        <v>120</v>
      </c>
      <c r="P489" s="8">
        <v>96950</v>
      </c>
      <c r="Q489" t="s">
        <v>121</v>
      </c>
      <c r="S489" s="10">
        <v>16702356622</v>
      </c>
      <c r="U489" t="s">
        <v>7106</v>
      </c>
      <c r="V489">
        <v>56221</v>
      </c>
      <c r="W489" t="s">
        <v>123</v>
      </c>
      <c r="Y489" t="s">
        <v>2072</v>
      </c>
      <c r="Z489" t="s">
        <v>2073</v>
      </c>
      <c r="AA489" t="s">
        <v>2074</v>
      </c>
      <c r="AB489" t="s">
        <v>2341</v>
      </c>
      <c r="AC489" t="s">
        <v>2076</v>
      </c>
      <c r="AE489" t="s">
        <v>148</v>
      </c>
      <c r="AF489" t="s">
        <v>120</v>
      </c>
      <c r="AG489" s="8">
        <v>96950</v>
      </c>
      <c r="AH489" t="s">
        <v>121</v>
      </c>
      <c r="AJ489" s="10">
        <v>16702356622</v>
      </c>
      <c r="AL489" t="s">
        <v>7107</v>
      </c>
      <c r="BD489" t="str">
        <f>"49-3042.00"</f>
        <v>49-3042.00</v>
      </c>
      <c r="BE489" t="s">
        <v>1020</v>
      </c>
      <c r="BF489" t="s">
        <v>7108</v>
      </c>
      <c r="BG489" t="s">
        <v>1268</v>
      </c>
      <c r="BH489">
        <v>3</v>
      </c>
      <c r="BI489">
        <v>3</v>
      </c>
      <c r="BJ489" s="1">
        <v>45566</v>
      </c>
      <c r="BK489" s="1">
        <v>45930</v>
      </c>
      <c r="BL489" s="1">
        <v>45594</v>
      </c>
      <c r="BM489" s="1">
        <v>45930</v>
      </c>
      <c r="BN489">
        <v>40</v>
      </c>
      <c r="BO489">
        <v>0</v>
      </c>
      <c r="BP489">
        <v>8</v>
      </c>
      <c r="BQ489">
        <v>8</v>
      </c>
      <c r="BR489">
        <v>8</v>
      </c>
      <c r="BS489">
        <v>8</v>
      </c>
      <c r="BT489">
        <v>8</v>
      </c>
      <c r="BU489">
        <v>0</v>
      </c>
      <c r="BV489" t="str">
        <f>"7:30 AM"</f>
        <v>7:30 AM</v>
      </c>
      <c r="BW489" t="str">
        <f>"4:30 PM"</f>
        <v>4:30 PM</v>
      </c>
      <c r="BX489" t="s">
        <v>226</v>
      </c>
      <c r="BY489">
        <v>0</v>
      </c>
      <c r="BZ489">
        <v>6</v>
      </c>
      <c r="CA489" t="s">
        <v>115</v>
      </c>
      <c r="CC489" t="s">
        <v>7109</v>
      </c>
      <c r="CD489" t="s">
        <v>7110</v>
      </c>
      <c r="CF489" t="s">
        <v>148</v>
      </c>
      <c r="CG489" t="s">
        <v>120</v>
      </c>
      <c r="CH489" s="8">
        <v>96950</v>
      </c>
      <c r="CI489" s="3">
        <v>12.48</v>
      </c>
      <c r="CJ489" s="3">
        <v>13</v>
      </c>
      <c r="CK489" s="3">
        <v>18.72</v>
      </c>
      <c r="CL489" s="3">
        <v>19.5</v>
      </c>
      <c r="CM489" t="s">
        <v>136</v>
      </c>
      <c r="CN489" t="s">
        <v>158</v>
      </c>
      <c r="CO489" t="s">
        <v>466</v>
      </c>
      <c r="CQ489" t="s">
        <v>115</v>
      </c>
      <c r="CR489" t="s">
        <v>133</v>
      </c>
      <c r="CS489" t="s">
        <v>133</v>
      </c>
      <c r="CT489" t="s">
        <v>133</v>
      </c>
      <c r="CU489" t="s">
        <v>139</v>
      </c>
      <c r="CV489" t="s">
        <v>133</v>
      </c>
      <c r="CW489" t="s">
        <v>133</v>
      </c>
      <c r="CX489" t="s">
        <v>7111</v>
      </c>
      <c r="CY489" s="10">
        <v>16702356622</v>
      </c>
      <c r="CZ489" t="s">
        <v>7107</v>
      </c>
      <c r="DA489" t="s">
        <v>139</v>
      </c>
      <c r="DB489" t="s">
        <v>133</v>
      </c>
      <c r="DC489" t="s">
        <v>115</v>
      </c>
    </row>
    <row r="490" spans="1:112" ht="14.45" customHeight="1" x14ac:dyDescent="0.25">
      <c r="A490" t="s">
        <v>8117</v>
      </c>
      <c r="B490" t="s">
        <v>113</v>
      </c>
      <c r="C490" s="1">
        <v>45588</v>
      </c>
      <c r="D490" s="1">
        <v>45594</v>
      </c>
      <c r="E490" t="s">
        <v>144</v>
      </c>
      <c r="F490" s="1">
        <v>45769</v>
      </c>
      <c r="G490" t="s">
        <v>115</v>
      </c>
      <c r="H490" t="s">
        <v>115</v>
      </c>
      <c r="I490" t="s">
        <v>115</v>
      </c>
      <c r="J490" t="s">
        <v>1438</v>
      </c>
      <c r="L490" t="s">
        <v>1439</v>
      </c>
      <c r="M490" t="s">
        <v>139</v>
      </c>
      <c r="N490" t="s">
        <v>119</v>
      </c>
      <c r="O490" t="s">
        <v>120</v>
      </c>
      <c r="P490" s="8">
        <v>96950</v>
      </c>
      <c r="Q490" t="s">
        <v>121</v>
      </c>
      <c r="R490" t="s">
        <v>139</v>
      </c>
      <c r="S490" s="10">
        <v>16702852137</v>
      </c>
      <c r="U490" t="s">
        <v>1440</v>
      </c>
      <c r="V490">
        <v>561320</v>
      </c>
      <c r="W490" t="s">
        <v>234</v>
      </c>
      <c r="X490" t="s">
        <v>133</v>
      </c>
      <c r="Y490" t="s">
        <v>1441</v>
      </c>
      <c r="Z490" t="s">
        <v>1442</v>
      </c>
      <c r="AA490" t="s">
        <v>1443</v>
      </c>
      <c r="AB490" t="s">
        <v>945</v>
      </c>
      <c r="AC490" t="s">
        <v>1439</v>
      </c>
      <c r="AD490" t="s">
        <v>139</v>
      </c>
      <c r="AE490" t="s">
        <v>119</v>
      </c>
      <c r="AF490" t="s">
        <v>120</v>
      </c>
      <c r="AG490" s="8">
        <v>96950</v>
      </c>
      <c r="AH490" t="s">
        <v>121</v>
      </c>
      <c r="AJ490" s="10">
        <v>16702852137</v>
      </c>
      <c r="AL490" t="s">
        <v>1444</v>
      </c>
      <c r="BD490" t="str">
        <f>"41-2031.00"</f>
        <v>41-2031.00</v>
      </c>
      <c r="BE490" t="s">
        <v>3853</v>
      </c>
      <c r="BF490" t="s">
        <v>5071</v>
      </c>
      <c r="BG490" t="s">
        <v>5072</v>
      </c>
      <c r="BH490">
        <v>4</v>
      </c>
      <c r="BJ490" s="1">
        <v>45771</v>
      </c>
      <c r="BK490" s="1">
        <v>46135</v>
      </c>
      <c r="BN490">
        <v>35</v>
      </c>
      <c r="BO490">
        <v>0</v>
      </c>
      <c r="BP490">
        <v>6</v>
      </c>
      <c r="BQ490">
        <v>6</v>
      </c>
      <c r="BR490">
        <v>6</v>
      </c>
      <c r="BS490">
        <v>6</v>
      </c>
      <c r="BT490">
        <v>6</v>
      </c>
      <c r="BU490">
        <v>5</v>
      </c>
      <c r="BV490" t="str">
        <f>"10:00 AM"</f>
        <v>10:00 AM</v>
      </c>
      <c r="BW490" t="str">
        <f>"5:00 PM"</f>
        <v>5:00 PM</v>
      </c>
      <c r="BX490" t="s">
        <v>226</v>
      </c>
      <c r="BY490">
        <v>0</v>
      </c>
      <c r="BZ490">
        <v>12</v>
      </c>
      <c r="CA490" t="s">
        <v>115</v>
      </c>
      <c r="CC490" t="s">
        <v>137</v>
      </c>
      <c r="CD490" t="s">
        <v>481</v>
      </c>
      <c r="CE490" t="s">
        <v>1446</v>
      </c>
      <c r="CF490" t="s">
        <v>119</v>
      </c>
      <c r="CG490" t="s">
        <v>120</v>
      </c>
      <c r="CH490" s="8">
        <v>96950</v>
      </c>
      <c r="CI490" s="3">
        <v>9.9</v>
      </c>
      <c r="CJ490" s="3">
        <v>9.9</v>
      </c>
      <c r="CK490" s="3">
        <v>14.85</v>
      </c>
      <c r="CL490" s="3">
        <v>14.85</v>
      </c>
      <c r="CM490" t="s">
        <v>136</v>
      </c>
      <c r="CN490" t="s">
        <v>139</v>
      </c>
      <c r="CO490" t="s">
        <v>138</v>
      </c>
      <c r="CQ490" t="s">
        <v>115</v>
      </c>
      <c r="CR490" t="s">
        <v>133</v>
      </c>
      <c r="CS490" t="s">
        <v>139</v>
      </c>
      <c r="CT490" t="s">
        <v>133</v>
      </c>
      <c r="CU490" t="s">
        <v>139</v>
      </c>
      <c r="CV490" t="s">
        <v>133</v>
      </c>
      <c r="CW490" t="s">
        <v>139</v>
      </c>
      <c r="CX490" t="s">
        <v>1447</v>
      </c>
      <c r="CY490" s="10">
        <v>16702852137</v>
      </c>
      <c r="CZ490" t="s">
        <v>1444</v>
      </c>
      <c r="DA490" t="s">
        <v>139</v>
      </c>
      <c r="DB490" t="s">
        <v>133</v>
      </c>
      <c r="DC490" t="s">
        <v>133</v>
      </c>
    </row>
    <row r="491" spans="1:112" ht="14.45" customHeight="1" x14ac:dyDescent="0.25">
      <c r="A491" t="s">
        <v>8722</v>
      </c>
      <c r="B491" t="s">
        <v>143</v>
      </c>
      <c r="C491" s="1">
        <v>45530</v>
      </c>
      <c r="D491" s="1">
        <v>45594</v>
      </c>
      <c r="E491" t="s">
        <v>144</v>
      </c>
      <c r="F491" s="1">
        <v>45625</v>
      </c>
      <c r="G491" t="s">
        <v>115</v>
      </c>
      <c r="H491" t="s">
        <v>115</v>
      </c>
      <c r="I491" t="s">
        <v>115</v>
      </c>
      <c r="J491" t="s">
        <v>231</v>
      </c>
      <c r="K491" t="s">
        <v>139</v>
      </c>
      <c r="L491" t="s">
        <v>232</v>
      </c>
      <c r="N491" t="s">
        <v>148</v>
      </c>
      <c r="O491" t="s">
        <v>120</v>
      </c>
      <c r="P491" s="8">
        <v>96950</v>
      </c>
      <c r="Q491" t="s">
        <v>121</v>
      </c>
      <c r="S491" s="10">
        <v>16702346089</v>
      </c>
      <c r="U491" t="s">
        <v>233</v>
      </c>
      <c r="V491">
        <v>5613</v>
      </c>
      <c r="W491" t="s">
        <v>234</v>
      </c>
      <c r="X491" t="s">
        <v>133</v>
      </c>
      <c r="Y491" t="s">
        <v>235</v>
      </c>
      <c r="Z491" t="s">
        <v>236</v>
      </c>
      <c r="AA491" t="s">
        <v>237</v>
      </c>
      <c r="AB491" t="s">
        <v>238</v>
      </c>
      <c r="AC491" t="s">
        <v>232</v>
      </c>
      <c r="AE491" t="s">
        <v>148</v>
      </c>
      <c r="AF491" t="s">
        <v>120</v>
      </c>
      <c r="AG491" s="8">
        <v>96950</v>
      </c>
      <c r="AH491" t="s">
        <v>121</v>
      </c>
      <c r="AJ491" s="10">
        <v>16702346089</v>
      </c>
      <c r="AL491" t="s">
        <v>240</v>
      </c>
      <c r="BD491" t="str">
        <f>"49-9071.00"</f>
        <v>49-9071.00</v>
      </c>
      <c r="BE491" t="s">
        <v>241</v>
      </c>
      <c r="BF491" t="s">
        <v>242</v>
      </c>
      <c r="BG491" t="s">
        <v>243</v>
      </c>
      <c r="BH491">
        <v>3</v>
      </c>
      <c r="BI491">
        <v>3</v>
      </c>
      <c r="BJ491" s="1">
        <v>45627</v>
      </c>
      <c r="BK491" s="1">
        <v>45991</v>
      </c>
      <c r="BL491" s="1">
        <v>45627</v>
      </c>
      <c r="BM491" s="1">
        <v>45991</v>
      </c>
      <c r="BN491">
        <v>40</v>
      </c>
      <c r="BO491">
        <v>0</v>
      </c>
      <c r="BP491">
        <v>8</v>
      </c>
      <c r="BQ491">
        <v>8</v>
      </c>
      <c r="BR491">
        <v>8</v>
      </c>
      <c r="BS491">
        <v>8</v>
      </c>
      <c r="BT491">
        <v>8</v>
      </c>
      <c r="BU491">
        <v>0</v>
      </c>
      <c r="BV491" t="str">
        <f>"7:00 AM"</f>
        <v>7:00 AM</v>
      </c>
      <c r="BW491" t="str">
        <f>"4:00 PM"</f>
        <v>4:00 PM</v>
      </c>
      <c r="BX491" t="s">
        <v>226</v>
      </c>
      <c r="BY491">
        <v>0</v>
      </c>
      <c r="BZ491">
        <v>12</v>
      </c>
      <c r="CA491" t="s">
        <v>115</v>
      </c>
      <c r="CC491" t="s">
        <v>244</v>
      </c>
      <c r="CD491" t="s">
        <v>8723</v>
      </c>
      <c r="CF491" t="s">
        <v>148</v>
      </c>
      <c r="CG491" t="s">
        <v>120</v>
      </c>
      <c r="CH491" s="8">
        <v>96950</v>
      </c>
      <c r="CI491" s="3">
        <v>9.75</v>
      </c>
      <c r="CJ491" s="3">
        <v>9.75</v>
      </c>
      <c r="CK491" s="3">
        <v>0</v>
      </c>
      <c r="CL491" s="3">
        <v>0</v>
      </c>
      <c r="CM491" t="s">
        <v>136</v>
      </c>
      <c r="CN491" t="s">
        <v>139</v>
      </c>
      <c r="CO491" t="s">
        <v>138</v>
      </c>
      <c r="CQ491" t="s">
        <v>115</v>
      </c>
      <c r="CR491" t="s">
        <v>133</v>
      </c>
      <c r="CS491" t="s">
        <v>139</v>
      </c>
      <c r="CT491" t="s">
        <v>139</v>
      </c>
      <c r="CU491" t="s">
        <v>139</v>
      </c>
      <c r="CV491" t="s">
        <v>133</v>
      </c>
      <c r="CW491" t="s">
        <v>139</v>
      </c>
      <c r="CX491" t="s">
        <v>247</v>
      </c>
      <c r="CY491" s="10">
        <v>16702346089</v>
      </c>
      <c r="CZ491" t="s">
        <v>240</v>
      </c>
      <c r="DA491" t="s">
        <v>139</v>
      </c>
      <c r="DB491" t="s">
        <v>133</v>
      </c>
      <c r="DC491" t="s">
        <v>133</v>
      </c>
    </row>
    <row r="492" spans="1:112" ht="14.45" customHeight="1" x14ac:dyDescent="0.25">
      <c r="A492" t="s">
        <v>9569</v>
      </c>
      <c r="B492" t="s">
        <v>192</v>
      </c>
      <c r="C492" s="1">
        <v>45454</v>
      </c>
      <c r="D492" s="1">
        <v>45594</v>
      </c>
      <c r="E492" t="s">
        <v>114</v>
      </c>
      <c r="G492" t="s">
        <v>133</v>
      </c>
      <c r="H492" t="s">
        <v>115</v>
      </c>
      <c r="I492" t="s">
        <v>115</v>
      </c>
      <c r="J492" t="s">
        <v>3594</v>
      </c>
      <c r="K492" t="s">
        <v>3595</v>
      </c>
      <c r="L492" t="s">
        <v>3596</v>
      </c>
      <c r="N492" t="s">
        <v>148</v>
      </c>
      <c r="O492" t="s">
        <v>120</v>
      </c>
      <c r="P492" s="8">
        <v>96950</v>
      </c>
      <c r="Q492" t="s">
        <v>121</v>
      </c>
      <c r="S492" s="10">
        <v>16702350200</v>
      </c>
      <c r="U492" t="s">
        <v>3597</v>
      </c>
      <c r="V492">
        <v>7225</v>
      </c>
      <c r="W492" t="s">
        <v>123</v>
      </c>
      <c r="Y492" t="s">
        <v>3598</v>
      </c>
      <c r="Z492" t="s">
        <v>3599</v>
      </c>
      <c r="AB492" t="s">
        <v>565</v>
      </c>
      <c r="AC492" t="s">
        <v>3596</v>
      </c>
      <c r="AE492" t="s">
        <v>148</v>
      </c>
      <c r="AF492" t="s">
        <v>120</v>
      </c>
      <c r="AG492" s="8">
        <v>96950</v>
      </c>
      <c r="AH492" t="s">
        <v>121</v>
      </c>
      <c r="AJ492" s="10">
        <v>16702350200</v>
      </c>
      <c r="AL492" t="s">
        <v>1198</v>
      </c>
      <c r="AM492" t="s">
        <v>567</v>
      </c>
      <c r="AN492" t="s">
        <v>1199</v>
      </c>
      <c r="AO492" t="s">
        <v>1200</v>
      </c>
      <c r="AQ492" t="s">
        <v>1201</v>
      </c>
      <c r="AS492" t="s">
        <v>148</v>
      </c>
      <c r="AT492" t="s">
        <v>120</v>
      </c>
      <c r="AU492" s="8">
        <v>96950</v>
      </c>
      <c r="AV492" t="s">
        <v>121</v>
      </c>
      <c r="AX492" s="10">
        <v>16702353403</v>
      </c>
      <c r="AZ492" t="s">
        <v>1202</v>
      </c>
      <c r="BA492" t="s">
        <v>1203</v>
      </c>
      <c r="BD492" t="str">
        <f>"35-1012.00"</f>
        <v>35-1012.00</v>
      </c>
      <c r="BE492" t="s">
        <v>3600</v>
      </c>
      <c r="BF492" t="s">
        <v>9570</v>
      </c>
      <c r="BG492" t="s">
        <v>3602</v>
      </c>
      <c r="BH492">
        <v>1</v>
      </c>
      <c r="BJ492" s="1">
        <v>45567</v>
      </c>
      <c r="BK492" s="1">
        <v>46661</v>
      </c>
      <c r="BN492">
        <v>35</v>
      </c>
      <c r="BO492">
        <v>0</v>
      </c>
      <c r="BP492">
        <v>7</v>
      </c>
      <c r="BQ492">
        <v>7</v>
      </c>
      <c r="BR492">
        <v>7</v>
      </c>
      <c r="BS492">
        <v>7</v>
      </c>
      <c r="BT492">
        <v>7</v>
      </c>
      <c r="BU492">
        <v>0</v>
      </c>
      <c r="BV492" t="str">
        <f>"9:00 AM"</f>
        <v>9:00 AM</v>
      </c>
      <c r="BW492" t="str">
        <f>"5:00 PM"</f>
        <v>5:00 PM</v>
      </c>
      <c r="BX492" t="s">
        <v>226</v>
      </c>
      <c r="BY492">
        <v>0</v>
      </c>
      <c r="BZ492">
        <v>12</v>
      </c>
      <c r="CA492" t="s">
        <v>133</v>
      </c>
      <c r="CB492">
        <v>2</v>
      </c>
      <c r="CC492" s="2" t="s">
        <v>9571</v>
      </c>
      <c r="CD492" t="s">
        <v>8331</v>
      </c>
      <c r="CF492" t="s">
        <v>148</v>
      </c>
      <c r="CG492" t="s">
        <v>120</v>
      </c>
      <c r="CH492" s="8">
        <v>96950</v>
      </c>
      <c r="CI492" s="3">
        <v>10.3</v>
      </c>
      <c r="CJ492" s="3">
        <v>10.3</v>
      </c>
      <c r="CK492" s="3">
        <v>0</v>
      </c>
      <c r="CL492" s="3">
        <v>0</v>
      </c>
      <c r="CM492" t="s">
        <v>136</v>
      </c>
      <c r="CN492" t="s">
        <v>368</v>
      </c>
      <c r="CO492" t="s">
        <v>138</v>
      </c>
      <c r="CQ492" t="s">
        <v>115</v>
      </c>
      <c r="CR492" t="s">
        <v>133</v>
      </c>
      <c r="CS492" t="s">
        <v>139</v>
      </c>
      <c r="CT492" t="s">
        <v>139</v>
      </c>
      <c r="CU492" t="s">
        <v>139</v>
      </c>
      <c r="CV492" t="s">
        <v>133</v>
      </c>
      <c r="CW492" t="s">
        <v>139</v>
      </c>
      <c r="CX492" t="s">
        <v>1208</v>
      </c>
      <c r="CY492" s="10">
        <v>16702350200</v>
      </c>
      <c r="CZ492" t="s">
        <v>1198</v>
      </c>
      <c r="DA492" t="s">
        <v>139</v>
      </c>
      <c r="DB492" t="s">
        <v>133</v>
      </c>
      <c r="DC492" t="s">
        <v>115</v>
      </c>
    </row>
    <row r="493" spans="1:112" ht="14.45" customHeight="1" x14ac:dyDescent="0.25">
      <c r="A493" t="s">
        <v>558</v>
      </c>
      <c r="B493" t="s">
        <v>192</v>
      </c>
      <c r="C493" s="1">
        <v>45460</v>
      </c>
      <c r="D493" s="1">
        <v>45595</v>
      </c>
      <c r="E493" t="s">
        <v>144</v>
      </c>
      <c r="F493" s="1">
        <v>45564</v>
      </c>
      <c r="G493" t="s">
        <v>133</v>
      </c>
      <c r="H493" t="s">
        <v>115</v>
      </c>
      <c r="I493" t="s">
        <v>115</v>
      </c>
      <c r="J493" t="s">
        <v>559</v>
      </c>
      <c r="L493" t="s">
        <v>560</v>
      </c>
      <c r="M493" t="s">
        <v>561</v>
      </c>
      <c r="N493" t="s">
        <v>148</v>
      </c>
      <c r="O493" t="s">
        <v>120</v>
      </c>
      <c r="P493" s="8">
        <v>96950</v>
      </c>
      <c r="Q493" t="s">
        <v>121</v>
      </c>
      <c r="S493" s="10">
        <v>16702345828</v>
      </c>
      <c r="U493" t="s">
        <v>562</v>
      </c>
      <c r="V493">
        <v>56173</v>
      </c>
      <c r="W493" t="s">
        <v>123</v>
      </c>
      <c r="Y493" t="s">
        <v>563</v>
      </c>
      <c r="Z493" t="s">
        <v>564</v>
      </c>
      <c r="AB493" t="s">
        <v>565</v>
      </c>
      <c r="AC493" t="s">
        <v>560</v>
      </c>
      <c r="AD493" t="s">
        <v>561</v>
      </c>
      <c r="AE493" t="s">
        <v>148</v>
      </c>
      <c r="AF493" t="s">
        <v>120</v>
      </c>
      <c r="AG493" s="8">
        <v>96950</v>
      </c>
      <c r="AH493" t="s">
        <v>121</v>
      </c>
      <c r="AJ493" s="10">
        <v>16702345828</v>
      </c>
      <c r="AL493" t="s">
        <v>566</v>
      </c>
      <c r="AM493" t="s">
        <v>567</v>
      </c>
      <c r="AN493" t="s">
        <v>568</v>
      </c>
      <c r="AO493" t="s">
        <v>569</v>
      </c>
      <c r="AQ493" t="s">
        <v>570</v>
      </c>
      <c r="AR493" t="s">
        <v>571</v>
      </c>
      <c r="AS493" t="s">
        <v>148</v>
      </c>
      <c r="AT493" t="s">
        <v>120</v>
      </c>
      <c r="AU493" s="8">
        <v>96950</v>
      </c>
      <c r="AV493" t="s">
        <v>121</v>
      </c>
      <c r="AX493" s="10">
        <v>16702872946</v>
      </c>
      <c r="AZ493" t="s">
        <v>572</v>
      </c>
      <c r="BA493" t="s">
        <v>573</v>
      </c>
      <c r="BD493" t="str">
        <f>"37-3011.00"</f>
        <v>37-3011.00</v>
      </c>
      <c r="BE493" t="s">
        <v>155</v>
      </c>
      <c r="BF493" t="s">
        <v>574</v>
      </c>
      <c r="BG493" t="s">
        <v>575</v>
      </c>
      <c r="BH493">
        <v>1</v>
      </c>
      <c r="BJ493" s="1">
        <v>45566</v>
      </c>
      <c r="BK493" s="1">
        <v>46660</v>
      </c>
      <c r="BN493">
        <v>40</v>
      </c>
      <c r="BO493">
        <v>0</v>
      </c>
      <c r="BP493">
        <v>8</v>
      </c>
      <c r="BQ493">
        <v>8</v>
      </c>
      <c r="BR493">
        <v>8</v>
      </c>
      <c r="BS493">
        <v>8</v>
      </c>
      <c r="BT493">
        <v>8</v>
      </c>
      <c r="BU493">
        <v>0</v>
      </c>
      <c r="BV493" t="str">
        <f>"8:00 AM"</f>
        <v>8:00 AM</v>
      </c>
      <c r="BW493" t="str">
        <f>"5:00 PM"</f>
        <v>5:00 PM</v>
      </c>
      <c r="BX493" t="s">
        <v>158</v>
      </c>
      <c r="BY493">
        <v>0</v>
      </c>
      <c r="BZ493">
        <v>3</v>
      </c>
      <c r="CA493" t="s">
        <v>115</v>
      </c>
      <c r="CC493" t="s">
        <v>368</v>
      </c>
      <c r="CD493" t="s">
        <v>560</v>
      </c>
      <c r="CE493" t="s">
        <v>561</v>
      </c>
      <c r="CF493" t="s">
        <v>148</v>
      </c>
      <c r="CG493" t="s">
        <v>120</v>
      </c>
      <c r="CH493" s="8">
        <v>96950</v>
      </c>
      <c r="CI493" s="3">
        <v>8.26</v>
      </c>
      <c r="CJ493" s="3">
        <v>8.26</v>
      </c>
      <c r="CK493" s="3">
        <v>12.39</v>
      </c>
      <c r="CL493" s="3">
        <v>12.39</v>
      </c>
      <c r="CM493" t="s">
        <v>136</v>
      </c>
      <c r="CN493" t="s">
        <v>368</v>
      </c>
      <c r="CO493" t="s">
        <v>138</v>
      </c>
      <c r="CQ493" t="s">
        <v>115</v>
      </c>
      <c r="CR493" t="s">
        <v>133</v>
      </c>
      <c r="CS493" t="s">
        <v>139</v>
      </c>
      <c r="CT493" t="s">
        <v>133</v>
      </c>
      <c r="CU493" t="s">
        <v>139</v>
      </c>
      <c r="CV493" t="s">
        <v>133</v>
      </c>
      <c r="CW493" t="s">
        <v>139</v>
      </c>
      <c r="CX493" t="s">
        <v>576</v>
      </c>
      <c r="CY493" s="10">
        <v>16702345828</v>
      </c>
      <c r="CZ493" t="s">
        <v>566</v>
      </c>
      <c r="DA493" t="s">
        <v>139</v>
      </c>
      <c r="DB493" t="s">
        <v>133</v>
      </c>
      <c r="DC493" t="s">
        <v>115</v>
      </c>
      <c r="DD493" t="s">
        <v>568</v>
      </c>
      <c r="DE493" t="s">
        <v>569</v>
      </c>
      <c r="DG493" t="s">
        <v>573</v>
      </c>
      <c r="DH493" t="s">
        <v>572</v>
      </c>
    </row>
    <row r="494" spans="1:112" ht="14.45" customHeight="1" x14ac:dyDescent="0.25">
      <c r="A494" t="s">
        <v>1874</v>
      </c>
      <c r="B494" t="s">
        <v>143</v>
      </c>
      <c r="C494" s="1">
        <v>45512</v>
      </c>
      <c r="D494" s="1">
        <v>45595</v>
      </c>
      <c r="E494" t="s">
        <v>144</v>
      </c>
      <c r="F494" s="1">
        <v>45564</v>
      </c>
      <c r="G494" t="s">
        <v>133</v>
      </c>
      <c r="H494" t="s">
        <v>115</v>
      </c>
      <c r="I494" t="s">
        <v>115</v>
      </c>
      <c r="J494" t="s">
        <v>1875</v>
      </c>
      <c r="L494" t="s">
        <v>1876</v>
      </c>
      <c r="M494" t="s">
        <v>1877</v>
      </c>
      <c r="N494" t="s">
        <v>148</v>
      </c>
      <c r="O494" t="s">
        <v>120</v>
      </c>
      <c r="P494" s="8">
        <v>96950</v>
      </c>
      <c r="Q494" t="s">
        <v>121</v>
      </c>
      <c r="R494" t="s">
        <v>1354</v>
      </c>
      <c r="S494" s="10">
        <v>16702357701</v>
      </c>
      <c r="U494" t="s">
        <v>1878</v>
      </c>
      <c r="V494">
        <v>52211</v>
      </c>
      <c r="W494" t="s">
        <v>123</v>
      </c>
      <c r="Y494" t="s">
        <v>1879</v>
      </c>
      <c r="Z494" t="s">
        <v>1880</v>
      </c>
      <c r="AB494" t="s">
        <v>565</v>
      </c>
      <c r="AC494" t="s">
        <v>1876</v>
      </c>
      <c r="AD494" t="s">
        <v>1877</v>
      </c>
      <c r="AE494" t="s">
        <v>148</v>
      </c>
      <c r="AF494" t="s">
        <v>120</v>
      </c>
      <c r="AG494" s="8">
        <v>96950</v>
      </c>
      <c r="AH494" t="s">
        <v>121</v>
      </c>
      <c r="AI494" t="s">
        <v>1881</v>
      </c>
      <c r="AJ494" s="10">
        <v>16702357701</v>
      </c>
      <c r="AL494" t="s">
        <v>1882</v>
      </c>
      <c r="BD494" t="str">
        <f>"13-2061.00"</f>
        <v>13-2061.00</v>
      </c>
      <c r="BE494" t="s">
        <v>1883</v>
      </c>
      <c r="BF494" t="s">
        <v>1884</v>
      </c>
      <c r="BG494" t="s">
        <v>1885</v>
      </c>
      <c r="BH494">
        <v>1</v>
      </c>
      <c r="BI494">
        <v>1</v>
      </c>
      <c r="BJ494" s="1">
        <v>45566</v>
      </c>
      <c r="BK494" s="1">
        <v>46660</v>
      </c>
      <c r="BL494" s="1">
        <v>45595</v>
      </c>
      <c r="BM494" s="1">
        <v>46660</v>
      </c>
      <c r="BN494">
        <v>38</v>
      </c>
      <c r="BO494">
        <v>0</v>
      </c>
      <c r="BP494">
        <v>7</v>
      </c>
      <c r="BQ494">
        <v>7</v>
      </c>
      <c r="BR494">
        <v>7</v>
      </c>
      <c r="BS494">
        <v>7</v>
      </c>
      <c r="BT494">
        <v>7</v>
      </c>
      <c r="BU494">
        <v>3</v>
      </c>
      <c r="BV494" t="str">
        <f>"8:45 AM"</f>
        <v>8:45 AM</v>
      </c>
      <c r="BW494" t="str">
        <f>"4:45 PM"</f>
        <v>4:45 PM</v>
      </c>
      <c r="BX494" t="s">
        <v>132</v>
      </c>
      <c r="BY494">
        <v>0</v>
      </c>
      <c r="BZ494">
        <v>48</v>
      </c>
      <c r="CA494" t="s">
        <v>115</v>
      </c>
      <c r="CC494" s="2" t="s">
        <v>1886</v>
      </c>
      <c r="CD494" t="s">
        <v>1876</v>
      </c>
      <c r="CE494" t="s">
        <v>1877</v>
      </c>
      <c r="CF494" t="s">
        <v>148</v>
      </c>
      <c r="CG494" t="s">
        <v>120</v>
      </c>
      <c r="CH494" s="8">
        <v>96950</v>
      </c>
      <c r="CI494" s="3">
        <v>16.63</v>
      </c>
      <c r="CJ494" s="3">
        <v>17.25</v>
      </c>
      <c r="CK494" s="3">
        <v>24.95</v>
      </c>
      <c r="CL494" s="3">
        <v>25.88</v>
      </c>
      <c r="CM494" t="s">
        <v>136</v>
      </c>
      <c r="CN494" t="s">
        <v>158</v>
      </c>
      <c r="CO494" t="s">
        <v>138</v>
      </c>
      <c r="CQ494" t="s">
        <v>115</v>
      </c>
      <c r="CR494" t="s">
        <v>133</v>
      </c>
      <c r="CS494" t="s">
        <v>139</v>
      </c>
      <c r="CT494" t="s">
        <v>133</v>
      </c>
      <c r="CU494" t="s">
        <v>139</v>
      </c>
      <c r="CV494" t="s">
        <v>133</v>
      </c>
      <c r="CW494" t="s">
        <v>139</v>
      </c>
      <c r="CX494" t="s">
        <v>1887</v>
      </c>
      <c r="CY494" s="10">
        <v>16702357701</v>
      </c>
      <c r="CZ494" t="s">
        <v>1882</v>
      </c>
      <c r="DA494" t="s">
        <v>139</v>
      </c>
      <c r="DB494" t="s">
        <v>133</v>
      </c>
      <c r="DC494" t="s">
        <v>115</v>
      </c>
    </row>
    <row r="495" spans="1:112" ht="14.45" customHeight="1" x14ac:dyDescent="0.25">
      <c r="A495" t="s">
        <v>2668</v>
      </c>
      <c r="B495" t="s">
        <v>192</v>
      </c>
      <c r="C495" s="1">
        <v>45502</v>
      </c>
      <c r="D495" s="1">
        <v>45595</v>
      </c>
      <c r="E495" t="s">
        <v>114</v>
      </c>
      <c r="G495" t="s">
        <v>115</v>
      </c>
      <c r="H495" t="s">
        <v>115</v>
      </c>
      <c r="I495" t="s">
        <v>115</v>
      </c>
      <c r="J495" t="s">
        <v>2669</v>
      </c>
      <c r="K495" t="s">
        <v>2670</v>
      </c>
      <c r="L495" t="s">
        <v>2671</v>
      </c>
      <c r="N495" t="s">
        <v>148</v>
      </c>
      <c r="O495" t="s">
        <v>120</v>
      </c>
      <c r="P495" s="8">
        <v>96950</v>
      </c>
      <c r="Q495" t="s">
        <v>121</v>
      </c>
      <c r="S495" s="10">
        <v>16707834444</v>
      </c>
      <c r="U495" t="s">
        <v>2672</v>
      </c>
      <c r="V495">
        <v>722511</v>
      </c>
      <c r="W495" t="s">
        <v>123</v>
      </c>
      <c r="Y495" t="s">
        <v>1123</v>
      </c>
      <c r="Z495" t="s">
        <v>2673</v>
      </c>
      <c r="AB495" t="s">
        <v>1455</v>
      </c>
      <c r="AC495" t="s">
        <v>2671</v>
      </c>
      <c r="AE495" t="s">
        <v>148</v>
      </c>
      <c r="AF495" t="s">
        <v>120</v>
      </c>
      <c r="AG495" s="8">
        <v>96950</v>
      </c>
      <c r="AH495" t="s">
        <v>121</v>
      </c>
      <c r="AJ495" s="10">
        <v>16707836666</v>
      </c>
      <c r="AL495" t="s">
        <v>2674</v>
      </c>
      <c r="AM495" t="s">
        <v>567</v>
      </c>
      <c r="AN495" t="s">
        <v>2675</v>
      </c>
      <c r="AO495" t="s">
        <v>2676</v>
      </c>
      <c r="AQ495" t="s">
        <v>2677</v>
      </c>
      <c r="AS495" t="s">
        <v>148</v>
      </c>
      <c r="AT495" t="s">
        <v>120</v>
      </c>
      <c r="AU495" s="8">
        <v>96950</v>
      </c>
      <c r="AV495" t="s">
        <v>121</v>
      </c>
      <c r="AX495" s="10">
        <v>16702875139</v>
      </c>
      <c r="AZ495" t="s">
        <v>2678</v>
      </c>
      <c r="BA495" t="s">
        <v>2679</v>
      </c>
      <c r="BD495" t="str">
        <f>"35-2014.00"</f>
        <v>35-2014.00</v>
      </c>
      <c r="BE495" t="s">
        <v>273</v>
      </c>
      <c r="BF495" t="s">
        <v>2680</v>
      </c>
      <c r="BG495" t="s">
        <v>1100</v>
      </c>
      <c r="BH495">
        <v>3</v>
      </c>
      <c r="BJ495" s="1">
        <v>45597</v>
      </c>
      <c r="BK495" s="1">
        <v>45961</v>
      </c>
      <c r="BN495">
        <v>35</v>
      </c>
      <c r="BO495">
        <v>5</v>
      </c>
      <c r="BP495">
        <v>5</v>
      </c>
      <c r="BQ495">
        <v>5</v>
      </c>
      <c r="BR495">
        <v>5</v>
      </c>
      <c r="BS495">
        <v>5</v>
      </c>
      <c r="BT495">
        <v>5</v>
      </c>
      <c r="BU495">
        <v>5</v>
      </c>
      <c r="BV495" t="str">
        <f>"5:00 PM"</f>
        <v>5:00 PM</v>
      </c>
      <c r="BW495" t="str">
        <f>"10:00 PM"</f>
        <v>10:00 PM</v>
      </c>
      <c r="BX495" t="s">
        <v>158</v>
      </c>
      <c r="BY495">
        <v>0</v>
      </c>
      <c r="BZ495">
        <v>12</v>
      </c>
      <c r="CA495" t="s">
        <v>115</v>
      </c>
      <c r="CC495" t="s">
        <v>2681</v>
      </c>
      <c r="CD495" t="s">
        <v>2682</v>
      </c>
      <c r="CF495" t="s">
        <v>148</v>
      </c>
      <c r="CG495" t="s">
        <v>120</v>
      </c>
      <c r="CH495" s="8">
        <v>96950</v>
      </c>
      <c r="CI495" s="3">
        <v>8.83</v>
      </c>
      <c r="CJ495" s="3">
        <v>8.83</v>
      </c>
      <c r="CK495" s="3">
        <v>13.25</v>
      </c>
      <c r="CL495" s="3">
        <v>13.25</v>
      </c>
      <c r="CM495" t="s">
        <v>136</v>
      </c>
      <c r="CN495" t="s">
        <v>139</v>
      </c>
      <c r="CO495" t="s">
        <v>138</v>
      </c>
      <c r="CQ495" t="s">
        <v>115</v>
      </c>
      <c r="CR495" t="s">
        <v>133</v>
      </c>
      <c r="CS495" t="s">
        <v>139</v>
      </c>
      <c r="CT495" t="s">
        <v>133</v>
      </c>
      <c r="CU495" t="s">
        <v>139</v>
      </c>
      <c r="CV495" t="s">
        <v>133</v>
      </c>
      <c r="CW495" t="s">
        <v>139</v>
      </c>
      <c r="CX495" t="s">
        <v>2683</v>
      </c>
      <c r="CY495" s="10">
        <v>16707836666</v>
      </c>
      <c r="CZ495" t="s">
        <v>2674</v>
      </c>
      <c r="DA495" t="s">
        <v>139</v>
      </c>
      <c r="DB495" t="s">
        <v>133</v>
      </c>
      <c r="DC495" t="s">
        <v>115</v>
      </c>
      <c r="DD495" t="s">
        <v>2675</v>
      </c>
      <c r="DE495" t="s">
        <v>2676</v>
      </c>
      <c r="DG495" t="s">
        <v>2679</v>
      </c>
      <c r="DH495" t="s">
        <v>2678</v>
      </c>
    </row>
    <row r="496" spans="1:112" ht="14.45" customHeight="1" x14ac:dyDescent="0.25">
      <c r="A496" t="s">
        <v>3003</v>
      </c>
      <c r="B496" t="s">
        <v>113</v>
      </c>
      <c r="C496" s="1">
        <v>45594</v>
      </c>
      <c r="D496" s="1">
        <v>45595</v>
      </c>
      <c r="E496" t="s">
        <v>144</v>
      </c>
      <c r="F496" s="1">
        <v>45777</v>
      </c>
      <c r="G496" t="s">
        <v>115</v>
      </c>
      <c r="H496" t="s">
        <v>115</v>
      </c>
      <c r="I496" t="s">
        <v>115</v>
      </c>
      <c r="J496" t="s">
        <v>404</v>
      </c>
      <c r="L496" t="s">
        <v>2413</v>
      </c>
      <c r="M496" t="s">
        <v>2414</v>
      </c>
      <c r="N496" t="s">
        <v>119</v>
      </c>
      <c r="O496" t="s">
        <v>120</v>
      </c>
      <c r="P496" s="8">
        <v>96950</v>
      </c>
      <c r="Q496" t="s">
        <v>121</v>
      </c>
      <c r="S496" s="10">
        <v>16702350173</v>
      </c>
      <c r="U496" t="s">
        <v>407</v>
      </c>
      <c r="V496">
        <v>711211</v>
      </c>
      <c r="W496" t="s">
        <v>123</v>
      </c>
      <c r="Y496" t="s">
        <v>408</v>
      </c>
      <c r="Z496" t="s">
        <v>409</v>
      </c>
      <c r="AB496" t="s">
        <v>200</v>
      </c>
      <c r="AC496" t="s">
        <v>2413</v>
      </c>
      <c r="AD496" t="s">
        <v>2416</v>
      </c>
      <c r="AE496" t="s">
        <v>119</v>
      </c>
      <c r="AF496" t="s">
        <v>120</v>
      </c>
      <c r="AG496" s="8">
        <v>96950</v>
      </c>
      <c r="AH496" t="s">
        <v>121</v>
      </c>
      <c r="AJ496" s="10">
        <v>16702350173</v>
      </c>
      <c r="AL496" t="s">
        <v>410</v>
      </c>
      <c r="BD496" t="str">
        <f>"27-2022.00"</f>
        <v>27-2022.00</v>
      </c>
      <c r="BE496" t="s">
        <v>3004</v>
      </c>
      <c r="BF496" t="s">
        <v>3005</v>
      </c>
      <c r="BG496" t="s">
        <v>3006</v>
      </c>
      <c r="BH496">
        <v>1</v>
      </c>
      <c r="BJ496" s="1">
        <v>45778</v>
      </c>
      <c r="BK496" s="1">
        <v>46142</v>
      </c>
      <c r="BN496">
        <v>40</v>
      </c>
      <c r="BO496">
        <v>0</v>
      </c>
      <c r="BP496">
        <v>8</v>
      </c>
      <c r="BQ496">
        <v>8</v>
      </c>
      <c r="BR496">
        <v>8</v>
      </c>
      <c r="BS496">
        <v>8</v>
      </c>
      <c r="BT496">
        <v>8</v>
      </c>
      <c r="BU496">
        <v>0</v>
      </c>
      <c r="BV496" t="str">
        <f>"9:00 AM"</f>
        <v>9:00 AM</v>
      </c>
      <c r="BW496" t="str">
        <f>"6:00 PM"</f>
        <v>6:00 PM</v>
      </c>
      <c r="BX496" t="s">
        <v>132</v>
      </c>
      <c r="BY496">
        <v>12</v>
      </c>
      <c r="BZ496">
        <v>24</v>
      </c>
      <c r="CA496" t="s">
        <v>115</v>
      </c>
      <c r="CC496" t="s">
        <v>3007</v>
      </c>
      <c r="CD496" t="s">
        <v>415</v>
      </c>
      <c r="CE496" t="s">
        <v>2414</v>
      </c>
      <c r="CF496" t="s">
        <v>119</v>
      </c>
      <c r="CG496" t="s">
        <v>120</v>
      </c>
      <c r="CH496" s="8">
        <v>96950</v>
      </c>
      <c r="CI496" s="3">
        <v>3207.67</v>
      </c>
      <c r="CJ496" s="3">
        <v>3207.67</v>
      </c>
      <c r="CM496" t="s">
        <v>869</v>
      </c>
      <c r="CN496" t="s">
        <v>158</v>
      </c>
      <c r="CO496" t="s">
        <v>138</v>
      </c>
      <c r="CQ496" t="s">
        <v>133</v>
      </c>
      <c r="CR496" t="s">
        <v>133</v>
      </c>
      <c r="CS496" t="s">
        <v>133</v>
      </c>
      <c r="CT496" t="s">
        <v>139</v>
      </c>
      <c r="CU496" t="s">
        <v>133</v>
      </c>
      <c r="CV496" t="s">
        <v>133</v>
      </c>
      <c r="CW496" t="s">
        <v>133</v>
      </c>
      <c r="CX496" t="s">
        <v>158</v>
      </c>
      <c r="CY496" s="10">
        <v>16702350173</v>
      </c>
      <c r="CZ496" t="s">
        <v>410</v>
      </c>
      <c r="DA496" t="s">
        <v>417</v>
      </c>
      <c r="DB496" t="s">
        <v>133</v>
      </c>
      <c r="DC496" t="s">
        <v>115</v>
      </c>
    </row>
    <row r="497" spans="1:112" ht="14.45" customHeight="1" x14ac:dyDescent="0.25">
      <c r="A497" t="s">
        <v>3841</v>
      </c>
      <c r="B497" t="s">
        <v>143</v>
      </c>
      <c r="C497" s="1">
        <v>45527</v>
      </c>
      <c r="D497" s="1">
        <v>45595</v>
      </c>
      <c r="E497" t="s">
        <v>144</v>
      </c>
      <c r="F497" s="1">
        <v>45564</v>
      </c>
      <c r="G497" t="s">
        <v>115</v>
      </c>
      <c r="H497" t="s">
        <v>115</v>
      </c>
      <c r="I497" t="s">
        <v>115</v>
      </c>
      <c r="J497" t="s">
        <v>2856</v>
      </c>
      <c r="L497" t="s">
        <v>2857</v>
      </c>
      <c r="M497" t="s">
        <v>3842</v>
      </c>
      <c r="N497" t="s">
        <v>119</v>
      </c>
      <c r="O497" t="s">
        <v>120</v>
      </c>
      <c r="P497" s="8">
        <v>96950</v>
      </c>
      <c r="Q497" t="s">
        <v>121</v>
      </c>
      <c r="S497" s="10">
        <v>16702341726</v>
      </c>
      <c r="U497" t="s">
        <v>2859</v>
      </c>
      <c r="V497">
        <v>311812</v>
      </c>
      <c r="W497" t="s">
        <v>123</v>
      </c>
      <c r="Y497" t="s">
        <v>2860</v>
      </c>
      <c r="Z497" t="s">
        <v>2861</v>
      </c>
      <c r="AA497" t="s">
        <v>2862</v>
      </c>
      <c r="AB497" t="s">
        <v>663</v>
      </c>
      <c r="AC497" t="s">
        <v>2857</v>
      </c>
      <c r="AD497" t="s">
        <v>2858</v>
      </c>
      <c r="AE497" t="s">
        <v>119</v>
      </c>
      <c r="AF497" t="s">
        <v>120</v>
      </c>
      <c r="AG497" s="8">
        <v>96950</v>
      </c>
      <c r="AH497" t="s">
        <v>121</v>
      </c>
      <c r="AJ497" s="10">
        <v>16702341726</v>
      </c>
      <c r="AL497" t="s">
        <v>2863</v>
      </c>
      <c r="BD497" t="str">
        <f>"51-3011.00"</f>
        <v>51-3011.00</v>
      </c>
      <c r="BE497" t="s">
        <v>767</v>
      </c>
      <c r="BF497" t="s">
        <v>3843</v>
      </c>
      <c r="BG497" t="s">
        <v>767</v>
      </c>
      <c r="BH497">
        <v>15</v>
      </c>
      <c r="BI497">
        <v>15</v>
      </c>
      <c r="BJ497" s="1">
        <v>45566</v>
      </c>
      <c r="BK497" s="1">
        <v>45930</v>
      </c>
      <c r="BL497" s="1">
        <v>45595</v>
      </c>
      <c r="BM497" s="1">
        <v>45930</v>
      </c>
      <c r="BN497">
        <v>40</v>
      </c>
      <c r="BO497">
        <v>5</v>
      </c>
      <c r="BP497">
        <v>6</v>
      </c>
      <c r="BQ497">
        <v>6</v>
      </c>
      <c r="BR497">
        <v>6</v>
      </c>
      <c r="BS497">
        <v>6</v>
      </c>
      <c r="BT497">
        <v>6</v>
      </c>
      <c r="BU497">
        <v>5</v>
      </c>
      <c r="BV497" t="str">
        <f>"5:00 AM"</f>
        <v>5:00 AM</v>
      </c>
      <c r="BW497" t="str">
        <f>"7:00 PM"</f>
        <v>7:00 PM</v>
      </c>
      <c r="BX497" t="s">
        <v>158</v>
      </c>
      <c r="BY497">
        <v>6</v>
      </c>
      <c r="BZ497">
        <v>12</v>
      </c>
      <c r="CA497" t="s">
        <v>115</v>
      </c>
      <c r="CC497" t="s">
        <v>3844</v>
      </c>
      <c r="CD497" t="s">
        <v>2857</v>
      </c>
      <c r="CE497" t="s">
        <v>2858</v>
      </c>
      <c r="CF497" t="s">
        <v>148</v>
      </c>
      <c r="CG497" t="s">
        <v>120</v>
      </c>
      <c r="CH497" s="8">
        <v>96950</v>
      </c>
      <c r="CI497" s="3">
        <v>8.64</v>
      </c>
      <c r="CJ497" s="3">
        <v>8.64</v>
      </c>
      <c r="CK497" s="3">
        <v>12.96</v>
      </c>
      <c r="CL497" s="3">
        <v>12.96</v>
      </c>
      <c r="CM497" t="s">
        <v>136</v>
      </c>
      <c r="CN497" t="s">
        <v>2867</v>
      </c>
      <c r="CO497" t="s">
        <v>138</v>
      </c>
      <c r="CQ497" t="s">
        <v>115</v>
      </c>
      <c r="CR497" t="s">
        <v>133</v>
      </c>
      <c r="CS497" t="s">
        <v>139</v>
      </c>
      <c r="CT497" t="s">
        <v>133</v>
      </c>
      <c r="CU497" t="s">
        <v>139</v>
      </c>
      <c r="CV497" t="s">
        <v>133</v>
      </c>
      <c r="CW497" t="s">
        <v>139</v>
      </c>
      <c r="CX497" s="2" t="s">
        <v>2868</v>
      </c>
      <c r="CY497" s="10">
        <v>16702341726</v>
      </c>
      <c r="CZ497" t="s">
        <v>2869</v>
      </c>
      <c r="DA497" t="s">
        <v>139</v>
      </c>
      <c r="DB497" t="s">
        <v>133</v>
      </c>
      <c r="DC497" t="s">
        <v>115</v>
      </c>
    </row>
    <row r="498" spans="1:112" ht="14.45" customHeight="1" x14ac:dyDescent="0.25">
      <c r="A498" t="s">
        <v>4198</v>
      </c>
      <c r="B498" t="s">
        <v>192</v>
      </c>
      <c r="C498" s="1">
        <v>45495</v>
      </c>
      <c r="D498" s="1">
        <v>45595</v>
      </c>
      <c r="E498" t="s">
        <v>114</v>
      </c>
      <c r="G498" t="s">
        <v>115</v>
      </c>
      <c r="H498" t="s">
        <v>115</v>
      </c>
      <c r="I498" t="s">
        <v>115</v>
      </c>
      <c r="J498" t="s">
        <v>4199</v>
      </c>
      <c r="L498" t="s">
        <v>4200</v>
      </c>
      <c r="M498" t="s">
        <v>4201</v>
      </c>
      <c r="N498" t="s">
        <v>119</v>
      </c>
      <c r="O498" t="s">
        <v>120</v>
      </c>
      <c r="P498" s="8">
        <v>96950</v>
      </c>
      <c r="Q498" t="s">
        <v>121</v>
      </c>
      <c r="S498" s="10">
        <v>16702345670</v>
      </c>
      <c r="U498" t="s">
        <v>4202</v>
      </c>
      <c r="V498">
        <v>541330</v>
      </c>
      <c r="W498" t="s">
        <v>123</v>
      </c>
      <c r="Y498" t="s">
        <v>4203</v>
      </c>
      <c r="Z498" t="s">
        <v>4204</v>
      </c>
      <c r="AB498" t="s">
        <v>2612</v>
      </c>
      <c r="AC498" t="s">
        <v>4200</v>
      </c>
      <c r="AD498" t="s">
        <v>4201</v>
      </c>
      <c r="AE498" t="s">
        <v>119</v>
      </c>
      <c r="AF498" t="s">
        <v>120</v>
      </c>
      <c r="AG498" s="8">
        <v>96950</v>
      </c>
      <c r="AH498" t="s">
        <v>121</v>
      </c>
      <c r="AJ498" s="10">
        <v>16702345670</v>
      </c>
      <c r="AL498" t="s">
        <v>4205</v>
      </c>
      <c r="BD498" t="str">
        <f>"49-9071.00"</f>
        <v>49-9071.00</v>
      </c>
      <c r="BE498" t="s">
        <v>241</v>
      </c>
      <c r="BF498" t="s">
        <v>4206</v>
      </c>
      <c r="BG498" t="s">
        <v>857</v>
      </c>
      <c r="BH498">
        <v>2</v>
      </c>
      <c r="BJ498" s="1">
        <v>45566</v>
      </c>
      <c r="BK498" s="1">
        <v>45930</v>
      </c>
      <c r="BN498">
        <v>40</v>
      </c>
      <c r="BO498">
        <v>0</v>
      </c>
      <c r="BP498">
        <v>8</v>
      </c>
      <c r="BQ498">
        <v>8</v>
      </c>
      <c r="BR498">
        <v>8</v>
      </c>
      <c r="BS498">
        <v>8</v>
      </c>
      <c r="BT498">
        <v>8</v>
      </c>
      <c r="BU498">
        <v>0</v>
      </c>
      <c r="BV498" t="str">
        <f>"8:00 AM"</f>
        <v>8:00 AM</v>
      </c>
      <c r="BW498" t="str">
        <f>"5:00 PM"</f>
        <v>5:00 PM</v>
      </c>
      <c r="BX498" t="s">
        <v>226</v>
      </c>
      <c r="BY498">
        <v>0</v>
      </c>
      <c r="BZ498">
        <v>24</v>
      </c>
      <c r="CA498" t="s">
        <v>115</v>
      </c>
      <c r="CC498" t="s">
        <v>137</v>
      </c>
      <c r="CD498" t="s">
        <v>4207</v>
      </c>
      <c r="CF498" t="s">
        <v>119</v>
      </c>
      <c r="CG498" t="s">
        <v>120</v>
      </c>
      <c r="CH498" s="8">
        <v>96950</v>
      </c>
      <c r="CI498" s="3">
        <v>9.75</v>
      </c>
      <c r="CJ498" s="3">
        <v>9.75</v>
      </c>
      <c r="CK498" s="3">
        <v>14.63</v>
      </c>
      <c r="CL498" s="3">
        <v>14.63</v>
      </c>
      <c r="CM498" t="s">
        <v>136</v>
      </c>
      <c r="CN498" t="s">
        <v>139</v>
      </c>
      <c r="CO498" t="s">
        <v>138</v>
      </c>
      <c r="CQ498" t="s">
        <v>115</v>
      </c>
      <c r="CR498" t="s">
        <v>133</v>
      </c>
      <c r="CS498" t="s">
        <v>139</v>
      </c>
      <c r="CT498" t="s">
        <v>133</v>
      </c>
      <c r="CU498" t="s">
        <v>139</v>
      </c>
      <c r="CV498" t="s">
        <v>133</v>
      </c>
      <c r="CW498" t="s">
        <v>139</v>
      </c>
      <c r="CX498" t="s">
        <v>139</v>
      </c>
      <c r="CY498" s="10">
        <v>16702345670</v>
      </c>
      <c r="CZ498" t="s">
        <v>4208</v>
      </c>
      <c r="DA498" t="s">
        <v>139</v>
      </c>
      <c r="DB498" t="s">
        <v>133</v>
      </c>
      <c r="DC498" t="s">
        <v>115</v>
      </c>
    </row>
    <row r="499" spans="1:112" ht="14.45" customHeight="1" x14ac:dyDescent="0.25">
      <c r="A499" t="s">
        <v>4229</v>
      </c>
      <c r="B499" t="s">
        <v>192</v>
      </c>
      <c r="C499" s="1">
        <v>45505</v>
      </c>
      <c r="D499" s="1">
        <v>45595</v>
      </c>
      <c r="E499" t="s">
        <v>114</v>
      </c>
      <c r="G499" t="s">
        <v>115</v>
      </c>
      <c r="H499" t="s">
        <v>115</v>
      </c>
      <c r="I499" t="s">
        <v>115</v>
      </c>
      <c r="J499" t="s">
        <v>2774</v>
      </c>
      <c r="K499" t="s">
        <v>2775</v>
      </c>
      <c r="L499" t="s">
        <v>2776</v>
      </c>
      <c r="M499" t="s">
        <v>2776</v>
      </c>
      <c r="N499" t="s">
        <v>119</v>
      </c>
      <c r="O499" t="s">
        <v>120</v>
      </c>
      <c r="P499" s="8">
        <v>96950</v>
      </c>
      <c r="Q499" t="s">
        <v>121</v>
      </c>
      <c r="S499" s="10">
        <v>16702332288</v>
      </c>
      <c r="U499" t="s">
        <v>2777</v>
      </c>
      <c r="V499">
        <v>812112</v>
      </c>
      <c r="W499" t="s">
        <v>123</v>
      </c>
      <c r="Y499" t="s">
        <v>2778</v>
      </c>
      <c r="Z499" t="s">
        <v>2779</v>
      </c>
      <c r="AA499" t="s">
        <v>2780</v>
      </c>
      <c r="AB499" t="s">
        <v>200</v>
      </c>
      <c r="AC499" t="s">
        <v>2781</v>
      </c>
      <c r="AD499" t="s">
        <v>2776</v>
      </c>
      <c r="AE499" t="s">
        <v>119</v>
      </c>
      <c r="AF499" t="s">
        <v>120</v>
      </c>
      <c r="AG499" s="8">
        <v>96950</v>
      </c>
      <c r="AH499" t="s">
        <v>121</v>
      </c>
      <c r="AJ499" s="10">
        <v>16702332288</v>
      </c>
      <c r="AL499" t="s">
        <v>2782</v>
      </c>
      <c r="BD499" t="str">
        <f>"39-5012.00"</f>
        <v>39-5012.00</v>
      </c>
      <c r="BE499" t="s">
        <v>947</v>
      </c>
      <c r="BF499" t="s">
        <v>2783</v>
      </c>
      <c r="BG499" t="s">
        <v>2784</v>
      </c>
      <c r="BH499">
        <v>7</v>
      </c>
      <c r="BJ499" s="1">
        <v>45566</v>
      </c>
      <c r="BK499" s="1">
        <v>45930</v>
      </c>
      <c r="BN499">
        <v>35</v>
      </c>
      <c r="BO499">
        <v>0</v>
      </c>
      <c r="BP499">
        <v>7</v>
      </c>
      <c r="BQ499">
        <v>7</v>
      </c>
      <c r="BR499">
        <v>7</v>
      </c>
      <c r="BS499">
        <v>7</v>
      </c>
      <c r="BT499">
        <v>7</v>
      </c>
      <c r="BU499">
        <v>0</v>
      </c>
      <c r="BV499" t="str">
        <f>"11:00 AM"</f>
        <v>11:00 AM</v>
      </c>
      <c r="BW499" t="str">
        <f>"7:00 PM"</f>
        <v>7:00 PM</v>
      </c>
      <c r="BX499" t="s">
        <v>226</v>
      </c>
      <c r="BY499">
        <v>0</v>
      </c>
      <c r="BZ499">
        <v>12</v>
      </c>
      <c r="CA499" t="s">
        <v>115</v>
      </c>
      <c r="CC499" t="s">
        <v>4230</v>
      </c>
      <c r="CD499" t="s">
        <v>2786</v>
      </c>
      <c r="CE499" t="s">
        <v>2787</v>
      </c>
      <c r="CF499" t="s">
        <v>2477</v>
      </c>
      <c r="CG499" t="s">
        <v>120</v>
      </c>
      <c r="CH499" s="8">
        <v>96950</v>
      </c>
      <c r="CI499" s="3">
        <v>7.98</v>
      </c>
      <c r="CJ499" s="3">
        <v>7.98</v>
      </c>
      <c r="CK499" s="3">
        <v>11.97</v>
      </c>
      <c r="CL499" s="3">
        <v>11.97</v>
      </c>
      <c r="CM499" t="s">
        <v>136</v>
      </c>
      <c r="CN499" t="s">
        <v>137</v>
      </c>
      <c r="CO499" t="s">
        <v>138</v>
      </c>
      <c r="CQ499" t="s">
        <v>115</v>
      </c>
      <c r="CR499" t="s">
        <v>133</v>
      </c>
      <c r="CS499" t="s">
        <v>139</v>
      </c>
      <c r="CT499" t="s">
        <v>133</v>
      </c>
      <c r="CU499" t="s">
        <v>139</v>
      </c>
      <c r="CV499" t="s">
        <v>133</v>
      </c>
      <c r="CW499" t="s">
        <v>139</v>
      </c>
      <c r="CX499" t="s">
        <v>2788</v>
      </c>
      <c r="CY499" s="10">
        <v>16702332288</v>
      </c>
      <c r="CZ499" t="s">
        <v>2782</v>
      </c>
      <c r="DA499" t="s">
        <v>139</v>
      </c>
      <c r="DB499" t="s">
        <v>133</v>
      </c>
      <c r="DC499" t="s">
        <v>115</v>
      </c>
    </row>
    <row r="500" spans="1:112" ht="14.45" customHeight="1" x14ac:dyDescent="0.25">
      <c r="A500" t="s">
        <v>4523</v>
      </c>
      <c r="B500" t="s">
        <v>192</v>
      </c>
      <c r="C500" s="1">
        <v>45462</v>
      </c>
      <c r="D500" s="1">
        <v>45595</v>
      </c>
      <c r="E500" t="s">
        <v>144</v>
      </c>
      <c r="F500" s="1">
        <v>45590</v>
      </c>
      <c r="G500" t="s">
        <v>115</v>
      </c>
      <c r="H500" t="s">
        <v>115</v>
      </c>
      <c r="I500" t="s">
        <v>115</v>
      </c>
      <c r="J500" t="s">
        <v>559</v>
      </c>
      <c r="L500" t="s">
        <v>560</v>
      </c>
      <c r="M500" t="s">
        <v>2968</v>
      </c>
      <c r="N500" t="s">
        <v>760</v>
      </c>
      <c r="O500" t="s">
        <v>120</v>
      </c>
      <c r="P500" s="8">
        <v>96950</v>
      </c>
      <c r="Q500" t="s">
        <v>121</v>
      </c>
      <c r="S500" s="10">
        <v>16702345828</v>
      </c>
      <c r="U500" t="s">
        <v>562</v>
      </c>
      <c r="V500">
        <v>2362</v>
      </c>
      <c r="W500" t="s">
        <v>123</v>
      </c>
      <c r="Y500" t="s">
        <v>563</v>
      </c>
      <c r="Z500" t="s">
        <v>564</v>
      </c>
      <c r="AB500" t="s">
        <v>565</v>
      </c>
      <c r="AC500" t="s">
        <v>560</v>
      </c>
      <c r="AD500" t="s">
        <v>2968</v>
      </c>
      <c r="AE500" t="s">
        <v>760</v>
      </c>
      <c r="AF500" t="s">
        <v>120</v>
      </c>
      <c r="AG500" s="8">
        <v>96950</v>
      </c>
      <c r="AH500" t="s">
        <v>121</v>
      </c>
      <c r="AJ500" s="10">
        <v>16702345828</v>
      </c>
      <c r="AL500" t="s">
        <v>566</v>
      </c>
      <c r="AM500" t="s">
        <v>567</v>
      </c>
      <c r="AN500" t="s">
        <v>568</v>
      </c>
      <c r="AO500" t="s">
        <v>569</v>
      </c>
      <c r="AQ500" t="s">
        <v>570</v>
      </c>
      <c r="AR500" t="s">
        <v>2969</v>
      </c>
      <c r="AS500" t="s">
        <v>148</v>
      </c>
      <c r="AT500" t="s">
        <v>120</v>
      </c>
      <c r="AU500" s="8">
        <v>96950</v>
      </c>
      <c r="AV500" t="s">
        <v>121</v>
      </c>
      <c r="AX500" s="10">
        <v>16702872946</v>
      </c>
      <c r="AZ500" t="s">
        <v>572</v>
      </c>
      <c r="BA500" t="s">
        <v>573</v>
      </c>
      <c r="BD500" t="str">
        <f>"17-3022.00"</f>
        <v>17-3022.00</v>
      </c>
      <c r="BE500" t="s">
        <v>1567</v>
      </c>
      <c r="BF500" t="s">
        <v>4524</v>
      </c>
      <c r="BG500" t="s">
        <v>3349</v>
      </c>
      <c r="BH500">
        <v>2</v>
      </c>
      <c r="BJ500" s="1">
        <v>45592</v>
      </c>
      <c r="BK500" s="1">
        <v>45956</v>
      </c>
      <c r="BN500">
        <v>40</v>
      </c>
      <c r="BO500">
        <v>0</v>
      </c>
      <c r="BP500">
        <v>8</v>
      </c>
      <c r="BQ500">
        <v>8</v>
      </c>
      <c r="BR500">
        <v>8</v>
      </c>
      <c r="BS500">
        <v>8</v>
      </c>
      <c r="BT500">
        <v>8</v>
      </c>
      <c r="BU500">
        <v>0</v>
      </c>
      <c r="BV500" t="str">
        <f>"8:00 AM"</f>
        <v>8:00 AM</v>
      </c>
      <c r="BW500" t="str">
        <f>"5:00 PM"</f>
        <v>5:00 PM</v>
      </c>
      <c r="BX500" t="s">
        <v>726</v>
      </c>
      <c r="BY500">
        <v>0</v>
      </c>
      <c r="BZ500">
        <v>24</v>
      </c>
      <c r="CA500" t="s">
        <v>115</v>
      </c>
      <c r="CC500" t="s">
        <v>368</v>
      </c>
      <c r="CD500" t="s">
        <v>560</v>
      </c>
      <c r="CE500" t="s">
        <v>2968</v>
      </c>
      <c r="CF500" t="s">
        <v>760</v>
      </c>
      <c r="CG500" t="s">
        <v>120</v>
      </c>
      <c r="CH500" s="8">
        <v>96950</v>
      </c>
      <c r="CI500" s="3">
        <v>17.760000000000002</v>
      </c>
      <c r="CJ500" s="3">
        <v>17.760000000000002</v>
      </c>
      <c r="CK500" s="3">
        <v>26.64</v>
      </c>
      <c r="CL500" s="3">
        <v>26.64</v>
      </c>
      <c r="CM500" t="s">
        <v>136</v>
      </c>
      <c r="CN500" t="s">
        <v>368</v>
      </c>
      <c r="CO500" t="s">
        <v>138</v>
      </c>
      <c r="CQ500" t="s">
        <v>115</v>
      </c>
      <c r="CR500" t="s">
        <v>133</v>
      </c>
      <c r="CS500" t="s">
        <v>139</v>
      </c>
      <c r="CT500" t="s">
        <v>133</v>
      </c>
      <c r="CU500" t="s">
        <v>139</v>
      </c>
      <c r="CV500" t="s">
        <v>133</v>
      </c>
      <c r="CW500" t="s">
        <v>139</v>
      </c>
      <c r="CX500" t="s">
        <v>4525</v>
      </c>
      <c r="CY500" s="10">
        <v>16702345828</v>
      </c>
      <c r="CZ500" t="s">
        <v>566</v>
      </c>
      <c r="DA500" t="s">
        <v>139</v>
      </c>
      <c r="DB500" t="s">
        <v>133</v>
      </c>
      <c r="DC500" t="s">
        <v>115</v>
      </c>
      <c r="DD500" t="s">
        <v>568</v>
      </c>
      <c r="DE500" t="s">
        <v>569</v>
      </c>
      <c r="DG500" t="s">
        <v>573</v>
      </c>
      <c r="DH500" t="s">
        <v>572</v>
      </c>
    </row>
    <row r="501" spans="1:112" ht="14.45" customHeight="1" x14ac:dyDescent="0.25">
      <c r="A501" t="s">
        <v>5278</v>
      </c>
      <c r="B501" t="s">
        <v>192</v>
      </c>
      <c r="C501" s="1">
        <v>45492</v>
      </c>
      <c r="D501" s="1">
        <v>45595</v>
      </c>
      <c r="E501" t="s">
        <v>144</v>
      </c>
      <c r="F501" s="1">
        <v>45564</v>
      </c>
      <c r="G501" t="s">
        <v>115</v>
      </c>
      <c r="H501" t="s">
        <v>115</v>
      </c>
      <c r="I501" t="s">
        <v>115</v>
      </c>
      <c r="J501" t="s">
        <v>5279</v>
      </c>
      <c r="K501" t="s">
        <v>5280</v>
      </c>
      <c r="L501" t="s">
        <v>5281</v>
      </c>
      <c r="M501" t="s">
        <v>5282</v>
      </c>
      <c r="N501" t="s">
        <v>119</v>
      </c>
      <c r="O501" t="s">
        <v>120</v>
      </c>
      <c r="P501" s="8">
        <v>96950</v>
      </c>
      <c r="Q501" t="s">
        <v>121</v>
      </c>
      <c r="S501" s="10">
        <v>16702341367</v>
      </c>
      <c r="U501" t="s">
        <v>5283</v>
      </c>
      <c r="V501">
        <v>32311</v>
      </c>
      <c r="W501" t="s">
        <v>123</v>
      </c>
      <c r="Y501" t="s">
        <v>2597</v>
      </c>
      <c r="Z501" t="s">
        <v>5284</v>
      </c>
      <c r="AB501" t="s">
        <v>945</v>
      </c>
      <c r="AC501" t="s">
        <v>5285</v>
      </c>
      <c r="AD501" t="s">
        <v>5282</v>
      </c>
      <c r="AE501" t="s">
        <v>119</v>
      </c>
      <c r="AF501" t="s">
        <v>120</v>
      </c>
      <c r="AG501" s="8">
        <v>96950</v>
      </c>
      <c r="AH501" t="s">
        <v>121</v>
      </c>
      <c r="AJ501" s="10">
        <v>16702341367</v>
      </c>
      <c r="AL501" t="s">
        <v>5286</v>
      </c>
      <c r="BD501" t="str">
        <f>"43-9061.00"</f>
        <v>43-9061.00</v>
      </c>
      <c r="BE501" t="s">
        <v>223</v>
      </c>
      <c r="BF501" t="s">
        <v>5287</v>
      </c>
      <c r="BG501" t="s">
        <v>5288</v>
      </c>
      <c r="BH501">
        <v>2</v>
      </c>
      <c r="BJ501" s="1">
        <v>45566</v>
      </c>
      <c r="BK501" s="1">
        <v>45930</v>
      </c>
      <c r="BN501">
        <v>35</v>
      </c>
      <c r="BO501">
        <v>0</v>
      </c>
      <c r="BP501">
        <v>7</v>
      </c>
      <c r="BQ501">
        <v>7</v>
      </c>
      <c r="BR501">
        <v>7</v>
      </c>
      <c r="BS501">
        <v>7</v>
      </c>
      <c r="BT501">
        <v>7</v>
      </c>
      <c r="BU501">
        <v>0</v>
      </c>
      <c r="BV501" t="str">
        <f>"9:00 AM"</f>
        <v>9:00 AM</v>
      </c>
      <c r="BW501" t="str">
        <f>"5:00 PM"</f>
        <v>5:00 PM</v>
      </c>
      <c r="BX501" t="s">
        <v>226</v>
      </c>
      <c r="BY501">
        <v>0</v>
      </c>
      <c r="BZ501">
        <v>12</v>
      </c>
      <c r="CA501" t="s">
        <v>115</v>
      </c>
      <c r="CC501" t="s">
        <v>5289</v>
      </c>
      <c r="CD501" t="s">
        <v>5281</v>
      </c>
      <c r="CE501" t="s">
        <v>5282</v>
      </c>
      <c r="CF501" t="s">
        <v>119</v>
      </c>
      <c r="CG501" t="s">
        <v>120</v>
      </c>
      <c r="CH501" s="8">
        <v>96950</v>
      </c>
      <c r="CI501" s="3">
        <v>9.9499999999999993</v>
      </c>
      <c r="CJ501" s="3">
        <v>9.9499999999999993</v>
      </c>
      <c r="CK501" s="3">
        <v>14.93</v>
      </c>
      <c r="CL501" s="3">
        <v>14.93</v>
      </c>
      <c r="CM501" t="s">
        <v>753</v>
      </c>
      <c r="CN501" t="s">
        <v>139</v>
      </c>
      <c r="CO501" t="s">
        <v>138</v>
      </c>
      <c r="CQ501" t="s">
        <v>115</v>
      </c>
      <c r="CR501" t="s">
        <v>133</v>
      </c>
      <c r="CS501" t="s">
        <v>139</v>
      </c>
      <c r="CT501" t="s">
        <v>133</v>
      </c>
      <c r="CU501" t="s">
        <v>139</v>
      </c>
      <c r="CV501" t="s">
        <v>133</v>
      </c>
      <c r="CW501" t="s">
        <v>139</v>
      </c>
      <c r="CX501" t="s">
        <v>1315</v>
      </c>
      <c r="CY501" s="10">
        <v>16702341367</v>
      </c>
      <c r="CZ501" t="s">
        <v>5286</v>
      </c>
      <c r="DA501" t="s">
        <v>209</v>
      </c>
      <c r="DB501" t="s">
        <v>133</v>
      </c>
      <c r="DC501" t="s">
        <v>115</v>
      </c>
      <c r="DD501" t="s">
        <v>2597</v>
      </c>
      <c r="DE501" t="s">
        <v>5284</v>
      </c>
      <c r="DF501" t="s">
        <v>1647</v>
      </c>
      <c r="DG501" t="s">
        <v>5279</v>
      </c>
      <c r="DH501" t="s">
        <v>5286</v>
      </c>
    </row>
    <row r="502" spans="1:112" ht="14.45" customHeight="1" x14ac:dyDescent="0.25">
      <c r="A502" t="s">
        <v>6390</v>
      </c>
      <c r="B502" t="s">
        <v>192</v>
      </c>
      <c r="C502" s="1">
        <v>45419</v>
      </c>
      <c r="D502" s="1">
        <v>45595</v>
      </c>
      <c r="E502" t="s">
        <v>144</v>
      </c>
      <c r="F502" s="1">
        <v>45564</v>
      </c>
      <c r="G502" t="s">
        <v>133</v>
      </c>
      <c r="H502" t="s">
        <v>115</v>
      </c>
      <c r="I502" t="s">
        <v>115</v>
      </c>
      <c r="J502" t="s">
        <v>2875</v>
      </c>
      <c r="L502" t="s">
        <v>2876</v>
      </c>
      <c r="N502" t="s">
        <v>148</v>
      </c>
      <c r="O502" t="s">
        <v>120</v>
      </c>
      <c r="P502" s="8">
        <v>96950</v>
      </c>
      <c r="Q502" t="s">
        <v>121</v>
      </c>
      <c r="R502" t="s">
        <v>1354</v>
      </c>
      <c r="S502" s="10">
        <v>16708385436</v>
      </c>
      <c r="U502" t="s">
        <v>2877</v>
      </c>
      <c r="V502">
        <v>238290</v>
      </c>
      <c r="W502" t="s">
        <v>123</v>
      </c>
      <c r="Y502" t="s">
        <v>6391</v>
      </c>
      <c r="Z502" t="s">
        <v>6392</v>
      </c>
      <c r="AB502" t="s">
        <v>347</v>
      </c>
      <c r="AC502" t="s">
        <v>2876</v>
      </c>
      <c r="AE502" t="s">
        <v>148</v>
      </c>
      <c r="AF502" t="s">
        <v>120</v>
      </c>
      <c r="AG502" s="8">
        <v>96950</v>
      </c>
      <c r="AH502" t="s">
        <v>121</v>
      </c>
      <c r="AI502" t="s">
        <v>119</v>
      </c>
      <c r="AJ502" s="10">
        <v>16708385436</v>
      </c>
      <c r="AL502" t="s">
        <v>2882</v>
      </c>
      <c r="BD502" t="str">
        <f>"35-2014.00"</f>
        <v>35-2014.00</v>
      </c>
      <c r="BE502" t="s">
        <v>273</v>
      </c>
      <c r="BF502" t="s">
        <v>6393</v>
      </c>
      <c r="BG502" t="s">
        <v>275</v>
      </c>
      <c r="BH502">
        <v>20</v>
      </c>
      <c r="BJ502" s="1">
        <v>45566</v>
      </c>
      <c r="BK502" s="1">
        <v>46660</v>
      </c>
      <c r="BN502">
        <v>35</v>
      </c>
      <c r="BO502">
        <v>0</v>
      </c>
      <c r="BP502">
        <v>7</v>
      </c>
      <c r="BQ502">
        <v>7</v>
      </c>
      <c r="BR502">
        <v>7</v>
      </c>
      <c r="BS502">
        <v>7</v>
      </c>
      <c r="BT502">
        <v>7</v>
      </c>
      <c r="BU502">
        <v>0</v>
      </c>
      <c r="BV502" t="str">
        <f>"8:00 AM"</f>
        <v>8:00 AM</v>
      </c>
      <c r="BW502" t="str">
        <f>"4:00 PM"</f>
        <v>4:00 PM</v>
      </c>
      <c r="BX502" t="s">
        <v>158</v>
      </c>
      <c r="BY502">
        <v>0</v>
      </c>
      <c r="BZ502">
        <v>3</v>
      </c>
      <c r="CA502" t="s">
        <v>115</v>
      </c>
      <c r="CC502" t="s">
        <v>3567</v>
      </c>
      <c r="CD502" t="s">
        <v>2876</v>
      </c>
      <c r="CF502" t="s">
        <v>148</v>
      </c>
      <c r="CG502" t="s">
        <v>120</v>
      </c>
      <c r="CH502" s="8">
        <v>96950</v>
      </c>
      <c r="CI502" s="3">
        <v>8.69</v>
      </c>
      <c r="CJ502" s="3">
        <v>8.69</v>
      </c>
      <c r="CK502" s="3">
        <v>13.03</v>
      </c>
      <c r="CL502" s="3">
        <v>13.03</v>
      </c>
      <c r="CM502" t="s">
        <v>136</v>
      </c>
      <c r="CO502" t="s">
        <v>138</v>
      </c>
      <c r="CQ502" t="s">
        <v>115</v>
      </c>
      <c r="CR502" t="s">
        <v>133</v>
      </c>
      <c r="CS502" t="s">
        <v>139</v>
      </c>
      <c r="CT502" t="s">
        <v>133</v>
      </c>
      <c r="CU502" t="s">
        <v>139</v>
      </c>
      <c r="CV502" t="s">
        <v>133</v>
      </c>
      <c r="CW502" t="s">
        <v>139</v>
      </c>
      <c r="CX502" t="s">
        <v>6394</v>
      </c>
      <c r="CY502" s="10">
        <v>16707891106</v>
      </c>
      <c r="CZ502" t="s">
        <v>2882</v>
      </c>
      <c r="DA502" t="s">
        <v>1522</v>
      </c>
      <c r="DB502" t="s">
        <v>133</v>
      </c>
      <c r="DC502" t="s">
        <v>115</v>
      </c>
    </row>
    <row r="503" spans="1:112" ht="14.45" customHeight="1" x14ac:dyDescent="0.25">
      <c r="A503" t="s">
        <v>6440</v>
      </c>
      <c r="B503" t="s">
        <v>192</v>
      </c>
      <c r="C503" s="1">
        <v>45503</v>
      </c>
      <c r="D503" s="1">
        <v>45595</v>
      </c>
      <c r="E503" t="s">
        <v>114</v>
      </c>
      <c r="G503" t="s">
        <v>115</v>
      </c>
      <c r="H503" t="s">
        <v>115</v>
      </c>
      <c r="I503" t="s">
        <v>115</v>
      </c>
      <c r="J503" t="s">
        <v>6441</v>
      </c>
      <c r="K503" t="s">
        <v>6442</v>
      </c>
      <c r="L503" t="s">
        <v>6443</v>
      </c>
      <c r="N503" t="s">
        <v>148</v>
      </c>
      <c r="O503" t="s">
        <v>120</v>
      </c>
      <c r="P503" s="8">
        <v>96950</v>
      </c>
      <c r="Q503" t="s">
        <v>121</v>
      </c>
      <c r="S503" s="10">
        <v>16702875085</v>
      </c>
      <c r="U503" t="s">
        <v>6444</v>
      </c>
      <c r="V503">
        <v>812199</v>
      </c>
      <c r="W503" t="s">
        <v>123</v>
      </c>
      <c r="Y503" t="s">
        <v>6445</v>
      </c>
      <c r="Z503" t="s">
        <v>6446</v>
      </c>
      <c r="AB503" t="s">
        <v>460</v>
      </c>
      <c r="AC503" t="s">
        <v>6443</v>
      </c>
      <c r="AE503" t="s">
        <v>148</v>
      </c>
      <c r="AF503" t="s">
        <v>120</v>
      </c>
      <c r="AG503" s="8">
        <v>96950</v>
      </c>
      <c r="AH503" t="s">
        <v>121</v>
      </c>
      <c r="AJ503" s="10">
        <v>16702875085</v>
      </c>
      <c r="AL503" t="s">
        <v>6447</v>
      </c>
      <c r="AM503" t="s">
        <v>567</v>
      </c>
      <c r="AN503" t="s">
        <v>2675</v>
      </c>
      <c r="AO503" t="s">
        <v>2676</v>
      </c>
      <c r="AQ503" t="s">
        <v>2677</v>
      </c>
      <c r="AS503" t="s">
        <v>148</v>
      </c>
      <c r="AT503" t="s">
        <v>120</v>
      </c>
      <c r="AU503" s="8">
        <v>96950</v>
      </c>
      <c r="AV503" t="s">
        <v>121</v>
      </c>
      <c r="AX503" s="10">
        <v>16702875139</v>
      </c>
      <c r="AZ503" t="s">
        <v>2678</v>
      </c>
      <c r="BA503" t="s">
        <v>2679</v>
      </c>
      <c r="BD503" t="str">
        <f>"31-9011.00"</f>
        <v>31-9011.00</v>
      </c>
      <c r="BE503" t="s">
        <v>1170</v>
      </c>
      <c r="BF503" t="s">
        <v>6448</v>
      </c>
      <c r="BG503" t="s">
        <v>4038</v>
      </c>
      <c r="BH503">
        <v>5</v>
      </c>
      <c r="BJ503" s="1">
        <v>45597</v>
      </c>
      <c r="BK503" s="1">
        <v>45961</v>
      </c>
      <c r="BN503">
        <v>35</v>
      </c>
      <c r="BO503">
        <v>5</v>
      </c>
      <c r="BP503">
        <v>5</v>
      </c>
      <c r="BQ503">
        <v>5</v>
      </c>
      <c r="BR503">
        <v>5</v>
      </c>
      <c r="BS503">
        <v>5</v>
      </c>
      <c r="BT503">
        <v>5</v>
      </c>
      <c r="BU503">
        <v>5</v>
      </c>
      <c r="BV503" t="str">
        <f>"2:00 PM"</f>
        <v>2:00 PM</v>
      </c>
      <c r="BW503" t="str">
        <f>"7:00 PM"</f>
        <v>7:00 PM</v>
      </c>
      <c r="BX503" t="s">
        <v>158</v>
      </c>
      <c r="BY503">
        <v>0</v>
      </c>
      <c r="BZ503">
        <v>6</v>
      </c>
      <c r="CA503" t="s">
        <v>115</v>
      </c>
      <c r="CC503" t="s">
        <v>6449</v>
      </c>
      <c r="CD503" t="s">
        <v>2309</v>
      </c>
      <c r="CF503" t="s">
        <v>148</v>
      </c>
      <c r="CG503" t="s">
        <v>120</v>
      </c>
      <c r="CH503" s="8">
        <v>96950</v>
      </c>
      <c r="CI503" s="3">
        <v>12.37</v>
      </c>
      <c r="CJ503" s="3">
        <v>12.37</v>
      </c>
      <c r="CK503" s="3">
        <v>18.559999999999999</v>
      </c>
      <c r="CL503" s="3">
        <v>18.559999999999999</v>
      </c>
      <c r="CM503" t="s">
        <v>136</v>
      </c>
      <c r="CN503" t="s">
        <v>158</v>
      </c>
      <c r="CO503" t="s">
        <v>138</v>
      </c>
      <c r="CQ503" t="s">
        <v>115</v>
      </c>
      <c r="CR503" t="s">
        <v>133</v>
      </c>
      <c r="CS503" t="s">
        <v>139</v>
      </c>
      <c r="CT503" t="s">
        <v>133</v>
      </c>
      <c r="CU503" t="s">
        <v>139</v>
      </c>
      <c r="CV503" t="s">
        <v>133</v>
      </c>
      <c r="CW503" t="s">
        <v>139</v>
      </c>
      <c r="CX503" t="s">
        <v>2683</v>
      </c>
      <c r="CY503" s="10">
        <v>16702875085</v>
      </c>
      <c r="CZ503" t="s">
        <v>6447</v>
      </c>
      <c r="DA503" t="s">
        <v>139</v>
      </c>
      <c r="DB503" t="s">
        <v>133</v>
      </c>
      <c r="DC503" t="s">
        <v>115</v>
      </c>
      <c r="DD503" t="s">
        <v>2675</v>
      </c>
      <c r="DE503" t="s">
        <v>2676</v>
      </c>
      <c r="DG503" t="s">
        <v>2679</v>
      </c>
      <c r="DH503" t="s">
        <v>2678</v>
      </c>
    </row>
    <row r="504" spans="1:112" ht="14.45" customHeight="1" x14ac:dyDescent="0.25">
      <c r="A504" t="s">
        <v>6953</v>
      </c>
      <c r="B504" t="s">
        <v>192</v>
      </c>
      <c r="C504" s="1">
        <v>45510</v>
      </c>
      <c r="D504" s="1">
        <v>45595</v>
      </c>
      <c r="E504" t="s">
        <v>114</v>
      </c>
      <c r="G504" t="s">
        <v>115</v>
      </c>
      <c r="H504" t="s">
        <v>115</v>
      </c>
      <c r="I504" t="s">
        <v>115</v>
      </c>
      <c r="J504" t="s">
        <v>6954</v>
      </c>
      <c r="L504" t="s">
        <v>6955</v>
      </c>
      <c r="N504" t="s">
        <v>148</v>
      </c>
      <c r="O504" t="s">
        <v>120</v>
      </c>
      <c r="P504" s="8">
        <v>96950</v>
      </c>
      <c r="Q504" t="s">
        <v>121</v>
      </c>
      <c r="S504" s="10">
        <v>16702348135</v>
      </c>
      <c r="U504" t="s">
        <v>6956</v>
      </c>
      <c r="V504">
        <v>722515</v>
      </c>
      <c r="W504" t="s">
        <v>123</v>
      </c>
      <c r="Y504" t="s">
        <v>6957</v>
      </c>
      <c r="Z504" t="s">
        <v>4687</v>
      </c>
      <c r="AA504" t="s">
        <v>1134</v>
      </c>
      <c r="AB504" t="s">
        <v>1817</v>
      </c>
      <c r="AC504" t="s">
        <v>6955</v>
      </c>
      <c r="AE504" t="s">
        <v>148</v>
      </c>
      <c r="AF504" t="s">
        <v>120</v>
      </c>
      <c r="AG504" s="8">
        <v>96950</v>
      </c>
      <c r="AH504" t="s">
        <v>121</v>
      </c>
      <c r="AJ504" s="10">
        <v>16702870846</v>
      </c>
      <c r="AL504" t="s">
        <v>6958</v>
      </c>
      <c r="BD504" t="str">
        <f>"35-2015.00"</f>
        <v>35-2015.00</v>
      </c>
      <c r="BE504" t="s">
        <v>6959</v>
      </c>
      <c r="BF504" t="s">
        <v>6960</v>
      </c>
      <c r="BG504" t="s">
        <v>1100</v>
      </c>
      <c r="BH504">
        <v>1</v>
      </c>
      <c r="BJ504" s="1">
        <v>45597</v>
      </c>
      <c r="BK504" s="1">
        <v>45961</v>
      </c>
      <c r="BN504">
        <v>40</v>
      </c>
      <c r="BO504">
        <v>0</v>
      </c>
      <c r="BP504">
        <v>8</v>
      </c>
      <c r="BQ504">
        <v>8</v>
      </c>
      <c r="BR504">
        <v>8</v>
      </c>
      <c r="BS504">
        <v>8</v>
      </c>
      <c r="BT504">
        <v>8</v>
      </c>
      <c r="BU504">
        <v>0</v>
      </c>
      <c r="BV504" t="str">
        <f>"5:00 AM"</f>
        <v>5:00 AM</v>
      </c>
      <c r="BW504" t="str">
        <f>"2:00 PM"</f>
        <v>2:00 PM</v>
      </c>
      <c r="BX504" t="s">
        <v>158</v>
      </c>
      <c r="BY504">
        <v>0</v>
      </c>
      <c r="BZ504">
        <v>6</v>
      </c>
      <c r="CA504" t="s">
        <v>115</v>
      </c>
      <c r="CC504" t="s">
        <v>6961</v>
      </c>
      <c r="CD504" t="s">
        <v>6962</v>
      </c>
      <c r="CE504" t="s">
        <v>6963</v>
      </c>
      <c r="CF504" t="s">
        <v>148</v>
      </c>
      <c r="CG504" t="s">
        <v>120</v>
      </c>
      <c r="CH504" s="8">
        <v>96950</v>
      </c>
      <c r="CI504" s="3">
        <v>8.85</v>
      </c>
      <c r="CJ504" s="3">
        <v>8.85</v>
      </c>
      <c r="CK504" s="3">
        <v>13.28</v>
      </c>
      <c r="CL504" s="3">
        <v>13.28</v>
      </c>
      <c r="CM504" t="s">
        <v>136</v>
      </c>
      <c r="CO504" t="s">
        <v>138</v>
      </c>
      <c r="CQ504" t="s">
        <v>115</v>
      </c>
      <c r="CR504" t="s">
        <v>133</v>
      </c>
      <c r="CS504" t="s">
        <v>139</v>
      </c>
      <c r="CT504" t="s">
        <v>133</v>
      </c>
      <c r="CU504" t="s">
        <v>133</v>
      </c>
      <c r="CV504" t="s">
        <v>133</v>
      </c>
      <c r="CW504" t="s">
        <v>139</v>
      </c>
      <c r="CX504" t="s">
        <v>6964</v>
      </c>
      <c r="CY504" s="10">
        <v>16702348135</v>
      </c>
      <c r="CZ504" t="s">
        <v>6958</v>
      </c>
      <c r="DA504" t="s">
        <v>139</v>
      </c>
      <c r="DB504" t="s">
        <v>133</v>
      </c>
      <c r="DC504" t="s">
        <v>115</v>
      </c>
    </row>
    <row r="505" spans="1:112" ht="14.45" customHeight="1" x14ac:dyDescent="0.25">
      <c r="A505" t="s">
        <v>7208</v>
      </c>
      <c r="B505" t="s">
        <v>192</v>
      </c>
      <c r="C505" s="1">
        <v>45462</v>
      </c>
      <c r="D505" s="1">
        <v>45595</v>
      </c>
      <c r="E505" t="s">
        <v>144</v>
      </c>
      <c r="F505" s="1">
        <v>45590</v>
      </c>
      <c r="G505" t="s">
        <v>115</v>
      </c>
      <c r="H505" t="s">
        <v>115</v>
      </c>
      <c r="I505" t="s">
        <v>115</v>
      </c>
      <c r="J505" t="s">
        <v>559</v>
      </c>
      <c r="L505" t="s">
        <v>560</v>
      </c>
      <c r="M505" t="s">
        <v>2968</v>
      </c>
      <c r="N505" t="s">
        <v>760</v>
      </c>
      <c r="O505" t="s">
        <v>120</v>
      </c>
      <c r="P505" s="8">
        <v>96950</v>
      </c>
      <c r="Q505" t="s">
        <v>121</v>
      </c>
      <c r="S505" s="10">
        <v>16702345828</v>
      </c>
      <c r="U505" t="s">
        <v>562</v>
      </c>
      <c r="V505">
        <v>2389</v>
      </c>
      <c r="W505" t="s">
        <v>123</v>
      </c>
      <c r="Y505" t="s">
        <v>563</v>
      </c>
      <c r="Z505" t="s">
        <v>564</v>
      </c>
      <c r="AB505" t="s">
        <v>565</v>
      </c>
      <c r="AC505" t="s">
        <v>560</v>
      </c>
      <c r="AD505" t="s">
        <v>2968</v>
      </c>
      <c r="AE505" t="s">
        <v>760</v>
      </c>
      <c r="AF505" t="s">
        <v>120</v>
      </c>
      <c r="AG505" s="8">
        <v>96950</v>
      </c>
      <c r="AH505" t="s">
        <v>121</v>
      </c>
      <c r="AJ505" s="10">
        <v>16702345828</v>
      </c>
      <c r="AL505" t="s">
        <v>566</v>
      </c>
      <c r="AM505" t="s">
        <v>567</v>
      </c>
      <c r="AN505" t="s">
        <v>568</v>
      </c>
      <c r="AO505" t="s">
        <v>569</v>
      </c>
      <c r="AQ505" t="s">
        <v>570</v>
      </c>
      <c r="AR505" t="s">
        <v>2969</v>
      </c>
      <c r="AS505" t="s">
        <v>148</v>
      </c>
      <c r="AT505" t="s">
        <v>120</v>
      </c>
      <c r="AU505" s="8">
        <v>96950</v>
      </c>
      <c r="AV505" t="s">
        <v>121</v>
      </c>
      <c r="AX505" s="10">
        <v>16702872946</v>
      </c>
      <c r="AZ505" t="s">
        <v>572</v>
      </c>
      <c r="BA505" t="s">
        <v>573</v>
      </c>
      <c r="BD505" t="str">
        <f>"49-3021.00"</f>
        <v>49-3021.00</v>
      </c>
      <c r="BE505" t="s">
        <v>3898</v>
      </c>
      <c r="BF505" t="s">
        <v>4982</v>
      </c>
      <c r="BG505" t="s">
        <v>3998</v>
      </c>
      <c r="BH505">
        <v>4</v>
      </c>
      <c r="BJ505" s="1">
        <v>45592</v>
      </c>
      <c r="BK505" s="1">
        <v>45956</v>
      </c>
      <c r="BN505">
        <v>40</v>
      </c>
      <c r="BO505">
        <v>0</v>
      </c>
      <c r="BP505">
        <v>8</v>
      </c>
      <c r="BQ505">
        <v>8</v>
      </c>
      <c r="BR505">
        <v>8</v>
      </c>
      <c r="BS505">
        <v>8</v>
      </c>
      <c r="BT505">
        <v>8</v>
      </c>
      <c r="BU505">
        <v>0</v>
      </c>
      <c r="BV505" t="str">
        <f>"8:00 AM"</f>
        <v>8:00 AM</v>
      </c>
      <c r="BW505" t="str">
        <f>"5:00 PM"</f>
        <v>5:00 PM</v>
      </c>
      <c r="BX505" t="s">
        <v>226</v>
      </c>
      <c r="BY505">
        <v>0</v>
      </c>
      <c r="BZ505">
        <v>12</v>
      </c>
      <c r="CA505" t="s">
        <v>115</v>
      </c>
      <c r="CC505" t="s">
        <v>368</v>
      </c>
      <c r="CD505" t="s">
        <v>560</v>
      </c>
      <c r="CE505" t="s">
        <v>2968</v>
      </c>
      <c r="CF505" t="s">
        <v>760</v>
      </c>
      <c r="CG505" t="s">
        <v>120</v>
      </c>
      <c r="CH505" s="8">
        <v>96950</v>
      </c>
      <c r="CI505" s="3">
        <v>10.15</v>
      </c>
      <c r="CJ505" s="3">
        <v>10.15</v>
      </c>
      <c r="CK505" s="3">
        <v>15.23</v>
      </c>
      <c r="CL505" s="3">
        <v>15.23</v>
      </c>
      <c r="CM505" t="s">
        <v>136</v>
      </c>
      <c r="CN505" t="s">
        <v>368</v>
      </c>
      <c r="CO505" t="s">
        <v>138</v>
      </c>
      <c r="CQ505" t="s">
        <v>115</v>
      </c>
      <c r="CR505" t="s">
        <v>133</v>
      </c>
      <c r="CS505" t="s">
        <v>139</v>
      </c>
      <c r="CT505" t="s">
        <v>133</v>
      </c>
      <c r="CU505" t="s">
        <v>139</v>
      </c>
      <c r="CV505" t="s">
        <v>133</v>
      </c>
      <c r="CW505" t="s">
        <v>139</v>
      </c>
      <c r="CX505" t="s">
        <v>680</v>
      </c>
      <c r="CY505" s="10">
        <v>16702345828</v>
      </c>
      <c r="CZ505" t="s">
        <v>566</v>
      </c>
      <c r="DA505" t="s">
        <v>139</v>
      </c>
      <c r="DB505" t="s">
        <v>133</v>
      </c>
      <c r="DC505" t="s">
        <v>115</v>
      </c>
      <c r="DD505" t="s">
        <v>568</v>
      </c>
      <c r="DE505" t="s">
        <v>569</v>
      </c>
      <c r="DG505" t="s">
        <v>573</v>
      </c>
      <c r="DH505" t="s">
        <v>572</v>
      </c>
    </row>
    <row r="506" spans="1:112" ht="14.45" customHeight="1" x14ac:dyDescent="0.25">
      <c r="A506" t="s">
        <v>7383</v>
      </c>
      <c r="B506" t="s">
        <v>212</v>
      </c>
      <c r="C506" s="1">
        <v>45511</v>
      </c>
      <c r="D506" s="1">
        <v>45595</v>
      </c>
      <c r="E506" t="s">
        <v>114</v>
      </c>
      <c r="G506" t="s">
        <v>115</v>
      </c>
      <c r="H506" t="s">
        <v>115</v>
      </c>
      <c r="I506" t="s">
        <v>115</v>
      </c>
      <c r="J506" t="s">
        <v>5667</v>
      </c>
      <c r="K506" t="s">
        <v>7384</v>
      </c>
      <c r="L506" t="s">
        <v>360</v>
      </c>
      <c r="N506" t="s">
        <v>148</v>
      </c>
      <c r="O506" t="s">
        <v>120</v>
      </c>
      <c r="P506" s="8">
        <v>96950</v>
      </c>
      <c r="Q506" t="s">
        <v>121</v>
      </c>
      <c r="S506" s="10">
        <v>16702871116</v>
      </c>
      <c r="U506" t="s">
        <v>3373</v>
      </c>
      <c r="V506">
        <v>561320</v>
      </c>
      <c r="W506" t="s">
        <v>123</v>
      </c>
      <c r="Y506" t="s">
        <v>3646</v>
      </c>
      <c r="Z506" t="s">
        <v>3647</v>
      </c>
      <c r="AA506" t="s">
        <v>3648</v>
      </c>
      <c r="AB506" t="s">
        <v>1698</v>
      </c>
      <c r="AC506" t="s">
        <v>360</v>
      </c>
      <c r="AE506" t="s">
        <v>148</v>
      </c>
      <c r="AF506" t="s">
        <v>120</v>
      </c>
      <c r="AG506" s="8">
        <v>96950</v>
      </c>
      <c r="AH506" t="s">
        <v>121</v>
      </c>
      <c r="AJ506" s="10">
        <v>16702871116</v>
      </c>
      <c r="AL506" t="s">
        <v>366</v>
      </c>
      <c r="BD506" t="str">
        <f>"49-9071.00"</f>
        <v>49-9071.00</v>
      </c>
      <c r="BE506" t="s">
        <v>241</v>
      </c>
      <c r="BF506" t="s">
        <v>7385</v>
      </c>
      <c r="BG506" t="s">
        <v>7386</v>
      </c>
      <c r="BH506">
        <v>10</v>
      </c>
      <c r="BJ506" s="1">
        <v>45566</v>
      </c>
      <c r="BK506" s="1">
        <v>45930</v>
      </c>
      <c r="BN506">
        <v>35</v>
      </c>
      <c r="BO506">
        <v>0</v>
      </c>
      <c r="BP506">
        <v>7</v>
      </c>
      <c r="BQ506">
        <v>7</v>
      </c>
      <c r="BR506">
        <v>7</v>
      </c>
      <c r="BS506">
        <v>7</v>
      </c>
      <c r="BT506">
        <v>7</v>
      </c>
      <c r="BU506">
        <v>0</v>
      </c>
      <c r="BV506" t="str">
        <f>"8:00 AM"</f>
        <v>8:00 AM</v>
      </c>
      <c r="BW506" t="str">
        <f>"5:00 PM"</f>
        <v>5:00 PM</v>
      </c>
      <c r="BX506" t="s">
        <v>158</v>
      </c>
      <c r="BY506">
        <v>0</v>
      </c>
      <c r="BZ506">
        <v>12</v>
      </c>
      <c r="CA506" t="s">
        <v>115</v>
      </c>
      <c r="CC506" t="s">
        <v>368</v>
      </c>
      <c r="CD506" t="s">
        <v>369</v>
      </c>
      <c r="CF506" t="s">
        <v>148</v>
      </c>
      <c r="CG506" t="s">
        <v>120</v>
      </c>
      <c r="CH506" s="8">
        <v>96950</v>
      </c>
      <c r="CI506" s="3">
        <v>9.75</v>
      </c>
      <c r="CJ506" s="3">
        <v>9.75</v>
      </c>
      <c r="CK506" s="3">
        <v>14.62</v>
      </c>
      <c r="CL506" s="3">
        <v>14.62</v>
      </c>
      <c r="CM506" t="s">
        <v>136</v>
      </c>
      <c r="CO506" t="s">
        <v>138</v>
      </c>
      <c r="CQ506" t="s">
        <v>115</v>
      </c>
      <c r="CR506" t="s">
        <v>133</v>
      </c>
      <c r="CS506" t="s">
        <v>139</v>
      </c>
      <c r="CT506" t="s">
        <v>133</v>
      </c>
      <c r="CU506" t="s">
        <v>139</v>
      </c>
      <c r="CV506" t="s">
        <v>133</v>
      </c>
      <c r="CW506" t="s">
        <v>139</v>
      </c>
      <c r="CX506" t="s">
        <v>1461</v>
      </c>
      <c r="CY506" s="10">
        <v>16702871116</v>
      </c>
      <c r="CZ506" t="s">
        <v>366</v>
      </c>
      <c r="DA506" t="s">
        <v>139</v>
      </c>
      <c r="DB506" t="s">
        <v>133</v>
      </c>
      <c r="DC506" t="s">
        <v>115</v>
      </c>
    </row>
    <row r="507" spans="1:112" ht="14.45" customHeight="1" x14ac:dyDescent="0.25">
      <c r="A507" t="s">
        <v>7639</v>
      </c>
      <c r="B507" t="s">
        <v>192</v>
      </c>
      <c r="C507" s="1">
        <v>45468</v>
      </c>
      <c r="D507" s="1">
        <v>45595</v>
      </c>
      <c r="E507" t="s">
        <v>144</v>
      </c>
      <c r="F507" s="1">
        <v>45590</v>
      </c>
      <c r="G507" t="s">
        <v>115</v>
      </c>
      <c r="H507" t="s">
        <v>115</v>
      </c>
      <c r="I507" t="s">
        <v>115</v>
      </c>
      <c r="J507" t="s">
        <v>559</v>
      </c>
      <c r="L507" t="s">
        <v>560</v>
      </c>
      <c r="M507" t="s">
        <v>2968</v>
      </c>
      <c r="N507" t="s">
        <v>760</v>
      </c>
      <c r="O507" t="s">
        <v>120</v>
      </c>
      <c r="P507" s="8">
        <v>96950</v>
      </c>
      <c r="Q507" t="s">
        <v>121</v>
      </c>
      <c r="S507" s="10">
        <v>16702345828</v>
      </c>
      <c r="U507" t="s">
        <v>562</v>
      </c>
      <c r="V507">
        <v>3273</v>
      </c>
      <c r="W507" t="s">
        <v>123</v>
      </c>
      <c r="Y507" t="s">
        <v>563</v>
      </c>
      <c r="Z507" t="s">
        <v>564</v>
      </c>
      <c r="AB507" t="s">
        <v>565</v>
      </c>
      <c r="AC507" t="s">
        <v>560</v>
      </c>
      <c r="AD507" t="s">
        <v>2968</v>
      </c>
      <c r="AE507" t="s">
        <v>760</v>
      </c>
      <c r="AF507" t="s">
        <v>120</v>
      </c>
      <c r="AG507" s="8">
        <v>96950</v>
      </c>
      <c r="AH507" t="s">
        <v>121</v>
      </c>
      <c r="AJ507" s="10">
        <v>16702345828</v>
      </c>
      <c r="AL507" t="s">
        <v>566</v>
      </c>
      <c r="AM507" t="s">
        <v>567</v>
      </c>
      <c r="AN507" t="s">
        <v>568</v>
      </c>
      <c r="AO507" t="s">
        <v>569</v>
      </c>
      <c r="AQ507" t="s">
        <v>570</v>
      </c>
      <c r="AR507" t="s">
        <v>2969</v>
      </c>
      <c r="AS507" t="s">
        <v>148</v>
      </c>
      <c r="AT507" t="s">
        <v>120</v>
      </c>
      <c r="AU507" s="8">
        <v>96950</v>
      </c>
      <c r="AV507" t="s">
        <v>121</v>
      </c>
      <c r="AX507" s="10">
        <v>16702872946</v>
      </c>
      <c r="AZ507" t="s">
        <v>572</v>
      </c>
      <c r="BA507" t="s">
        <v>573</v>
      </c>
      <c r="BD507" t="str">
        <f>"51-9195.00"</f>
        <v>51-9195.00</v>
      </c>
      <c r="BE507" t="s">
        <v>6484</v>
      </c>
      <c r="BF507" t="s">
        <v>7640</v>
      </c>
      <c r="BG507" t="s">
        <v>6486</v>
      </c>
      <c r="BH507">
        <v>1</v>
      </c>
      <c r="BJ507" s="1">
        <v>45592</v>
      </c>
      <c r="BK507" s="1">
        <v>45956</v>
      </c>
      <c r="BN507">
        <v>40</v>
      </c>
      <c r="BO507">
        <v>0</v>
      </c>
      <c r="BP507">
        <v>8</v>
      </c>
      <c r="BQ507">
        <v>8</v>
      </c>
      <c r="BR507">
        <v>8</v>
      </c>
      <c r="BS507">
        <v>8</v>
      </c>
      <c r="BT507">
        <v>8</v>
      </c>
      <c r="BU507">
        <v>0</v>
      </c>
      <c r="BV507" t="str">
        <f>"8:00 AM"</f>
        <v>8:00 AM</v>
      </c>
      <c r="BW507" t="str">
        <f>"5:00 PM"</f>
        <v>5:00 PM</v>
      </c>
      <c r="BX507" t="s">
        <v>158</v>
      </c>
      <c r="BY507">
        <v>0</v>
      </c>
      <c r="BZ507">
        <v>12</v>
      </c>
      <c r="CA507" t="s">
        <v>115</v>
      </c>
      <c r="CC507" t="s">
        <v>368</v>
      </c>
      <c r="CD507" t="s">
        <v>560</v>
      </c>
      <c r="CE507" t="s">
        <v>2968</v>
      </c>
      <c r="CF507" t="s">
        <v>760</v>
      </c>
      <c r="CG507" t="s">
        <v>120</v>
      </c>
      <c r="CH507" s="8">
        <v>96950</v>
      </c>
      <c r="CI507" s="3">
        <v>13.43</v>
      </c>
      <c r="CJ507" s="3">
        <v>13.43</v>
      </c>
      <c r="CK507" s="3">
        <v>20.149999999999999</v>
      </c>
      <c r="CL507" s="3">
        <v>20.149999999999999</v>
      </c>
      <c r="CM507" t="s">
        <v>136</v>
      </c>
      <c r="CN507" t="s">
        <v>368</v>
      </c>
      <c r="CO507" t="s">
        <v>138</v>
      </c>
      <c r="CQ507" t="s">
        <v>115</v>
      </c>
      <c r="CR507" t="s">
        <v>133</v>
      </c>
      <c r="CS507" t="s">
        <v>139</v>
      </c>
      <c r="CT507" t="s">
        <v>133</v>
      </c>
      <c r="CU507" t="s">
        <v>139</v>
      </c>
      <c r="CV507" t="s">
        <v>133</v>
      </c>
      <c r="CW507" t="s">
        <v>139</v>
      </c>
      <c r="CX507" t="s">
        <v>6619</v>
      </c>
      <c r="CY507" s="10">
        <v>16702345828</v>
      </c>
      <c r="CZ507" t="s">
        <v>566</v>
      </c>
      <c r="DA507" t="s">
        <v>139</v>
      </c>
      <c r="DB507" t="s">
        <v>133</v>
      </c>
      <c r="DC507" t="s">
        <v>115</v>
      </c>
      <c r="DD507" t="s">
        <v>568</v>
      </c>
      <c r="DE507" t="s">
        <v>569</v>
      </c>
      <c r="DG507" t="s">
        <v>573</v>
      </c>
      <c r="DH507" t="s">
        <v>572</v>
      </c>
    </row>
    <row r="508" spans="1:112" ht="14.45" customHeight="1" x14ac:dyDescent="0.25">
      <c r="A508" t="s">
        <v>8100</v>
      </c>
      <c r="B508" t="s">
        <v>192</v>
      </c>
      <c r="C508" s="1">
        <v>45461</v>
      </c>
      <c r="D508" s="1">
        <v>45595</v>
      </c>
      <c r="E508" t="s">
        <v>144</v>
      </c>
      <c r="F508" s="1">
        <v>45564</v>
      </c>
      <c r="G508" t="s">
        <v>115</v>
      </c>
      <c r="H508" t="s">
        <v>115</v>
      </c>
      <c r="I508" t="s">
        <v>115</v>
      </c>
      <c r="J508" t="s">
        <v>559</v>
      </c>
      <c r="L508" t="s">
        <v>560</v>
      </c>
      <c r="M508" t="s">
        <v>2968</v>
      </c>
      <c r="N508" t="s">
        <v>760</v>
      </c>
      <c r="O508" t="s">
        <v>120</v>
      </c>
      <c r="P508" s="8">
        <v>96950</v>
      </c>
      <c r="Q508" t="s">
        <v>121</v>
      </c>
      <c r="S508" s="10">
        <v>16702345828</v>
      </c>
      <c r="U508" t="s">
        <v>562</v>
      </c>
      <c r="V508">
        <v>2362</v>
      </c>
      <c r="W508" t="s">
        <v>123</v>
      </c>
      <c r="Y508" t="s">
        <v>563</v>
      </c>
      <c r="Z508" t="s">
        <v>564</v>
      </c>
      <c r="AB508" t="s">
        <v>565</v>
      </c>
      <c r="AC508" t="s">
        <v>560</v>
      </c>
      <c r="AD508" t="s">
        <v>2968</v>
      </c>
      <c r="AE508" t="s">
        <v>760</v>
      </c>
      <c r="AF508" t="s">
        <v>120</v>
      </c>
      <c r="AG508" s="8">
        <v>96950</v>
      </c>
      <c r="AH508" t="s">
        <v>121</v>
      </c>
      <c r="AJ508" s="10">
        <v>16702345828</v>
      </c>
      <c r="AL508" t="s">
        <v>566</v>
      </c>
      <c r="AM508" t="s">
        <v>567</v>
      </c>
      <c r="AN508" t="s">
        <v>568</v>
      </c>
      <c r="AO508" t="s">
        <v>569</v>
      </c>
      <c r="AQ508" t="s">
        <v>570</v>
      </c>
      <c r="AR508" t="s">
        <v>8101</v>
      </c>
      <c r="AS508" t="s">
        <v>148</v>
      </c>
      <c r="AT508" t="s">
        <v>120</v>
      </c>
      <c r="AU508" s="8">
        <v>96950</v>
      </c>
      <c r="AV508" t="s">
        <v>121</v>
      </c>
      <c r="AX508" s="10">
        <v>16702872946</v>
      </c>
      <c r="AZ508" t="s">
        <v>572</v>
      </c>
      <c r="BA508" t="s">
        <v>573</v>
      </c>
      <c r="BD508" t="str">
        <f>"49-9071.00"</f>
        <v>49-9071.00</v>
      </c>
      <c r="BE508" t="s">
        <v>241</v>
      </c>
      <c r="BF508" t="s">
        <v>8102</v>
      </c>
      <c r="BG508" t="s">
        <v>788</v>
      </c>
      <c r="BH508">
        <v>2</v>
      </c>
      <c r="BJ508" s="1">
        <v>45566</v>
      </c>
      <c r="BK508" s="1">
        <v>45930</v>
      </c>
      <c r="BN508">
        <v>40</v>
      </c>
      <c r="BO508">
        <v>0</v>
      </c>
      <c r="BP508">
        <v>8</v>
      </c>
      <c r="BQ508">
        <v>8</v>
      </c>
      <c r="BR508">
        <v>8</v>
      </c>
      <c r="BS508">
        <v>8</v>
      </c>
      <c r="BT508">
        <v>8</v>
      </c>
      <c r="BU508">
        <v>0</v>
      </c>
      <c r="BV508" t="str">
        <f>"8:00 AM"</f>
        <v>8:00 AM</v>
      </c>
      <c r="BW508" t="str">
        <f>"5:00 PM"</f>
        <v>5:00 PM</v>
      </c>
      <c r="BX508" t="s">
        <v>226</v>
      </c>
      <c r="BY508">
        <v>0</v>
      </c>
      <c r="BZ508">
        <v>24</v>
      </c>
      <c r="CA508" t="s">
        <v>115</v>
      </c>
      <c r="CC508" t="s">
        <v>368</v>
      </c>
      <c r="CD508" t="s">
        <v>560</v>
      </c>
      <c r="CE508" t="s">
        <v>2968</v>
      </c>
      <c r="CF508" t="s">
        <v>760</v>
      </c>
      <c r="CG508" t="s">
        <v>120</v>
      </c>
      <c r="CH508" s="8">
        <v>96950</v>
      </c>
      <c r="CI508" s="3">
        <v>9.5399999999999991</v>
      </c>
      <c r="CJ508" s="3">
        <v>9.5399999999999991</v>
      </c>
      <c r="CK508" s="3">
        <v>14.31</v>
      </c>
      <c r="CL508" s="3">
        <v>14.31</v>
      </c>
      <c r="CM508" t="s">
        <v>136</v>
      </c>
      <c r="CN508" t="s">
        <v>368</v>
      </c>
      <c r="CO508" t="s">
        <v>138</v>
      </c>
      <c r="CQ508" t="s">
        <v>115</v>
      </c>
      <c r="CR508" t="s">
        <v>133</v>
      </c>
      <c r="CS508" t="s">
        <v>139</v>
      </c>
      <c r="CT508" t="s">
        <v>133</v>
      </c>
      <c r="CU508" t="s">
        <v>139</v>
      </c>
      <c r="CV508" t="s">
        <v>133</v>
      </c>
      <c r="CW508" t="s">
        <v>139</v>
      </c>
      <c r="CX508" t="s">
        <v>8103</v>
      </c>
      <c r="CY508" s="10">
        <v>16702345828</v>
      </c>
      <c r="CZ508" t="s">
        <v>566</v>
      </c>
      <c r="DA508" t="s">
        <v>139</v>
      </c>
      <c r="DB508" t="s">
        <v>133</v>
      </c>
      <c r="DC508" t="s">
        <v>115</v>
      </c>
      <c r="DD508" t="s">
        <v>568</v>
      </c>
      <c r="DE508" t="s">
        <v>569</v>
      </c>
      <c r="DG508" t="s">
        <v>573</v>
      </c>
      <c r="DH508" t="s">
        <v>572</v>
      </c>
    </row>
    <row r="509" spans="1:112" ht="14.45" customHeight="1" x14ac:dyDescent="0.25">
      <c r="A509" t="s">
        <v>8421</v>
      </c>
      <c r="B509" t="s">
        <v>143</v>
      </c>
      <c r="C509" s="1">
        <v>45527</v>
      </c>
      <c r="D509" s="1">
        <v>45595</v>
      </c>
      <c r="E509" t="s">
        <v>144</v>
      </c>
      <c r="F509" s="1">
        <v>45564</v>
      </c>
      <c r="G509" t="s">
        <v>115</v>
      </c>
      <c r="H509" t="s">
        <v>115</v>
      </c>
      <c r="I509" t="s">
        <v>115</v>
      </c>
      <c r="J509" t="s">
        <v>2262</v>
      </c>
      <c r="L509" t="s">
        <v>2263</v>
      </c>
      <c r="M509" t="s">
        <v>2264</v>
      </c>
      <c r="N509" t="s">
        <v>148</v>
      </c>
      <c r="O509" t="s">
        <v>120</v>
      </c>
      <c r="P509" s="8">
        <v>96950</v>
      </c>
      <c r="Q509" t="s">
        <v>121</v>
      </c>
      <c r="S509" s="10">
        <v>16702353712</v>
      </c>
      <c r="U509" t="s">
        <v>2265</v>
      </c>
      <c r="V509">
        <v>56152</v>
      </c>
      <c r="W509" t="s">
        <v>123</v>
      </c>
      <c r="Y509" t="s">
        <v>1295</v>
      </c>
      <c r="Z509" t="s">
        <v>783</v>
      </c>
      <c r="AB509" t="s">
        <v>1296</v>
      </c>
      <c r="AC509" t="s">
        <v>2263</v>
      </c>
      <c r="AD509" t="s">
        <v>2264</v>
      </c>
      <c r="AE509" t="s">
        <v>148</v>
      </c>
      <c r="AF509" t="s">
        <v>120</v>
      </c>
      <c r="AG509" s="8">
        <v>96950</v>
      </c>
      <c r="AH509" t="s">
        <v>121</v>
      </c>
      <c r="AJ509" s="10">
        <v>16702852190</v>
      </c>
      <c r="AL509" t="s">
        <v>1297</v>
      </c>
      <c r="BD509" t="str">
        <f>"33-9011.00"</f>
        <v>33-9011.00</v>
      </c>
      <c r="BE509" t="s">
        <v>8422</v>
      </c>
      <c r="BF509" t="s">
        <v>8423</v>
      </c>
      <c r="BG509" t="s">
        <v>8424</v>
      </c>
      <c r="BH509">
        <v>4</v>
      </c>
      <c r="BI509">
        <v>4</v>
      </c>
      <c r="BJ509" s="1">
        <v>45566</v>
      </c>
      <c r="BK509" s="1">
        <v>45930</v>
      </c>
      <c r="BL509" s="1">
        <v>45595</v>
      </c>
      <c r="BM509" s="1">
        <v>45930</v>
      </c>
      <c r="BN509">
        <v>35</v>
      </c>
      <c r="BO509">
        <v>0</v>
      </c>
      <c r="BP509">
        <v>7</v>
      </c>
      <c r="BQ509">
        <v>7</v>
      </c>
      <c r="BR509">
        <v>7</v>
      </c>
      <c r="BS509">
        <v>7</v>
      </c>
      <c r="BT509">
        <v>7</v>
      </c>
      <c r="BU509">
        <v>0</v>
      </c>
      <c r="BV509" t="str">
        <f>"8:00 AM"</f>
        <v>8:00 AM</v>
      </c>
      <c r="BW509" t="str">
        <f>"4:00 PM"</f>
        <v>4:00 PM</v>
      </c>
      <c r="BX509" t="s">
        <v>226</v>
      </c>
      <c r="BY509">
        <v>3</v>
      </c>
      <c r="BZ509">
        <v>12</v>
      </c>
      <c r="CA509" t="s">
        <v>115</v>
      </c>
      <c r="CC509" t="s">
        <v>8425</v>
      </c>
      <c r="CD509" t="s">
        <v>2263</v>
      </c>
      <c r="CE509" t="s">
        <v>2264</v>
      </c>
      <c r="CF509" t="s">
        <v>148</v>
      </c>
      <c r="CG509" t="s">
        <v>120</v>
      </c>
      <c r="CH509" s="8">
        <v>96950</v>
      </c>
      <c r="CI509" s="3">
        <v>9.5500000000000007</v>
      </c>
      <c r="CJ509" s="3">
        <v>11</v>
      </c>
      <c r="CK509" s="3">
        <v>14.33</v>
      </c>
      <c r="CL509" s="3">
        <v>16.5</v>
      </c>
      <c r="CM509" t="s">
        <v>136</v>
      </c>
      <c r="CN509" t="s">
        <v>2330</v>
      </c>
      <c r="CO509" t="s">
        <v>138</v>
      </c>
      <c r="CQ509" t="s">
        <v>115</v>
      </c>
      <c r="CR509" t="s">
        <v>133</v>
      </c>
      <c r="CS509" t="s">
        <v>139</v>
      </c>
      <c r="CT509" t="s">
        <v>133</v>
      </c>
      <c r="CU509" t="s">
        <v>133</v>
      </c>
      <c r="CV509" t="s">
        <v>133</v>
      </c>
      <c r="CW509" t="s">
        <v>139</v>
      </c>
      <c r="CX509" t="s">
        <v>713</v>
      </c>
      <c r="CY509" s="10">
        <v>16702353712</v>
      </c>
      <c r="CZ509" t="s">
        <v>2271</v>
      </c>
      <c r="DA509" t="s">
        <v>793</v>
      </c>
      <c r="DB509" t="s">
        <v>133</v>
      </c>
      <c r="DC509" t="s">
        <v>115</v>
      </c>
      <c r="DD509" t="s">
        <v>1295</v>
      </c>
      <c r="DE509" t="s">
        <v>783</v>
      </c>
      <c r="DG509" t="s">
        <v>2262</v>
      </c>
      <c r="DH509" t="s">
        <v>1297</v>
      </c>
    </row>
    <row r="510" spans="1:112" ht="14.45" customHeight="1" x14ac:dyDescent="0.25">
      <c r="A510" t="s">
        <v>8663</v>
      </c>
      <c r="B510" t="s">
        <v>143</v>
      </c>
      <c r="C510" s="1">
        <v>45512</v>
      </c>
      <c r="D510" s="1">
        <v>45595</v>
      </c>
      <c r="E510" t="s">
        <v>144</v>
      </c>
      <c r="F510" s="1">
        <v>45564</v>
      </c>
      <c r="G510" t="s">
        <v>133</v>
      </c>
      <c r="H510" t="s">
        <v>115</v>
      </c>
      <c r="I510" t="s">
        <v>115</v>
      </c>
      <c r="J510" t="s">
        <v>1875</v>
      </c>
      <c r="L510" t="s">
        <v>1876</v>
      </c>
      <c r="M510" t="s">
        <v>1877</v>
      </c>
      <c r="N510" t="s">
        <v>148</v>
      </c>
      <c r="O510" t="s">
        <v>120</v>
      </c>
      <c r="P510" s="8">
        <v>96950</v>
      </c>
      <c r="Q510" t="s">
        <v>121</v>
      </c>
      <c r="R510" t="s">
        <v>1354</v>
      </c>
      <c r="S510" s="10">
        <v>16702357701</v>
      </c>
      <c r="U510" t="s">
        <v>1878</v>
      </c>
      <c r="V510">
        <v>52211</v>
      </c>
      <c r="W510" t="s">
        <v>123</v>
      </c>
      <c r="Y510" t="s">
        <v>1879</v>
      </c>
      <c r="Z510" t="s">
        <v>1880</v>
      </c>
      <c r="AB510" t="s">
        <v>565</v>
      </c>
      <c r="AC510" t="s">
        <v>1876</v>
      </c>
      <c r="AD510" t="s">
        <v>1877</v>
      </c>
      <c r="AE510" t="s">
        <v>148</v>
      </c>
      <c r="AF510" t="s">
        <v>120</v>
      </c>
      <c r="AG510" s="8">
        <v>96950</v>
      </c>
      <c r="AH510" t="s">
        <v>121</v>
      </c>
      <c r="AI510" t="s">
        <v>1881</v>
      </c>
      <c r="AJ510" s="10">
        <v>16702357701</v>
      </c>
      <c r="AL510" t="s">
        <v>1882</v>
      </c>
      <c r="BD510" t="str">
        <f>"13-2011.00"</f>
        <v>13-2011.00</v>
      </c>
      <c r="BE510" t="s">
        <v>129</v>
      </c>
      <c r="BF510" t="s">
        <v>8664</v>
      </c>
      <c r="BG510" t="s">
        <v>785</v>
      </c>
      <c r="BH510">
        <v>2</v>
      </c>
      <c r="BI510">
        <v>2</v>
      </c>
      <c r="BJ510" s="1">
        <v>45566</v>
      </c>
      <c r="BK510" s="1">
        <v>46660</v>
      </c>
      <c r="BL510" s="1">
        <v>45595</v>
      </c>
      <c r="BM510" s="1">
        <v>46660</v>
      </c>
      <c r="BN510">
        <v>38</v>
      </c>
      <c r="BO510">
        <v>0</v>
      </c>
      <c r="BP510">
        <v>7</v>
      </c>
      <c r="BQ510">
        <v>7</v>
      </c>
      <c r="BR510">
        <v>7</v>
      </c>
      <c r="BS510">
        <v>7</v>
      </c>
      <c r="BT510">
        <v>7</v>
      </c>
      <c r="BU510">
        <v>3</v>
      </c>
      <c r="BV510" t="str">
        <f>"8:45 AM"</f>
        <v>8:45 AM</v>
      </c>
      <c r="BW510" t="str">
        <f>"4:45 PM"</f>
        <v>4:45 PM</v>
      </c>
      <c r="BX510" t="s">
        <v>132</v>
      </c>
      <c r="BY510">
        <v>0</v>
      </c>
      <c r="BZ510">
        <v>48</v>
      </c>
      <c r="CA510" t="s">
        <v>133</v>
      </c>
      <c r="CB510">
        <v>2</v>
      </c>
      <c r="CC510" s="2" t="s">
        <v>8665</v>
      </c>
      <c r="CD510" t="s">
        <v>1876</v>
      </c>
      <c r="CE510" t="s">
        <v>1877</v>
      </c>
      <c r="CF510" t="s">
        <v>148</v>
      </c>
      <c r="CG510" t="s">
        <v>120</v>
      </c>
      <c r="CH510" s="8">
        <v>96950</v>
      </c>
      <c r="CI510" s="3">
        <v>17.48</v>
      </c>
      <c r="CJ510" s="3">
        <v>18.5</v>
      </c>
      <c r="CK510" s="3">
        <v>26.22</v>
      </c>
      <c r="CL510" s="3">
        <v>27.75</v>
      </c>
      <c r="CM510" t="s">
        <v>136</v>
      </c>
      <c r="CN510" t="s">
        <v>158</v>
      </c>
      <c r="CO510" t="s">
        <v>138</v>
      </c>
      <c r="CQ510" t="s">
        <v>115</v>
      </c>
      <c r="CR510" t="s">
        <v>133</v>
      </c>
      <c r="CS510" t="s">
        <v>139</v>
      </c>
      <c r="CT510" t="s">
        <v>133</v>
      </c>
      <c r="CU510" t="s">
        <v>139</v>
      </c>
      <c r="CV510" t="s">
        <v>133</v>
      </c>
      <c r="CW510" t="s">
        <v>139</v>
      </c>
      <c r="CX510" t="s">
        <v>1887</v>
      </c>
      <c r="CY510" s="10">
        <v>16702357701</v>
      </c>
      <c r="CZ510" t="s">
        <v>1882</v>
      </c>
      <c r="DA510" t="s">
        <v>139</v>
      </c>
      <c r="DB510" t="s">
        <v>133</v>
      </c>
      <c r="DC510" t="s">
        <v>115</v>
      </c>
    </row>
    <row r="511" spans="1:112" ht="14.45" customHeight="1" x14ac:dyDescent="0.25">
      <c r="A511" t="s">
        <v>8779</v>
      </c>
      <c r="B511" t="s">
        <v>192</v>
      </c>
      <c r="C511" s="1">
        <v>45461</v>
      </c>
      <c r="D511" s="1">
        <v>45595</v>
      </c>
      <c r="E511" t="s">
        <v>144</v>
      </c>
      <c r="F511" s="1">
        <v>45564</v>
      </c>
      <c r="G511" t="s">
        <v>115</v>
      </c>
      <c r="H511" t="s">
        <v>115</v>
      </c>
      <c r="I511" t="s">
        <v>115</v>
      </c>
      <c r="J511" t="s">
        <v>559</v>
      </c>
      <c r="L511" t="s">
        <v>560</v>
      </c>
      <c r="M511" t="s">
        <v>2968</v>
      </c>
      <c r="N511" t="s">
        <v>760</v>
      </c>
      <c r="O511" t="s">
        <v>120</v>
      </c>
      <c r="P511" s="8">
        <v>96950</v>
      </c>
      <c r="Q511" t="s">
        <v>121</v>
      </c>
      <c r="S511" s="10">
        <v>16702345828</v>
      </c>
      <c r="U511" t="s">
        <v>562</v>
      </c>
      <c r="V511">
        <v>2362</v>
      </c>
      <c r="W511" t="s">
        <v>123</v>
      </c>
      <c r="Y511" t="s">
        <v>563</v>
      </c>
      <c r="Z511" t="s">
        <v>564</v>
      </c>
      <c r="AB511" t="s">
        <v>565</v>
      </c>
      <c r="AC511" t="s">
        <v>560</v>
      </c>
      <c r="AD511" t="s">
        <v>2968</v>
      </c>
      <c r="AE511" t="s">
        <v>760</v>
      </c>
      <c r="AF511" t="s">
        <v>120</v>
      </c>
      <c r="AG511" s="8">
        <v>96950</v>
      </c>
      <c r="AH511" t="s">
        <v>121</v>
      </c>
      <c r="AJ511" s="10">
        <v>16702345828</v>
      </c>
      <c r="AL511" t="s">
        <v>566</v>
      </c>
      <c r="AM511" t="s">
        <v>567</v>
      </c>
      <c r="AN511" t="s">
        <v>568</v>
      </c>
      <c r="AO511" t="s">
        <v>569</v>
      </c>
      <c r="AQ511" t="s">
        <v>570</v>
      </c>
      <c r="AR511" t="s">
        <v>2969</v>
      </c>
      <c r="AS511" t="s">
        <v>148</v>
      </c>
      <c r="AT511" t="s">
        <v>120</v>
      </c>
      <c r="AU511" s="8">
        <v>96950</v>
      </c>
      <c r="AV511" t="s">
        <v>121</v>
      </c>
      <c r="AX511" s="10">
        <v>16702872946</v>
      </c>
      <c r="AZ511" t="s">
        <v>572</v>
      </c>
      <c r="BA511" t="s">
        <v>573</v>
      </c>
      <c r="BD511" t="str">
        <f>"17-3022.00"</f>
        <v>17-3022.00</v>
      </c>
      <c r="BE511" t="s">
        <v>1567</v>
      </c>
      <c r="BF511" t="s">
        <v>4524</v>
      </c>
      <c r="BG511" t="s">
        <v>3349</v>
      </c>
      <c r="BH511">
        <v>4</v>
      </c>
      <c r="BJ511" s="1">
        <v>45566</v>
      </c>
      <c r="BK511" s="1">
        <v>45930</v>
      </c>
      <c r="BN511">
        <v>40</v>
      </c>
      <c r="BO511">
        <v>0</v>
      </c>
      <c r="BP511">
        <v>8</v>
      </c>
      <c r="BQ511">
        <v>8</v>
      </c>
      <c r="BR511">
        <v>8</v>
      </c>
      <c r="BS511">
        <v>8</v>
      </c>
      <c r="BT511">
        <v>8</v>
      </c>
      <c r="BU511">
        <v>0</v>
      </c>
      <c r="BV511" t="str">
        <f t="shared" ref="BV511:BV516" si="10">"8:00 AM"</f>
        <v>8:00 AM</v>
      </c>
      <c r="BW511" t="str">
        <f>"5:00 PM"</f>
        <v>5:00 PM</v>
      </c>
      <c r="BX511" t="s">
        <v>726</v>
      </c>
      <c r="BY511">
        <v>0</v>
      </c>
      <c r="BZ511">
        <v>24</v>
      </c>
      <c r="CA511" t="s">
        <v>115</v>
      </c>
      <c r="CC511" t="s">
        <v>368</v>
      </c>
      <c r="CD511" t="s">
        <v>560</v>
      </c>
      <c r="CE511" t="s">
        <v>2968</v>
      </c>
      <c r="CF511" t="s">
        <v>760</v>
      </c>
      <c r="CG511" t="s">
        <v>120</v>
      </c>
      <c r="CH511" s="8">
        <v>96950</v>
      </c>
      <c r="CI511" s="3">
        <v>17.760000000000002</v>
      </c>
      <c r="CJ511" s="3">
        <v>17.760000000000002</v>
      </c>
      <c r="CK511" s="3">
        <v>26.64</v>
      </c>
      <c r="CL511" s="3">
        <v>26.64</v>
      </c>
      <c r="CM511" t="s">
        <v>136</v>
      </c>
      <c r="CN511" t="s">
        <v>368</v>
      </c>
      <c r="CO511" t="s">
        <v>138</v>
      </c>
      <c r="CQ511" t="s">
        <v>115</v>
      </c>
      <c r="CR511" t="s">
        <v>133</v>
      </c>
      <c r="CS511" t="s">
        <v>139</v>
      </c>
      <c r="CT511" t="s">
        <v>133</v>
      </c>
      <c r="CU511" t="s">
        <v>139</v>
      </c>
      <c r="CV511" t="s">
        <v>133</v>
      </c>
      <c r="CW511" t="s">
        <v>139</v>
      </c>
      <c r="CX511" t="s">
        <v>8780</v>
      </c>
      <c r="CY511" s="10">
        <v>16702345828</v>
      </c>
      <c r="CZ511" t="s">
        <v>566</v>
      </c>
      <c r="DA511" t="s">
        <v>139</v>
      </c>
      <c r="DB511" t="s">
        <v>133</v>
      </c>
      <c r="DC511" t="s">
        <v>115</v>
      </c>
      <c r="DD511" t="s">
        <v>568</v>
      </c>
      <c r="DE511" t="s">
        <v>569</v>
      </c>
      <c r="DG511" t="s">
        <v>573</v>
      </c>
      <c r="DH511" t="s">
        <v>572</v>
      </c>
    </row>
    <row r="512" spans="1:112" ht="14.45" customHeight="1" x14ac:dyDescent="0.25">
      <c r="A512" t="s">
        <v>9149</v>
      </c>
      <c r="B512" t="s">
        <v>143</v>
      </c>
      <c r="C512" s="1">
        <v>45517</v>
      </c>
      <c r="D512" s="1">
        <v>45595</v>
      </c>
      <c r="E512" t="s">
        <v>144</v>
      </c>
      <c r="F512" s="1">
        <v>45564</v>
      </c>
      <c r="G512" t="s">
        <v>115</v>
      </c>
      <c r="H512" t="s">
        <v>115</v>
      </c>
      <c r="I512" t="s">
        <v>115</v>
      </c>
      <c r="J512" t="s">
        <v>2685</v>
      </c>
      <c r="K512" t="s">
        <v>2686</v>
      </c>
      <c r="L512" t="s">
        <v>2687</v>
      </c>
      <c r="M512" t="s">
        <v>2688</v>
      </c>
      <c r="N512" t="s">
        <v>119</v>
      </c>
      <c r="O512" t="s">
        <v>120</v>
      </c>
      <c r="P512" s="8">
        <v>96950</v>
      </c>
      <c r="Q512" t="s">
        <v>121</v>
      </c>
      <c r="S512" s="10">
        <v>16703223311</v>
      </c>
      <c r="T512">
        <v>4504</v>
      </c>
      <c r="U512" t="s">
        <v>2689</v>
      </c>
      <c r="V512">
        <v>72111</v>
      </c>
      <c r="W512" t="s">
        <v>123</v>
      </c>
      <c r="Y512" t="s">
        <v>317</v>
      </c>
      <c r="Z512" t="s">
        <v>2690</v>
      </c>
      <c r="AB512" t="s">
        <v>271</v>
      </c>
      <c r="AC512" t="s">
        <v>2687</v>
      </c>
      <c r="AD512" t="s">
        <v>2688</v>
      </c>
      <c r="AE512" t="s">
        <v>119</v>
      </c>
      <c r="AF512" t="s">
        <v>120</v>
      </c>
      <c r="AG512" s="8">
        <v>96950</v>
      </c>
      <c r="AH512" t="s">
        <v>121</v>
      </c>
      <c r="AJ512" s="10">
        <v>16703223311</v>
      </c>
      <c r="AK512">
        <v>4506</v>
      </c>
      <c r="AL512" t="s">
        <v>2691</v>
      </c>
      <c r="BD512" t="str">
        <f>"49-9071.00"</f>
        <v>49-9071.00</v>
      </c>
      <c r="BE512" t="s">
        <v>241</v>
      </c>
      <c r="BF512" t="s">
        <v>3562</v>
      </c>
      <c r="BG512" t="s">
        <v>1048</v>
      </c>
      <c r="BH512">
        <v>17</v>
      </c>
      <c r="BI512">
        <v>17</v>
      </c>
      <c r="BJ512" s="1">
        <v>45566</v>
      </c>
      <c r="BK512" s="1">
        <v>45930</v>
      </c>
      <c r="BL512" s="1">
        <v>45595</v>
      </c>
      <c r="BM512" s="1">
        <v>45930</v>
      </c>
      <c r="BN512">
        <v>35</v>
      </c>
      <c r="BO512">
        <v>0</v>
      </c>
      <c r="BP512">
        <v>7</v>
      </c>
      <c r="BQ512">
        <v>7</v>
      </c>
      <c r="BR512">
        <v>7</v>
      </c>
      <c r="BS512">
        <v>7</v>
      </c>
      <c r="BT512">
        <v>7</v>
      </c>
      <c r="BU512">
        <v>0</v>
      </c>
      <c r="BV512" t="str">
        <f t="shared" si="10"/>
        <v>8:00 AM</v>
      </c>
      <c r="BW512" t="str">
        <f>"5:00 PM"</f>
        <v>5:00 PM</v>
      </c>
      <c r="BX512" t="s">
        <v>226</v>
      </c>
      <c r="BY512">
        <v>0</v>
      </c>
      <c r="BZ512">
        <v>24</v>
      </c>
      <c r="CA512" t="s">
        <v>133</v>
      </c>
      <c r="CB512">
        <v>4</v>
      </c>
      <c r="CC512" s="2" t="s">
        <v>3563</v>
      </c>
      <c r="CD512" t="s">
        <v>2687</v>
      </c>
      <c r="CE512" t="s">
        <v>2688</v>
      </c>
      <c r="CF512" t="s">
        <v>119</v>
      </c>
      <c r="CG512" t="s">
        <v>120</v>
      </c>
      <c r="CH512" s="8">
        <v>96950</v>
      </c>
      <c r="CI512" s="3">
        <v>9.75</v>
      </c>
      <c r="CJ512" s="3">
        <v>20</v>
      </c>
      <c r="CK512" s="3">
        <v>14.62</v>
      </c>
      <c r="CL512" s="3">
        <v>30</v>
      </c>
      <c r="CM512" t="s">
        <v>136</v>
      </c>
      <c r="CN512" t="s">
        <v>2696</v>
      </c>
      <c r="CO512" t="s">
        <v>138</v>
      </c>
      <c r="CQ512" t="s">
        <v>115</v>
      </c>
      <c r="CR512" t="s">
        <v>133</v>
      </c>
      <c r="CS512" t="s">
        <v>139</v>
      </c>
      <c r="CT512" t="s">
        <v>133</v>
      </c>
      <c r="CU512" t="s">
        <v>139</v>
      </c>
      <c r="CV512" t="s">
        <v>133</v>
      </c>
      <c r="CW512" t="s">
        <v>133</v>
      </c>
      <c r="CX512" t="s">
        <v>3189</v>
      </c>
      <c r="CY512" s="10">
        <v>16703223311</v>
      </c>
      <c r="CZ512" t="s">
        <v>2698</v>
      </c>
      <c r="DA512" t="s">
        <v>2699</v>
      </c>
      <c r="DB512" t="s">
        <v>133</v>
      </c>
      <c r="DC512" t="s">
        <v>115</v>
      </c>
      <c r="DD512" t="s">
        <v>2701</v>
      </c>
      <c r="DE512" t="s">
        <v>2700</v>
      </c>
      <c r="DF512" t="s">
        <v>878</v>
      </c>
      <c r="DG512" t="s">
        <v>2702</v>
      </c>
      <c r="DH512" t="s">
        <v>2703</v>
      </c>
    </row>
    <row r="513" spans="1:112" ht="14.45" customHeight="1" x14ac:dyDescent="0.25">
      <c r="A513" t="s">
        <v>112</v>
      </c>
      <c r="B513" t="s">
        <v>113</v>
      </c>
      <c r="C513" s="1">
        <v>45439</v>
      </c>
      <c r="D513" s="1">
        <v>45596</v>
      </c>
      <c r="E513" t="s">
        <v>114</v>
      </c>
      <c r="G513" t="s">
        <v>115</v>
      </c>
      <c r="H513" t="s">
        <v>115</v>
      </c>
      <c r="I513" t="s">
        <v>115</v>
      </c>
      <c r="J513" t="s">
        <v>116</v>
      </c>
      <c r="K513" t="s">
        <v>117</v>
      </c>
      <c r="L513" t="s">
        <v>118</v>
      </c>
      <c r="N513" t="s">
        <v>119</v>
      </c>
      <c r="O513" t="s">
        <v>120</v>
      </c>
      <c r="P513" s="8">
        <v>96950</v>
      </c>
      <c r="Q513" t="s">
        <v>121</v>
      </c>
      <c r="S513" s="10">
        <v>16702368888</v>
      </c>
      <c r="U513" t="s">
        <v>122</v>
      </c>
      <c r="V513">
        <v>71391</v>
      </c>
      <c r="W513" t="s">
        <v>123</v>
      </c>
      <c r="Y513" t="s">
        <v>124</v>
      </c>
      <c r="Z513" t="s">
        <v>125</v>
      </c>
      <c r="AA513" t="s">
        <v>126</v>
      </c>
      <c r="AB513" t="s">
        <v>127</v>
      </c>
      <c r="AC513" t="s">
        <v>118</v>
      </c>
      <c r="AE513" t="s">
        <v>119</v>
      </c>
      <c r="AF513" t="s">
        <v>120</v>
      </c>
      <c r="AG513" s="8">
        <v>96950</v>
      </c>
      <c r="AH513" t="s">
        <v>121</v>
      </c>
      <c r="AJ513" s="10">
        <v>16702368888</v>
      </c>
      <c r="AL513" t="s">
        <v>128</v>
      </c>
      <c r="BD513" t="str">
        <f>"13-2011.00"</f>
        <v>13-2011.00</v>
      </c>
      <c r="BE513" t="s">
        <v>129</v>
      </c>
      <c r="BF513" t="s">
        <v>130</v>
      </c>
      <c r="BG513" t="s">
        <v>131</v>
      </c>
      <c r="BH513">
        <v>2</v>
      </c>
      <c r="BJ513" s="1">
        <v>45566</v>
      </c>
      <c r="BK513" s="1">
        <v>45930</v>
      </c>
      <c r="BN513">
        <v>35</v>
      </c>
      <c r="BO513">
        <v>0</v>
      </c>
      <c r="BP513">
        <v>7</v>
      </c>
      <c r="BQ513">
        <v>7</v>
      </c>
      <c r="BR513">
        <v>7</v>
      </c>
      <c r="BS513">
        <v>7</v>
      </c>
      <c r="BT513">
        <v>7</v>
      </c>
      <c r="BU513">
        <v>0</v>
      </c>
      <c r="BV513" t="str">
        <f t="shared" si="10"/>
        <v>8:00 AM</v>
      </c>
      <c r="BW513" t="str">
        <f>"4:00 PM"</f>
        <v>4:00 PM</v>
      </c>
      <c r="BX513" t="s">
        <v>132</v>
      </c>
      <c r="BY513">
        <v>0</v>
      </c>
      <c r="BZ513">
        <v>36</v>
      </c>
      <c r="CA513" t="s">
        <v>133</v>
      </c>
      <c r="CB513">
        <v>2</v>
      </c>
      <c r="CC513" t="s">
        <v>134</v>
      </c>
      <c r="CD513" t="s">
        <v>135</v>
      </c>
      <c r="CF513" t="s">
        <v>119</v>
      </c>
      <c r="CG513" t="s">
        <v>120</v>
      </c>
      <c r="CH513" s="8">
        <v>96950</v>
      </c>
      <c r="CI513" s="3">
        <v>16.98</v>
      </c>
      <c r="CJ513" s="3">
        <v>16.98</v>
      </c>
      <c r="CK513" s="3">
        <v>25.47</v>
      </c>
      <c r="CL513" s="3">
        <v>25.47</v>
      </c>
      <c r="CM513" t="s">
        <v>136</v>
      </c>
      <c r="CN513" t="s">
        <v>137</v>
      </c>
      <c r="CO513" t="s">
        <v>138</v>
      </c>
      <c r="CQ513" t="s">
        <v>115</v>
      </c>
      <c r="CR513" t="s">
        <v>133</v>
      </c>
      <c r="CS513" t="s">
        <v>139</v>
      </c>
      <c r="CT513" t="s">
        <v>133</v>
      </c>
      <c r="CU513" t="s">
        <v>139</v>
      </c>
      <c r="CV513" t="s">
        <v>133</v>
      </c>
      <c r="CW513" t="s">
        <v>139</v>
      </c>
      <c r="CX513" s="2" t="s">
        <v>140</v>
      </c>
      <c r="CY513" s="10">
        <v>16702368888</v>
      </c>
      <c r="CZ513" t="s">
        <v>141</v>
      </c>
      <c r="DA513" t="s">
        <v>139</v>
      </c>
      <c r="DB513" t="s">
        <v>133</v>
      </c>
      <c r="DC513" t="s">
        <v>115</v>
      </c>
    </row>
    <row r="514" spans="1:112" ht="14.45" customHeight="1" x14ac:dyDescent="0.25">
      <c r="A514" t="s">
        <v>452</v>
      </c>
      <c r="B514" t="s">
        <v>143</v>
      </c>
      <c r="C514" s="1">
        <v>45495</v>
      </c>
      <c r="D514" s="1">
        <v>45596</v>
      </c>
      <c r="E514" t="s">
        <v>144</v>
      </c>
      <c r="F514" s="1">
        <v>45656</v>
      </c>
      <c r="G514" t="s">
        <v>115</v>
      </c>
      <c r="H514" t="s">
        <v>115</v>
      </c>
      <c r="I514" t="s">
        <v>115</v>
      </c>
      <c r="J514" t="s">
        <v>453</v>
      </c>
      <c r="K514" t="s">
        <v>454</v>
      </c>
      <c r="L514" t="s">
        <v>455</v>
      </c>
      <c r="N514" t="s">
        <v>148</v>
      </c>
      <c r="O514" t="s">
        <v>120</v>
      </c>
      <c r="P514" s="8">
        <v>96950</v>
      </c>
      <c r="Q514" t="s">
        <v>121</v>
      </c>
      <c r="S514" s="10">
        <v>16702358778</v>
      </c>
      <c r="U514" t="s">
        <v>456</v>
      </c>
      <c r="V514">
        <v>23622</v>
      </c>
      <c r="W514" t="s">
        <v>123</v>
      </c>
      <c r="Y514" t="s">
        <v>457</v>
      </c>
      <c r="Z514" t="s">
        <v>458</v>
      </c>
      <c r="AA514" t="s">
        <v>459</v>
      </c>
      <c r="AB514" t="s">
        <v>460</v>
      </c>
      <c r="AC514" t="s">
        <v>455</v>
      </c>
      <c r="AE514" t="s">
        <v>148</v>
      </c>
      <c r="AF514" t="s">
        <v>120</v>
      </c>
      <c r="AG514" s="8">
        <v>96950</v>
      </c>
      <c r="AH514" t="s">
        <v>121</v>
      </c>
      <c r="AJ514" s="10">
        <v>16702358778</v>
      </c>
      <c r="AL514" t="s">
        <v>461</v>
      </c>
      <c r="BD514" t="str">
        <f>"43-4161.00"</f>
        <v>43-4161.00</v>
      </c>
      <c r="BE514" t="s">
        <v>462</v>
      </c>
      <c r="BF514" t="s">
        <v>463</v>
      </c>
      <c r="BG514" t="s">
        <v>464</v>
      </c>
      <c r="BH514">
        <v>1</v>
      </c>
      <c r="BI514">
        <v>1</v>
      </c>
      <c r="BJ514" s="1">
        <v>45658</v>
      </c>
      <c r="BK514" s="1">
        <v>46022</v>
      </c>
      <c r="BL514" s="1">
        <v>45658</v>
      </c>
      <c r="BM514" s="1">
        <v>46022</v>
      </c>
      <c r="BN514">
        <v>40</v>
      </c>
      <c r="BO514">
        <v>0</v>
      </c>
      <c r="BP514">
        <v>8</v>
      </c>
      <c r="BQ514">
        <v>8</v>
      </c>
      <c r="BR514">
        <v>8</v>
      </c>
      <c r="BS514">
        <v>8</v>
      </c>
      <c r="BT514">
        <v>8</v>
      </c>
      <c r="BU514">
        <v>0</v>
      </c>
      <c r="BV514" t="str">
        <f t="shared" si="10"/>
        <v>8:00 AM</v>
      </c>
      <c r="BW514" t="str">
        <f>"5:00 PM"</f>
        <v>5:00 PM</v>
      </c>
      <c r="BX514" t="s">
        <v>226</v>
      </c>
      <c r="BY514">
        <v>0</v>
      </c>
      <c r="BZ514">
        <v>6</v>
      </c>
      <c r="CA514" t="s">
        <v>115</v>
      </c>
      <c r="CC514" s="2" t="s">
        <v>465</v>
      </c>
      <c r="CD514" t="s">
        <v>455</v>
      </c>
      <c r="CF514" t="s">
        <v>148</v>
      </c>
      <c r="CG514" t="s">
        <v>120</v>
      </c>
      <c r="CH514" s="8">
        <v>96950</v>
      </c>
      <c r="CI514" s="3">
        <v>10.53</v>
      </c>
      <c r="CJ514" s="3">
        <v>11</v>
      </c>
      <c r="CK514" s="3">
        <v>15.8</v>
      </c>
      <c r="CL514" s="3">
        <v>16.5</v>
      </c>
      <c r="CM514" t="s">
        <v>136</v>
      </c>
      <c r="CN514">
        <v>0</v>
      </c>
      <c r="CO514" t="s">
        <v>466</v>
      </c>
      <c r="CQ514" t="s">
        <v>115</v>
      </c>
      <c r="CR514" t="s">
        <v>133</v>
      </c>
      <c r="CS514" t="s">
        <v>133</v>
      </c>
      <c r="CT514" t="s">
        <v>133</v>
      </c>
      <c r="CU514" t="s">
        <v>139</v>
      </c>
      <c r="CV514" t="s">
        <v>133</v>
      </c>
      <c r="CW514" t="s">
        <v>133</v>
      </c>
      <c r="CX514" t="s">
        <v>467</v>
      </c>
      <c r="CY514" s="10">
        <v>16702358778</v>
      </c>
      <c r="CZ514" t="s">
        <v>461</v>
      </c>
      <c r="DA514" t="s">
        <v>139</v>
      </c>
      <c r="DB514" t="s">
        <v>133</v>
      </c>
      <c r="DC514" t="s">
        <v>115</v>
      </c>
    </row>
    <row r="515" spans="1:112" ht="14.45" customHeight="1" x14ac:dyDescent="0.25">
      <c r="A515" t="s">
        <v>3569</v>
      </c>
      <c r="B515" t="s">
        <v>143</v>
      </c>
      <c r="C515" s="1">
        <v>45493</v>
      </c>
      <c r="D515" s="1">
        <v>45596</v>
      </c>
      <c r="E515" t="s">
        <v>114</v>
      </c>
      <c r="G515" t="s">
        <v>115</v>
      </c>
      <c r="H515" t="s">
        <v>115</v>
      </c>
      <c r="I515" t="s">
        <v>115</v>
      </c>
      <c r="J515" t="s">
        <v>453</v>
      </c>
      <c r="K515" t="s">
        <v>3570</v>
      </c>
      <c r="L515" t="s">
        <v>455</v>
      </c>
      <c r="N515">
        <v>96950</v>
      </c>
      <c r="O515" t="s">
        <v>120</v>
      </c>
      <c r="P515" s="8">
        <v>96950</v>
      </c>
      <c r="Q515" t="s">
        <v>121</v>
      </c>
      <c r="S515" s="10">
        <v>16702358778</v>
      </c>
      <c r="U515" t="s">
        <v>456</v>
      </c>
      <c r="V515">
        <v>522390</v>
      </c>
      <c r="W515" t="s">
        <v>123</v>
      </c>
      <c r="Y515" t="s">
        <v>457</v>
      </c>
      <c r="Z515" t="s">
        <v>458</v>
      </c>
      <c r="AA515" t="s">
        <v>459</v>
      </c>
      <c r="AB515" t="s">
        <v>460</v>
      </c>
      <c r="AC515" t="s">
        <v>455</v>
      </c>
      <c r="AE515" t="s">
        <v>148</v>
      </c>
      <c r="AF515" t="s">
        <v>120</v>
      </c>
      <c r="AG515" s="8">
        <v>96950</v>
      </c>
      <c r="AH515" t="s">
        <v>121</v>
      </c>
      <c r="AJ515" s="10">
        <v>16702358778</v>
      </c>
      <c r="AL515" t="s">
        <v>461</v>
      </c>
      <c r="BD515" t="str">
        <f>"41-2011.00"</f>
        <v>41-2011.00</v>
      </c>
      <c r="BE515" t="s">
        <v>1819</v>
      </c>
      <c r="BF515" t="s">
        <v>3571</v>
      </c>
      <c r="BG515" t="s">
        <v>3572</v>
      </c>
      <c r="BH515">
        <v>1</v>
      </c>
      <c r="BI515">
        <v>1</v>
      </c>
      <c r="BJ515" s="1">
        <v>45597</v>
      </c>
      <c r="BK515" s="1">
        <v>45961</v>
      </c>
      <c r="BL515" s="1">
        <v>45597</v>
      </c>
      <c r="BM515" s="1">
        <v>45961</v>
      </c>
      <c r="BN515">
        <v>40</v>
      </c>
      <c r="BO515">
        <v>0</v>
      </c>
      <c r="BP515">
        <v>8</v>
      </c>
      <c r="BQ515">
        <v>8</v>
      </c>
      <c r="BR515">
        <v>8</v>
      </c>
      <c r="BS515">
        <v>8</v>
      </c>
      <c r="BT515">
        <v>8</v>
      </c>
      <c r="BU515">
        <v>0</v>
      </c>
      <c r="BV515" t="str">
        <f t="shared" si="10"/>
        <v>8:00 AM</v>
      </c>
      <c r="BW515" t="str">
        <f>"5:00 PM"</f>
        <v>5:00 PM</v>
      </c>
      <c r="BX515" t="s">
        <v>158</v>
      </c>
      <c r="BY515">
        <v>0</v>
      </c>
      <c r="BZ515">
        <v>12</v>
      </c>
      <c r="CA515" t="s">
        <v>115</v>
      </c>
      <c r="CC515" t="s">
        <v>3573</v>
      </c>
      <c r="CD515" t="s">
        <v>455</v>
      </c>
      <c r="CF515" t="s">
        <v>148</v>
      </c>
      <c r="CG515" t="s">
        <v>120</v>
      </c>
      <c r="CH515" s="8">
        <v>96950</v>
      </c>
      <c r="CI515" s="3">
        <v>7.89</v>
      </c>
      <c r="CJ515" s="3">
        <v>11</v>
      </c>
      <c r="CK515" s="3">
        <v>11.84</v>
      </c>
      <c r="CL515" s="3">
        <v>16.5</v>
      </c>
      <c r="CM515" t="s">
        <v>136</v>
      </c>
      <c r="CN515" t="s">
        <v>209</v>
      </c>
      <c r="CO515" t="s">
        <v>138</v>
      </c>
      <c r="CQ515" t="s">
        <v>115</v>
      </c>
      <c r="CR515" t="s">
        <v>133</v>
      </c>
      <c r="CS515" t="s">
        <v>133</v>
      </c>
      <c r="CT515" t="s">
        <v>133</v>
      </c>
      <c r="CU515" t="s">
        <v>139</v>
      </c>
      <c r="CV515" t="s">
        <v>133</v>
      </c>
      <c r="CW515" t="s">
        <v>133</v>
      </c>
      <c r="CX515" t="s">
        <v>467</v>
      </c>
      <c r="CY515" s="10">
        <v>16702358778</v>
      </c>
      <c r="CZ515" t="s">
        <v>461</v>
      </c>
      <c r="DA515" t="s">
        <v>139</v>
      </c>
      <c r="DB515" t="s">
        <v>133</v>
      </c>
      <c r="DC515" t="s">
        <v>115</v>
      </c>
    </row>
    <row r="516" spans="1:112" ht="14.45" customHeight="1" x14ac:dyDescent="0.25">
      <c r="A516" t="s">
        <v>3574</v>
      </c>
      <c r="B516" t="s">
        <v>143</v>
      </c>
      <c r="C516" s="1">
        <v>45488</v>
      </c>
      <c r="D516" s="1">
        <v>45596</v>
      </c>
      <c r="E516" t="s">
        <v>144</v>
      </c>
      <c r="F516" s="1">
        <v>45564</v>
      </c>
      <c r="G516" t="s">
        <v>115</v>
      </c>
      <c r="H516" t="s">
        <v>115</v>
      </c>
      <c r="I516" t="s">
        <v>115</v>
      </c>
      <c r="J516" t="s">
        <v>2534</v>
      </c>
      <c r="K516" t="s">
        <v>2535</v>
      </c>
      <c r="L516" t="s">
        <v>2536</v>
      </c>
      <c r="M516" t="s">
        <v>2537</v>
      </c>
      <c r="N516" t="s">
        <v>643</v>
      </c>
      <c r="O516" t="s">
        <v>120</v>
      </c>
      <c r="P516" s="8">
        <v>96951</v>
      </c>
      <c r="Q516" t="s">
        <v>121</v>
      </c>
      <c r="S516" s="10">
        <v>16705320363</v>
      </c>
      <c r="U516" t="s">
        <v>2538</v>
      </c>
      <c r="V516">
        <v>44511</v>
      </c>
      <c r="W516" t="s">
        <v>123</v>
      </c>
      <c r="Y516" t="s">
        <v>2539</v>
      </c>
      <c r="Z516" t="s">
        <v>2540</v>
      </c>
      <c r="AA516" t="s">
        <v>2541</v>
      </c>
      <c r="AB516" t="s">
        <v>304</v>
      </c>
      <c r="AC516" t="s">
        <v>2536</v>
      </c>
      <c r="AD516" t="s">
        <v>2537</v>
      </c>
      <c r="AE516" t="s">
        <v>643</v>
      </c>
      <c r="AF516" t="s">
        <v>120</v>
      </c>
      <c r="AG516" s="8">
        <v>96951</v>
      </c>
      <c r="AH516" t="s">
        <v>121</v>
      </c>
      <c r="AI516" t="s">
        <v>284</v>
      </c>
      <c r="AJ516" s="10">
        <v>16705320363</v>
      </c>
      <c r="AL516" t="s">
        <v>2543</v>
      </c>
      <c r="BD516" t="str">
        <f>"49-9021.00"</f>
        <v>49-9021.00</v>
      </c>
      <c r="BE516" t="s">
        <v>935</v>
      </c>
      <c r="BF516" t="s">
        <v>3575</v>
      </c>
      <c r="BG516" t="s">
        <v>937</v>
      </c>
      <c r="BH516">
        <v>1</v>
      </c>
      <c r="BI516">
        <v>1</v>
      </c>
      <c r="BJ516" s="1">
        <v>45566</v>
      </c>
      <c r="BK516" s="1">
        <v>45930</v>
      </c>
      <c r="BL516" s="1">
        <v>45596</v>
      </c>
      <c r="BM516" s="1">
        <v>45930</v>
      </c>
      <c r="BN516">
        <v>35</v>
      </c>
      <c r="BO516">
        <v>0</v>
      </c>
      <c r="BP516">
        <v>7</v>
      </c>
      <c r="BQ516">
        <v>7</v>
      </c>
      <c r="BR516">
        <v>7</v>
      </c>
      <c r="BS516">
        <v>7</v>
      </c>
      <c r="BT516">
        <v>7</v>
      </c>
      <c r="BU516">
        <v>0</v>
      </c>
      <c r="BV516" t="str">
        <f t="shared" si="10"/>
        <v>8:00 AM</v>
      </c>
      <c r="BW516" t="str">
        <f>"4:00 PM"</f>
        <v>4:00 PM</v>
      </c>
      <c r="BX516" t="s">
        <v>226</v>
      </c>
      <c r="BY516">
        <v>0</v>
      </c>
      <c r="BZ516">
        <v>24</v>
      </c>
      <c r="CA516" t="s">
        <v>115</v>
      </c>
      <c r="CC516" t="s">
        <v>3576</v>
      </c>
      <c r="CD516" t="s">
        <v>3577</v>
      </c>
      <c r="CE516" t="s">
        <v>3578</v>
      </c>
      <c r="CF516" t="s">
        <v>823</v>
      </c>
      <c r="CG516" t="s">
        <v>120</v>
      </c>
      <c r="CH516" s="8">
        <v>96951</v>
      </c>
      <c r="CI516" s="3">
        <v>10.74</v>
      </c>
      <c r="CJ516" s="3">
        <v>10.74</v>
      </c>
      <c r="CK516" s="3">
        <v>16.11</v>
      </c>
      <c r="CL516" s="3">
        <v>16.11</v>
      </c>
      <c r="CM516" t="s">
        <v>136</v>
      </c>
      <c r="CN516" t="s">
        <v>139</v>
      </c>
      <c r="CO516" t="s">
        <v>138</v>
      </c>
      <c r="CQ516" t="s">
        <v>115</v>
      </c>
      <c r="CR516" t="s">
        <v>133</v>
      </c>
      <c r="CS516" t="s">
        <v>139</v>
      </c>
      <c r="CT516" t="s">
        <v>133</v>
      </c>
      <c r="CU516" t="s">
        <v>139</v>
      </c>
      <c r="CV516" t="s">
        <v>133</v>
      </c>
      <c r="CW516" t="s">
        <v>139</v>
      </c>
      <c r="CX516" t="s">
        <v>2547</v>
      </c>
      <c r="CY516" s="10">
        <v>16705320363</v>
      </c>
      <c r="CZ516" t="s">
        <v>2543</v>
      </c>
      <c r="DA516" t="s">
        <v>2548</v>
      </c>
      <c r="DB516" t="s">
        <v>133</v>
      </c>
      <c r="DC516" t="s">
        <v>115</v>
      </c>
    </row>
    <row r="517" spans="1:112" ht="14.45" customHeight="1" x14ac:dyDescent="0.25">
      <c r="A517" t="s">
        <v>3619</v>
      </c>
      <c r="B517" t="s">
        <v>192</v>
      </c>
      <c r="C517" s="1">
        <v>45506</v>
      </c>
      <c r="D517" s="1">
        <v>45596</v>
      </c>
      <c r="E517" t="s">
        <v>144</v>
      </c>
      <c r="F517" s="1">
        <v>45565</v>
      </c>
      <c r="G517" t="s">
        <v>115</v>
      </c>
      <c r="H517" t="s">
        <v>115</v>
      </c>
      <c r="I517" t="s">
        <v>115</v>
      </c>
      <c r="J517" t="s">
        <v>1305</v>
      </c>
      <c r="L517" t="s">
        <v>1306</v>
      </c>
      <c r="M517" t="s">
        <v>1307</v>
      </c>
      <c r="N517" t="s">
        <v>119</v>
      </c>
      <c r="O517" t="s">
        <v>120</v>
      </c>
      <c r="P517" s="8">
        <v>96950</v>
      </c>
      <c r="Q517" t="s">
        <v>121</v>
      </c>
      <c r="S517" s="10">
        <v>16702872161</v>
      </c>
      <c r="U517" t="s">
        <v>1308</v>
      </c>
      <c r="V517">
        <v>2361</v>
      </c>
      <c r="W517" t="s">
        <v>123</v>
      </c>
      <c r="Y517" t="s">
        <v>1309</v>
      </c>
      <c r="Z517" t="s">
        <v>1310</v>
      </c>
      <c r="AB517" t="s">
        <v>945</v>
      </c>
      <c r="AC517" t="s">
        <v>1306</v>
      </c>
      <c r="AD517" t="s">
        <v>1311</v>
      </c>
      <c r="AE517" t="s">
        <v>119</v>
      </c>
      <c r="AF517" t="s">
        <v>120</v>
      </c>
      <c r="AG517" s="8">
        <v>96950</v>
      </c>
      <c r="AH517" t="s">
        <v>121</v>
      </c>
      <c r="AJ517" s="10">
        <v>16702872161</v>
      </c>
      <c r="AL517" t="s">
        <v>1312</v>
      </c>
      <c r="BD517" t="str">
        <f>"49-9071.00"</f>
        <v>49-9071.00</v>
      </c>
      <c r="BE517" t="s">
        <v>241</v>
      </c>
      <c r="BF517" t="s">
        <v>1313</v>
      </c>
      <c r="BG517" t="s">
        <v>1085</v>
      </c>
      <c r="BH517">
        <v>5</v>
      </c>
      <c r="BJ517" s="1">
        <v>45566</v>
      </c>
      <c r="BK517" s="1">
        <v>45930</v>
      </c>
      <c r="BN517">
        <v>35</v>
      </c>
      <c r="BO517">
        <v>0</v>
      </c>
      <c r="BP517">
        <v>7</v>
      </c>
      <c r="BQ517">
        <v>7</v>
      </c>
      <c r="BR517">
        <v>7</v>
      </c>
      <c r="BS517">
        <v>7</v>
      </c>
      <c r="BT517">
        <v>7</v>
      </c>
      <c r="BU517">
        <v>0</v>
      </c>
      <c r="BV517" t="str">
        <f>"9:00 AM"</f>
        <v>9:00 AM</v>
      </c>
      <c r="BW517" t="str">
        <f>"5:00 PM"</f>
        <v>5:00 PM</v>
      </c>
      <c r="BX517" t="s">
        <v>226</v>
      </c>
      <c r="BY517">
        <v>0</v>
      </c>
      <c r="BZ517">
        <v>24</v>
      </c>
      <c r="CA517" t="s">
        <v>115</v>
      </c>
      <c r="CC517" s="2" t="s">
        <v>1314</v>
      </c>
      <c r="CD517" t="s">
        <v>1306</v>
      </c>
      <c r="CE517" t="s">
        <v>1311</v>
      </c>
      <c r="CF517" t="s">
        <v>119</v>
      </c>
      <c r="CG517" t="s">
        <v>120</v>
      </c>
      <c r="CH517" s="8">
        <v>96950</v>
      </c>
      <c r="CI517" s="3">
        <v>9.5399999999999991</v>
      </c>
      <c r="CJ517" s="3">
        <v>9.5399999999999991</v>
      </c>
      <c r="CK517" s="3">
        <v>14.31</v>
      </c>
      <c r="CL517" s="3">
        <v>14.31</v>
      </c>
      <c r="CM517" t="s">
        <v>136</v>
      </c>
      <c r="CN517" t="s">
        <v>139</v>
      </c>
      <c r="CO517" t="s">
        <v>138</v>
      </c>
      <c r="CQ517" t="s">
        <v>115</v>
      </c>
      <c r="CR517" t="s">
        <v>133</v>
      </c>
      <c r="CS517" t="s">
        <v>139</v>
      </c>
      <c r="CT517" t="s">
        <v>133</v>
      </c>
      <c r="CU517" t="s">
        <v>139</v>
      </c>
      <c r="CV517" t="s">
        <v>133</v>
      </c>
      <c r="CW517" t="s">
        <v>139</v>
      </c>
      <c r="CX517" t="s">
        <v>1315</v>
      </c>
      <c r="CY517" s="10">
        <v>16702872161</v>
      </c>
      <c r="CZ517" t="s">
        <v>1312</v>
      </c>
      <c r="DA517" t="s">
        <v>139</v>
      </c>
      <c r="DB517" t="s">
        <v>133</v>
      </c>
      <c r="DC517" t="s">
        <v>115</v>
      </c>
      <c r="DD517" t="s">
        <v>1309</v>
      </c>
      <c r="DE517" t="s">
        <v>1316</v>
      </c>
      <c r="DG517" t="s">
        <v>1305</v>
      </c>
      <c r="DH517" t="s">
        <v>1312</v>
      </c>
    </row>
    <row r="518" spans="1:112" ht="14.45" customHeight="1" x14ac:dyDescent="0.25">
      <c r="A518" t="s">
        <v>4084</v>
      </c>
      <c r="B518" t="s">
        <v>143</v>
      </c>
      <c r="C518" s="1">
        <v>45496</v>
      </c>
      <c r="D518" s="1">
        <v>45596</v>
      </c>
      <c r="E518" t="s">
        <v>114</v>
      </c>
      <c r="G518" t="s">
        <v>115</v>
      </c>
      <c r="H518" t="s">
        <v>115</v>
      </c>
      <c r="I518" t="s">
        <v>115</v>
      </c>
      <c r="J518" t="s">
        <v>3659</v>
      </c>
      <c r="L518" t="s">
        <v>3660</v>
      </c>
      <c r="N518" t="s">
        <v>119</v>
      </c>
      <c r="O518" t="s">
        <v>120</v>
      </c>
      <c r="P518" s="8">
        <v>96950</v>
      </c>
      <c r="Q518" t="s">
        <v>121</v>
      </c>
      <c r="S518" s="10">
        <v>16702343215</v>
      </c>
      <c r="U518" t="s">
        <v>3661</v>
      </c>
      <c r="V518">
        <v>8121</v>
      </c>
      <c r="W518" t="s">
        <v>123</v>
      </c>
      <c r="Y518" t="s">
        <v>3662</v>
      </c>
      <c r="Z518" t="s">
        <v>3663</v>
      </c>
      <c r="AA518" t="s">
        <v>3664</v>
      </c>
      <c r="AB518" t="s">
        <v>3665</v>
      </c>
      <c r="AC518" t="s">
        <v>4085</v>
      </c>
      <c r="AE518" t="s">
        <v>119</v>
      </c>
      <c r="AF518" t="s">
        <v>120</v>
      </c>
      <c r="AG518" s="8">
        <v>96950</v>
      </c>
      <c r="AH518" t="s">
        <v>121</v>
      </c>
      <c r="AJ518" s="10">
        <v>16702343215</v>
      </c>
      <c r="AL518" t="s">
        <v>3666</v>
      </c>
      <c r="BD518" t="str">
        <f>"39-5012.00"</f>
        <v>39-5012.00</v>
      </c>
      <c r="BE518" t="s">
        <v>947</v>
      </c>
      <c r="BF518" t="s">
        <v>4086</v>
      </c>
      <c r="BG518" t="s">
        <v>1501</v>
      </c>
      <c r="BH518">
        <v>3</v>
      </c>
      <c r="BI518">
        <v>3</v>
      </c>
      <c r="BJ518" s="1">
        <v>45566</v>
      </c>
      <c r="BK518" s="1">
        <v>45930</v>
      </c>
      <c r="BL518" s="1">
        <v>45596</v>
      </c>
      <c r="BM518" s="1">
        <v>45930</v>
      </c>
      <c r="BN518">
        <v>35</v>
      </c>
      <c r="BO518">
        <v>7</v>
      </c>
      <c r="BP518">
        <v>0</v>
      </c>
      <c r="BQ518">
        <v>7</v>
      </c>
      <c r="BR518">
        <v>7</v>
      </c>
      <c r="BS518">
        <v>0</v>
      </c>
      <c r="BT518">
        <v>7</v>
      </c>
      <c r="BU518">
        <v>7</v>
      </c>
      <c r="BV518" t="str">
        <f>"10:00 AM"</f>
        <v>10:00 AM</v>
      </c>
      <c r="BW518" t="str">
        <f>"6:00 PM"</f>
        <v>6:00 PM</v>
      </c>
      <c r="BX518" t="s">
        <v>158</v>
      </c>
      <c r="BY518">
        <v>0</v>
      </c>
      <c r="BZ518">
        <v>24</v>
      </c>
      <c r="CA518" t="s">
        <v>115</v>
      </c>
      <c r="CC518" t="s">
        <v>137</v>
      </c>
      <c r="CD518" t="s">
        <v>3668</v>
      </c>
      <c r="CE518" t="s">
        <v>3669</v>
      </c>
      <c r="CF518" t="s">
        <v>119</v>
      </c>
      <c r="CG518" t="s">
        <v>120</v>
      </c>
      <c r="CH518" s="8">
        <v>96950</v>
      </c>
      <c r="CI518" s="3">
        <v>7.98</v>
      </c>
      <c r="CJ518" s="3">
        <v>7.98</v>
      </c>
      <c r="CK518" s="3">
        <v>11.97</v>
      </c>
      <c r="CL518" s="3">
        <v>11.97</v>
      </c>
      <c r="CM518" t="s">
        <v>136</v>
      </c>
      <c r="CN518" t="s">
        <v>139</v>
      </c>
      <c r="CO518" t="s">
        <v>138</v>
      </c>
      <c r="CQ518" t="s">
        <v>115</v>
      </c>
      <c r="CR518" t="s">
        <v>133</v>
      </c>
      <c r="CS518" t="s">
        <v>139</v>
      </c>
      <c r="CT518" t="s">
        <v>133</v>
      </c>
      <c r="CU518" t="s">
        <v>139</v>
      </c>
      <c r="CV518" t="s">
        <v>133</v>
      </c>
      <c r="CW518" t="s">
        <v>139</v>
      </c>
      <c r="CX518" t="s">
        <v>2364</v>
      </c>
      <c r="CY518" s="10">
        <v>16702343215</v>
      </c>
      <c r="CZ518" t="s">
        <v>3666</v>
      </c>
      <c r="DA518" t="s">
        <v>139</v>
      </c>
      <c r="DB518" t="s">
        <v>133</v>
      </c>
      <c r="DC518" t="s">
        <v>115</v>
      </c>
    </row>
    <row r="519" spans="1:112" ht="14.45" customHeight="1" x14ac:dyDescent="0.25">
      <c r="A519" t="s">
        <v>4962</v>
      </c>
      <c r="B519" t="s">
        <v>143</v>
      </c>
      <c r="C519" s="1">
        <v>45530</v>
      </c>
      <c r="D519" s="1">
        <v>45596</v>
      </c>
      <c r="E519" t="s">
        <v>114</v>
      </c>
      <c r="G519" t="s">
        <v>115</v>
      </c>
      <c r="H519" t="s">
        <v>115</v>
      </c>
      <c r="I519" t="s">
        <v>115</v>
      </c>
      <c r="J519" t="s">
        <v>4456</v>
      </c>
      <c r="K519" t="s">
        <v>4831</v>
      </c>
      <c r="L519" t="s">
        <v>4832</v>
      </c>
      <c r="N519" t="s">
        <v>119</v>
      </c>
      <c r="O519" t="s">
        <v>120</v>
      </c>
      <c r="P519" s="8">
        <v>96950</v>
      </c>
      <c r="Q519" t="s">
        <v>121</v>
      </c>
      <c r="S519" s="10">
        <v>16702358570</v>
      </c>
      <c r="U519" t="s">
        <v>4459</v>
      </c>
      <c r="V519">
        <v>339920</v>
      </c>
      <c r="W519" t="s">
        <v>123</v>
      </c>
      <c r="Y519" t="s">
        <v>4460</v>
      </c>
      <c r="Z519" t="s">
        <v>4461</v>
      </c>
      <c r="AA519" t="s">
        <v>1057</v>
      </c>
      <c r="AB519" t="s">
        <v>4833</v>
      </c>
      <c r="AC519" t="s">
        <v>4834</v>
      </c>
      <c r="AE519" t="s">
        <v>119</v>
      </c>
      <c r="AF519" t="s">
        <v>120</v>
      </c>
      <c r="AG519" s="8">
        <v>96950</v>
      </c>
      <c r="AH519" t="s">
        <v>121</v>
      </c>
      <c r="AJ519" s="10">
        <v>16702358570</v>
      </c>
      <c r="AL519" t="s">
        <v>4462</v>
      </c>
      <c r="BD519" t="str">
        <f>"51-3022.00"</f>
        <v>51-3022.00</v>
      </c>
      <c r="BE519" t="s">
        <v>306</v>
      </c>
      <c r="BF519" t="s">
        <v>4835</v>
      </c>
      <c r="BG519" t="s">
        <v>4963</v>
      </c>
      <c r="BH519">
        <v>3</v>
      </c>
      <c r="BI519">
        <v>3</v>
      </c>
      <c r="BJ519" s="1">
        <v>45530</v>
      </c>
      <c r="BK519" s="1">
        <v>45894</v>
      </c>
      <c r="BL519" s="1">
        <v>45596</v>
      </c>
      <c r="BM519" s="1">
        <v>45894</v>
      </c>
      <c r="BN519">
        <v>36</v>
      </c>
      <c r="BO519">
        <v>0</v>
      </c>
      <c r="BP519">
        <v>6</v>
      </c>
      <c r="BQ519">
        <v>6</v>
      </c>
      <c r="BR519">
        <v>6</v>
      </c>
      <c r="BS519">
        <v>6</v>
      </c>
      <c r="BT519">
        <v>6</v>
      </c>
      <c r="BU519">
        <v>6</v>
      </c>
      <c r="BV519" t="str">
        <f>"8:00 AM"</f>
        <v>8:00 AM</v>
      </c>
      <c r="BW519" t="str">
        <f>"3:00 PM"</f>
        <v>3:00 PM</v>
      </c>
      <c r="BX519" t="s">
        <v>158</v>
      </c>
      <c r="BY519">
        <v>1</v>
      </c>
      <c r="BZ519">
        <v>3</v>
      </c>
      <c r="CA519" t="s">
        <v>115</v>
      </c>
      <c r="CC519" t="s">
        <v>4964</v>
      </c>
      <c r="CD519" t="s">
        <v>4836</v>
      </c>
      <c r="CE519" t="s">
        <v>4837</v>
      </c>
      <c r="CF519" t="s">
        <v>119</v>
      </c>
      <c r="CG519" t="s">
        <v>120</v>
      </c>
      <c r="CH519" s="8">
        <v>96950</v>
      </c>
      <c r="CI519" s="3">
        <v>12.17</v>
      </c>
      <c r="CJ519" s="3">
        <v>12.17</v>
      </c>
      <c r="CK519" s="3">
        <v>0</v>
      </c>
      <c r="CL519" s="3">
        <v>0</v>
      </c>
      <c r="CM519" t="s">
        <v>136</v>
      </c>
      <c r="CN519" t="s">
        <v>368</v>
      </c>
      <c r="CO519" t="s">
        <v>138</v>
      </c>
      <c r="CQ519" t="s">
        <v>115</v>
      </c>
      <c r="CR519" t="s">
        <v>133</v>
      </c>
      <c r="CS519" t="s">
        <v>139</v>
      </c>
      <c r="CT519" t="s">
        <v>139</v>
      </c>
      <c r="CU519" t="s">
        <v>139</v>
      </c>
      <c r="CV519" t="s">
        <v>139</v>
      </c>
      <c r="CW519" t="s">
        <v>139</v>
      </c>
      <c r="CX519" t="s">
        <v>4965</v>
      </c>
      <c r="CY519" s="10">
        <v>16702358570</v>
      </c>
      <c r="CZ519" t="s">
        <v>4462</v>
      </c>
      <c r="DA519" t="s">
        <v>209</v>
      </c>
      <c r="DB519" t="s">
        <v>133</v>
      </c>
      <c r="DC519" t="s">
        <v>115</v>
      </c>
      <c r="DD519" t="s">
        <v>4966</v>
      </c>
      <c r="DE519" t="s">
        <v>4967</v>
      </c>
      <c r="DF519" t="s">
        <v>4968</v>
      </c>
      <c r="DG519" t="s">
        <v>4969</v>
      </c>
      <c r="DH519" t="s">
        <v>4462</v>
      </c>
    </row>
    <row r="520" spans="1:112" ht="14.45" customHeight="1" x14ac:dyDescent="0.25">
      <c r="A520" t="s">
        <v>5553</v>
      </c>
      <c r="B520" t="s">
        <v>192</v>
      </c>
      <c r="C520" s="1">
        <v>45499</v>
      </c>
      <c r="D520" s="1">
        <v>45596</v>
      </c>
      <c r="E520" t="s">
        <v>144</v>
      </c>
      <c r="F520" s="1">
        <v>45564</v>
      </c>
      <c r="G520" t="s">
        <v>133</v>
      </c>
      <c r="H520" t="s">
        <v>115</v>
      </c>
      <c r="I520" t="s">
        <v>115</v>
      </c>
      <c r="J520" t="s">
        <v>326</v>
      </c>
      <c r="K520" t="s">
        <v>327</v>
      </c>
      <c r="L520" t="s">
        <v>328</v>
      </c>
      <c r="M520" t="s">
        <v>329</v>
      </c>
      <c r="N520" t="s">
        <v>119</v>
      </c>
      <c r="O520" t="s">
        <v>120</v>
      </c>
      <c r="P520" s="8">
        <v>96950</v>
      </c>
      <c r="Q520" t="s">
        <v>121</v>
      </c>
      <c r="S520" s="10">
        <v>16702336927</v>
      </c>
      <c r="U520" t="s">
        <v>330</v>
      </c>
      <c r="V520">
        <v>23622</v>
      </c>
      <c r="W520" t="s">
        <v>123</v>
      </c>
      <c r="Y520" t="s">
        <v>331</v>
      </c>
      <c r="Z520" t="s">
        <v>332</v>
      </c>
      <c r="AA520" t="s">
        <v>333</v>
      </c>
      <c r="AB520" t="s">
        <v>200</v>
      </c>
      <c r="AC520" t="s">
        <v>328</v>
      </c>
      <c r="AD520" t="s">
        <v>329</v>
      </c>
      <c r="AE520" t="s">
        <v>119</v>
      </c>
      <c r="AF520" t="s">
        <v>120</v>
      </c>
      <c r="AG520" s="8">
        <v>96950</v>
      </c>
      <c r="AH520" t="s">
        <v>121</v>
      </c>
      <c r="AJ520" s="10">
        <v>16702336927</v>
      </c>
      <c r="AL520" t="s">
        <v>334</v>
      </c>
      <c r="BD520" t="str">
        <f>"47-2061.00"</f>
        <v>47-2061.00</v>
      </c>
      <c r="BE520" t="s">
        <v>5554</v>
      </c>
      <c r="BF520" t="s">
        <v>5555</v>
      </c>
      <c r="BG520" t="s">
        <v>5556</v>
      </c>
      <c r="BH520">
        <v>8</v>
      </c>
      <c r="BJ520" s="1">
        <v>45566</v>
      </c>
      <c r="BK520" s="1">
        <v>46660</v>
      </c>
      <c r="BN520">
        <v>35</v>
      </c>
      <c r="BO520">
        <v>0</v>
      </c>
      <c r="BP520">
        <v>7</v>
      </c>
      <c r="BQ520">
        <v>7</v>
      </c>
      <c r="BR520">
        <v>7</v>
      </c>
      <c r="BS520">
        <v>7</v>
      </c>
      <c r="BT520">
        <v>7</v>
      </c>
      <c r="BU520">
        <v>0</v>
      </c>
      <c r="BV520" t="str">
        <f>"7:30 AM"</f>
        <v>7:30 AM</v>
      </c>
      <c r="BW520" t="str">
        <f>"3:30 PM"</f>
        <v>3:30 PM</v>
      </c>
      <c r="BX520" t="s">
        <v>158</v>
      </c>
      <c r="BY520">
        <v>0</v>
      </c>
      <c r="BZ520">
        <v>12</v>
      </c>
      <c r="CA520" t="s">
        <v>115</v>
      </c>
      <c r="CC520" s="2" t="s">
        <v>5557</v>
      </c>
      <c r="CD520" t="s">
        <v>328</v>
      </c>
      <c r="CE520" t="s">
        <v>329</v>
      </c>
      <c r="CF520" t="s">
        <v>119</v>
      </c>
      <c r="CG520" t="s">
        <v>120</v>
      </c>
      <c r="CH520" s="8">
        <v>96950</v>
      </c>
      <c r="CI520" s="3">
        <v>9.57</v>
      </c>
      <c r="CJ520" s="3">
        <v>9.57</v>
      </c>
      <c r="CK520" s="3">
        <v>14.36</v>
      </c>
      <c r="CL520" s="3">
        <v>14.36</v>
      </c>
      <c r="CM520" t="s">
        <v>136</v>
      </c>
      <c r="CO520" t="s">
        <v>138</v>
      </c>
      <c r="CQ520" t="s">
        <v>115</v>
      </c>
      <c r="CR520" t="s">
        <v>133</v>
      </c>
      <c r="CS520" t="s">
        <v>139</v>
      </c>
      <c r="CT520" t="s">
        <v>133</v>
      </c>
      <c r="CU520" t="s">
        <v>139</v>
      </c>
      <c r="CV520" t="s">
        <v>133</v>
      </c>
      <c r="CW520" t="s">
        <v>139</v>
      </c>
      <c r="CX520" t="s">
        <v>338</v>
      </c>
      <c r="CY520" s="10">
        <v>16702336927</v>
      </c>
      <c r="CZ520" t="s">
        <v>334</v>
      </c>
      <c r="DA520" t="s">
        <v>139</v>
      </c>
      <c r="DB520" t="s">
        <v>133</v>
      </c>
      <c r="DC520" t="s">
        <v>115</v>
      </c>
    </row>
    <row r="521" spans="1:112" ht="14.45" customHeight="1" x14ac:dyDescent="0.25">
      <c r="A521" t="s">
        <v>5578</v>
      </c>
      <c r="B521" t="s">
        <v>143</v>
      </c>
      <c r="C521" s="1">
        <v>45484</v>
      </c>
      <c r="D521" s="1">
        <v>45596</v>
      </c>
      <c r="E521" t="s">
        <v>114</v>
      </c>
      <c r="G521" t="s">
        <v>115</v>
      </c>
      <c r="H521" t="s">
        <v>115</v>
      </c>
      <c r="I521" t="s">
        <v>115</v>
      </c>
      <c r="J521" t="s">
        <v>5579</v>
      </c>
      <c r="K521" t="s">
        <v>5579</v>
      </c>
      <c r="L521" t="s">
        <v>2213</v>
      </c>
      <c r="M521" t="s">
        <v>2204</v>
      </c>
      <c r="N521" t="s">
        <v>119</v>
      </c>
      <c r="O521" t="s">
        <v>120</v>
      </c>
      <c r="P521" s="8">
        <v>96950</v>
      </c>
      <c r="Q521" t="s">
        <v>121</v>
      </c>
      <c r="S521" s="10">
        <v>16702348904</v>
      </c>
      <c r="U521" t="s">
        <v>2205</v>
      </c>
      <c r="V521">
        <v>811210</v>
      </c>
      <c r="W521" t="s">
        <v>123</v>
      </c>
      <c r="Y521" t="s">
        <v>5580</v>
      </c>
      <c r="Z521" t="s">
        <v>5581</v>
      </c>
      <c r="AA521" t="s">
        <v>1130</v>
      </c>
      <c r="AB521" t="s">
        <v>5582</v>
      </c>
      <c r="AC521" t="s">
        <v>2203</v>
      </c>
      <c r="AD521" t="s">
        <v>2209</v>
      </c>
      <c r="AE521" t="s">
        <v>119</v>
      </c>
      <c r="AF521" t="s">
        <v>120</v>
      </c>
      <c r="AG521" s="8">
        <v>96950</v>
      </c>
      <c r="AH521" t="s">
        <v>121</v>
      </c>
      <c r="AJ521" s="10">
        <v>16702348904</v>
      </c>
      <c r="AL521" t="s">
        <v>5583</v>
      </c>
      <c r="BD521" t="str">
        <f>"49-9071.00"</f>
        <v>49-9071.00</v>
      </c>
      <c r="BE521" t="s">
        <v>241</v>
      </c>
      <c r="BF521" t="s">
        <v>5584</v>
      </c>
      <c r="BG521" t="s">
        <v>626</v>
      </c>
      <c r="BH521">
        <v>2</v>
      </c>
      <c r="BI521">
        <v>2</v>
      </c>
      <c r="BJ521" s="1">
        <v>45566</v>
      </c>
      <c r="BK521" s="1">
        <v>45930</v>
      </c>
      <c r="BL521" s="1">
        <v>45596</v>
      </c>
      <c r="BM521" s="1">
        <v>45930</v>
      </c>
      <c r="BN521">
        <v>40</v>
      </c>
      <c r="BO521">
        <v>0</v>
      </c>
      <c r="BP521">
        <v>8</v>
      </c>
      <c r="BQ521">
        <v>8</v>
      </c>
      <c r="BR521">
        <v>8</v>
      </c>
      <c r="BS521">
        <v>8</v>
      </c>
      <c r="BT521">
        <v>8</v>
      </c>
      <c r="BU521">
        <v>0</v>
      </c>
      <c r="BV521" t="str">
        <f>"8:00 AM"</f>
        <v>8:00 AM</v>
      </c>
      <c r="BW521" t="str">
        <f>"5:00 PM"</f>
        <v>5:00 PM</v>
      </c>
      <c r="BX521" t="s">
        <v>226</v>
      </c>
      <c r="BY521">
        <v>0</v>
      </c>
      <c r="BZ521">
        <v>12</v>
      </c>
      <c r="CA521" t="s">
        <v>115</v>
      </c>
      <c r="CC521" s="2" t="s">
        <v>5585</v>
      </c>
      <c r="CD521" t="s">
        <v>2213</v>
      </c>
      <c r="CF521" t="s">
        <v>119</v>
      </c>
      <c r="CG521" t="s">
        <v>120</v>
      </c>
      <c r="CH521" s="8">
        <v>96950</v>
      </c>
      <c r="CI521" s="3">
        <v>9.5399999999999991</v>
      </c>
      <c r="CJ521" s="3">
        <v>9.5399999999999991</v>
      </c>
      <c r="CK521" s="3">
        <v>14.31</v>
      </c>
      <c r="CL521" s="3">
        <v>14.31</v>
      </c>
      <c r="CM521" t="s">
        <v>136</v>
      </c>
      <c r="CN521" t="s">
        <v>139</v>
      </c>
      <c r="CO521" t="s">
        <v>138</v>
      </c>
      <c r="CQ521" t="s">
        <v>133</v>
      </c>
      <c r="CR521" t="s">
        <v>133</v>
      </c>
      <c r="CS521" t="s">
        <v>139</v>
      </c>
      <c r="CT521" t="s">
        <v>133</v>
      </c>
      <c r="CU521" t="s">
        <v>139</v>
      </c>
      <c r="CV521" t="s">
        <v>133</v>
      </c>
      <c r="CW521" t="s">
        <v>139</v>
      </c>
      <c r="CX521" t="s">
        <v>5586</v>
      </c>
      <c r="CY521" s="10">
        <v>16702348904</v>
      </c>
      <c r="CZ521" t="s">
        <v>5583</v>
      </c>
      <c r="DA521" t="s">
        <v>139</v>
      </c>
      <c r="DB521" t="s">
        <v>133</v>
      </c>
      <c r="DC521" t="s">
        <v>115</v>
      </c>
    </row>
    <row r="522" spans="1:112" ht="14.45" customHeight="1" x14ac:dyDescent="0.25">
      <c r="A522" t="s">
        <v>5671</v>
      </c>
      <c r="B522" t="s">
        <v>192</v>
      </c>
      <c r="C522" s="1">
        <v>45513</v>
      </c>
      <c r="D522" s="1">
        <v>45596</v>
      </c>
      <c r="E522" t="s">
        <v>114</v>
      </c>
      <c r="G522" t="s">
        <v>115</v>
      </c>
      <c r="H522" t="s">
        <v>115</v>
      </c>
      <c r="I522" t="s">
        <v>115</v>
      </c>
      <c r="J522" t="s">
        <v>5672</v>
      </c>
      <c r="L522" t="s">
        <v>5673</v>
      </c>
      <c r="N522" t="s">
        <v>119</v>
      </c>
      <c r="O522" t="s">
        <v>120</v>
      </c>
      <c r="P522" s="8">
        <v>96950</v>
      </c>
      <c r="Q522" t="s">
        <v>121</v>
      </c>
      <c r="S522" s="10">
        <v>16702351123</v>
      </c>
      <c r="U522" t="s">
        <v>5674</v>
      </c>
      <c r="V522">
        <v>7139</v>
      </c>
      <c r="W522" t="s">
        <v>123</v>
      </c>
      <c r="Y522" t="s">
        <v>1195</v>
      </c>
      <c r="Z522" t="s">
        <v>5675</v>
      </c>
      <c r="AB522" t="s">
        <v>1817</v>
      </c>
      <c r="AC522" t="s">
        <v>5676</v>
      </c>
      <c r="AD522" t="s">
        <v>5677</v>
      </c>
      <c r="AE522" t="s">
        <v>148</v>
      </c>
      <c r="AF522" t="s">
        <v>120</v>
      </c>
      <c r="AG522" s="8">
        <v>96950</v>
      </c>
      <c r="AH522" t="s">
        <v>121</v>
      </c>
      <c r="AJ522" s="10">
        <v>16702351123</v>
      </c>
      <c r="AL522" t="s">
        <v>5678</v>
      </c>
      <c r="BD522" t="str">
        <f>"39-7011.00"</f>
        <v>39-7011.00</v>
      </c>
      <c r="BE522" t="s">
        <v>1457</v>
      </c>
      <c r="BF522" t="s">
        <v>5679</v>
      </c>
      <c r="BG522" t="s">
        <v>1857</v>
      </c>
      <c r="BH522">
        <v>10</v>
      </c>
      <c r="BJ522" s="1">
        <v>45566</v>
      </c>
      <c r="BK522" s="1">
        <v>45930</v>
      </c>
      <c r="BN522">
        <v>40</v>
      </c>
      <c r="BO522">
        <v>0</v>
      </c>
      <c r="BP522">
        <v>8</v>
      </c>
      <c r="BQ522">
        <v>8</v>
      </c>
      <c r="BR522">
        <v>8</v>
      </c>
      <c r="BS522">
        <v>8</v>
      </c>
      <c r="BT522">
        <v>8</v>
      </c>
      <c r="BU522">
        <v>0</v>
      </c>
      <c r="BV522" t="str">
        <f>"7:30 AM"</f>
        <v>7:30 AM</v>
      </c>
      <c r="BW522" t="str">
        <f>"4:30 PM"</f>
        <v>4:30 PM</v>
      </c>
      <c r="BX522" t="s">
        <v>226</v>
      </c>
      <c r="BY522">
        <v>0</v>
      </c>
      <c r="BZ522">
        <v>12</v>
      </c>
      <c r="CA522" t="s">
        <v>115</v>
      </c>
      <c r="CC522" s="2" t="s">
        <v>5680</v>
      </c>
      <c r="CD522" t="s">
        <v>5681</v>
      </c>
      <c r="CF522" t="s">
        <v>119</v>
      </c>
      <c r="CG522" t="s">
        <v>120</v>
      </c>
      <c r="CH522" s="8">
        <v>96950</v>
      </c>
      <c r="CI522" s="3">
        <v>10.43</v>
      </c>
      <c r="CJ522" s="3">
        <v>10.43</v>
      </c>
      <c r="CK522" s="3">
        <v>15.65</v>
      </c>
      <c r="CL522" s="3">
        <v>15.65</v>
      </c>
      <c r="CM522" t="s">
        <v>136</v>
      </c>
      <c r="CN522" t="s">
        <v>368</v>
      </c>
      <c r="CO522" t="s">
        <v>138</v>
      </c>
      <c r="CQ522" t="s">
        <v>115</v>
      </c>
      <c r="CR522" t="s">
        <v>133</v>
      </c>
      <c r="CS522" t="s">
        <v>139</v>
      </c>
      <c r="CT522" t="s">
        <v>133</v>
      </c>
      <c r="CU522" t="s">
        <v>139</v>
      </c>
      <c r="CV522" t="s">
        <v>139</v>
      </c>
      <c r="CW522" t="s">
        <v>139</v>
      </c>
      <c r="CX522" t="s">
        <v>5682</v>
      </c>
      <c r="CY522" s="10">
        <v>16702351123</v>
      </c>
      <c r="CZ522" t="s">
        <v>5678</v>
      </c>
      <c r="DA522" t="s">
        <v>139</v>
      </c>
      <c r="DB522" t="s">
        <v>133</v>
      </c>
      <c r="DC522" t="s">
        <v>115</v>
      </c>
    </row>
    <row r="523" spans="1:112" ht="14.45" customHeight="1" x14ac:dyDescent="0.25">
      <c r="A523" t="s">
        <v>5693</v>
      </c>
      <c r="B523" t="s">
        <v>212</v>
      </c>
      <c r="C523" s="1">
        <v>45496</v>
      </c>
      <c r="D523" s="1">
        <v>45596</v>
      </c>
      <c r="E523" t="s">
        <v>114</v>
      </c>
      <c r="G523" t="s">
        <v>115</v>
      </c>
      <c r="H523" t="s">
        <v>115</v>
      </c>
      <c r="I523" t="s">
        <v>115</v>
      </c>
      <c r="J523" t="s">
        <v>2380</v>
      </c>
      <c r="K523" t="s">
        <v>117</v>
      </c>
      <c r="L523" t="s">
        <v>118</v>
      </c>
      <c r="N523" t="s">
        <v>119</v>
      </c>
      <c r="O523" t="s">
        <v>120</v>
      </c>
      <c r="P523" s="8">
        <v>96950</v>
      </c>
      <c r="Q523" t="s">
        <v>121</v>
      </c>
      <c r="S523" s="10">
        <v>16702368888</v>
      </c>
      <c r="U523" t="s">
        <v>122</v>
      </c>
      <c r="V523">
        <v>71391</v>
      </c>
      <c r="W523" t="s">
        <v>123</v>
      </c>
      <c r="Y523" t="s">
        <v>124</v>
      </c>
      <c r="Z523" t="s">
        <v>125</v>
      </c>
      <c r="AA523" t="s">
        <v>126</v>
      </c>
      <c r="AB523" t="s">
        <v>127</v>
      </c>
      <c r="AC523" t="s">
        <v>118</v>
      </c>
      <c r="AE523" t="s">
        <v>119</v>
      </c>
      <c r="AF523" t="s">
        <v>120</v>
      </c>
      <c r="AG523" s="8">
        <v>96950</v>
      </c>
      <c r="AH523" t="s">
        <v>121</v>
      </c>
      <c r="AJ523" s="10">
        <v>16702368888</v>
      </c>
      <c r="AL523" t="s">
        <v>128</v>
      </c>
      <c r="BD523" t="str">
        <f>"37-2011.00"</f>
        <v>37-2011.00</v>
      </c>
      <c r="BE523" t="s">
        <v>203</v>
      </c>
      <c r="BF523" t="s">
        <v>5694</v>
      </c>
      <c r="BG523" t="s">
        <v>5695</v>
      </c>
      <c r="BH523">
        <v>3</v>
      </c>
      <c r="BJ523" s="1">
        <v>45566</v>
      </c>
      <c r="BK523" s="1">
        <v>45930</v>
      </c>
      <c r="BN523">
        <v>35</v>
      </c>
      <c r="BO523">
        <v>5</v>
      </c>
      <c r="BP523">
        <v>5</v>
      </c>
      <c r="BQ523">
        <v>5</v>
      </c>
      <c r="BR523">
        <v>5</v>
      </c>
      <c r="BS523">
        <v>5</v>
      </c>
      <c r="BT523">
        <v>5</v>
      </c>
      <c r="BU523">
        <v>5</v>
      </c>
      <c r="BV523" t="str">
        <f>"7:00 AM"</f>
        <v>7:00 AM</v>
      </c>
      <c r="BW523" t="str">
        <f>"1:00 PM"</f>
        <v>1:00 PM</v>
      </c>
      <c r="BX523" t="s">
        <v>158</v>
      </c>
      <c r="BY523">
        <v>0</v>
      </c>
      <c r="BZ523">
        <v>6</v>
      </c>
      <c r="CA523" t="s">
        <v>115</v>
      </c>
      <c r="CC523" s="2" t="s">
        <v>5696</v>
      </c>
      <c r="CD523" t="s">
        <v>1213</v>
      </c>
      <c r="CF523" t="s">
        <v>119</v>
      </c>
      <c r="CG523" t="s">
        <v>120</v>
      </c>
      <c r="CH523" s="8">
        <v>96950</v>
      </c>
      <c r="CI523" s="3">
        <v>8.2899999999999991</v>
      </c>
      <c r="CJ523" s="3">
        <v>8.2899999999999991</v>
      </c>
      <c r="CK523" s="3">
        <v>12.43</v>
      </c>
      <c r="CL523" s="3">
        <v>12.43</v>
      </c>
      <c r="CM523" t="s">
        <v>136</v>
      </c>
      <c r="CN523" t="s">
        <v>139</v>
      </c>
      <c r="CO523" t="s">
        <v>138</v>
      </c>
      <c r="CQ523" t="s">
        <v>115</v>
      </c>
      <c r="CR523" t="s">
        <v>133</v>
      </c>
      <c r="CS523" t="s">
        <v>139</v>
      </c>
      <c r="CT523" t="s">
        <v>133</v>
      </c>
      <c r="CU523" t="s">
        <v>139</v>
      </c>
      <c r="CV523" t="s">
        <v>133</v>
      </c>
      <c r="CW523" t="s">
        <v>133</v>
      </c>
      <c r="CX523" s="2" t="s">
        <v>5697</v>
      </c>
      <c r="CY523" s="10">
        <v>16702368888</v>
      </c>
      <c r="CZ523" t="s">
        <v>141</v>
      </c>
      <c r="DA523" t="s">
        <v>139</v>
      </c>
      <c r="DB523" t="s">
        <v>133</v>
      </c>
      <c r="DC523" t="s">
        <v>115</v>
      </c>
    </row>
    <row r="524" spans="1:112" ht="14.45" customHeight="1" x14ac:dyDescent="0.25">
      <c r="A524" t="s">
        <v>5902</v>
      </c>
      <c r="B524" t="s">
        <v>901</v>
      </c>
      <c r="C524" s="1">
        <v>45497</v>
      </c>
      <c r="D524" s="1">
        <v>45596</v>
      </c>
      <c r="E524" t="s">
        <v>144</v>
      </c>
      <c r="F524" s="1">
        <v>45564</v>
      </c>
      <c r="G524" t="s">
        <v>133</v>
      </c>
      <c r="H524" t="s">
        <v>115</v>
      </c>
      <c r="I524" t="s">
        <v>115</v>
      </c>
      <c r="J524" t="s">
        <v>5169</v>
      </c>
      <c r="K524" t="s">
        <v>5170</v>
      </c>
      <c r="L524" t="s">
        <v>5903</v>
      </c>
      <c r="N524" t="s">
        <v>148</v>
      </c>
      <c r="O524" t="s">
        <v>120</v>
      </c>
      <c r="P524" s="8">
        <v>96950</v>
      </c>
      <c r="Q524" t="s">
        <v>121</v>
      </c>
      <c r="S524" s="10">
        <v>16702358641</v>
      </c>
      <c r="U524" t="s">
        <v>5171</v>
      </c>
      <c r="V524">
        <v>72251</v>
      </c>
      <c r="W524" t="s">
        <v>123</v>
      </c>
      <c r="Y524" t="s">
        <v>3885</v>
      </c>
      <c r="Z524" t="s">
        <v>5172</v>
      </c>
      <c r="AA524" t="s">
        <v>1929</v>
      </c>
      <c r="AB524" t="s">
        <v>565</v>
      </c>
      <c r="AC524" t="s">
        <v>5904</v>
      </c>
      <c r="AE524" t="s">
        <v>148</v>
      </c>
      <c r="AF524" t="s">
        <v>120</v>
      </c>
      <c r="AG524" s="8">
        <v>96950</v>
      </c>
      <c r="AH524" t="s">
        <v>121</v>
      </c>
      <c r="AJ524" s="10">
        <v>16702358641</v>
      </c>
      <c r="AL524" t="s">
        <v>5174</v>
      </c>
      <c r="BD524" t="str">
        <f>"35-3023.00"</f>
        <v>35-3023.00</v>
      </c>
      <c r="BE524" t="s">
        <v>290</v>
      </c>
      <c r="BF524" t="s">
        <v>5905</v>
      </c>
      <c r="BG524" t="s">
        <v>5906</v>
      </c>
      <c r="BH524">
        <v>13</v>
      </c>
      <c r="BI524">
        <v>10</v>
      </c>
      <c r="BJ524" s="1">
        <v>45566</v>
      </c>
      <c r="BK524" s="1">
        <v>46660</v>
      </c>
      <c r="BL524" s="1">
        <v>45596</v>
      </c>
      <c r="BM524" s="1">
        <v>46660</v>
      </c>
      <c r="BN524">
        <v>35</v>
      </c>
      <c r="BO524">
        <v>0</v>
      </c>
      <c r="BP524">
        <v>7</v>
      </c>
      <c r="BQ524">
        <v>0</v>
      </c>
      <c r="BR524">
        <v>7</v>
      </c>
      <c r="BS524">
        <v>7</v>
      </c>
      <c r="BT524">
        <v>7</v>
      </c>
      <c r="BU524">
        <v>7</v>
      </c>
      <c r="BV524" t="str">
        <f>"6:00 AM"</f>
        <v>6:00 AM</v>
      </c>
      <c r="BW524" t="str">
        <f>"1:00 PM"</f>
        <v>1:00 PM</v>
      </c>
      <c r="BX524" t="s">
        <v>158</v>
      </c>
      <c r="BY524">
        <v>0</v>
      </c>
      <c r="BZ524">
        <v>3</v>
      </c>
      <c r="CA524" t="s">
        <v>115</v>
      </c>
      <c r="CC524" t="s">
        <v>5907</v>
      </c>
      <c r="CD524" t="s">
        <v>5908</v>
      </c>
      <c r="CE524" t="s">
        <v>5180</v>
      </c>
      <c r="CF524" t="s">
        <v>148</v>
      </c>
      <c r="CG524" t="s">
        <v>120</v>
      </c>
      <c r="CH524" s="8">
        <v>96950</v>
      </c>
      <c r="CI524" s="3">
        <v>8.35</v>
      </c>
      <c r="CJ524" s="3">
        <v>10.5</v>
      </c>
      <c r="CK524" s="3">
        <v>12.53</v>
      </c>
      <c r="CL524" s="3">
        <v>15.75</v>
      </c>
      <c r="CM524" t="s">
        <v>136</v>
      </c>
      <c r="CN524" t="s">
        <v>209</v>
      </c>
      <c r="CO524" t="s">
        <v>138</v>
      </c>
      <c r="CQ524" t="s">
        <v>115</v>
      </c>
      <c r="CR524" t="s">
        <v>133</v>
      </c>
      <c r="CS524" t="s">
        <v>139</v>
      </c>
      <c r="CT524" t="s">
        <v>133</v>
      </c>
      <c r="CU524" t="s">
        <v>139</v>
      </c>
      <c r="CV524" t="s">
        <v>133</v>
      </c>
      <c r="CW524" t="s">
        <v>139</v>
      </c>
      <c r="CX524" t="s">
        <v>5909</v>
      </c>
      <c r="CY524" s="10">
        <v>16702358641</v>
      </c>
      <c r="CZ524" t="s">
        <v>5174</v>
      </c>
      <c r="DA524" t="s">
        <v>139</v>
      </c>
      <c r="DB524" t="s">
        <v>133</v>
      </c>
      <c r="DC524" t="s">
        <v>115</v>
      </c>
    </row>
    <row r="525" spans="1:112" ht="14.45" customHeight="1" x14ac:dyDescent="0.25">
      <c r="A525" t="s">
        <v>6029</v>
      </c>
      <c r="B525" t="s">
        <v>143</v>
      </c>
      <c r="C525" s="1">
        <v>45530</v>
      </c>
      <c r="D525" s="1">
        <v>45596</v>
      </c>
      <c r="E525" t="s">
        <v>144</v>
      </c>
      <c r="F525" s="1">
        <v>45564</v>
      </c>
      <c r="G525" t="s">
        <v>133</v>
      </c>
      <c r="H525" t="s">
        <v>115</v>
      </c>
      <c r="I525" t="s">
        <v>115</v>
      </c>
      <c r="J525" t="s">
        <v>2423</v>
      </c>
      <c r="L525" t="s">
        <v>2424</v>
      </c>
      <c r="M525" t="s">
        <v>2425</v>
      </c>
      <c r="N525" t="s">
        <v>283</v>
      </c>
      <c r="O525" t="s">
        <v>120</v>
      </c>
      <c r="P525" s="8">
        <v>96952</v>
      </c>
      <c r="Q525" t="s">
        <v>121</v>
      </c>
      <c r="S525" s="10">
        <v>16702850520</v>
      </c>
      <c r="U525" t="s">
        <v>2426</v>
      </c>
      <c r="V525">
        <v>334210</v>
      </c>
      <c r="W525" t="s">
        <v>123</v>
      </c>
      <c r="Y525" t="s">
        <v>2427</v>
      </c>
      <c r="Z525" t="s">
        <v>2428</v>
      </c>
      <c r="AA525" t="s">
        <v>2429</v>
      </c>
      <c r="AB525" t="s">
        <v>2430</v>
      </c>
      <c r="AC525" t="s">
        <v>2424</v>
      </c>
      <c r="AD525" t="s">
        <v>2425</v>
      </c>
      <c r="AE525" t="s">
        <v>283</v>
      </c>
      <c r="AF525" t="s">
        <v>120</v>
      </c>
      <c r="AG525" s="8">
        <v>96952</v>
      </c>
      <c r="AH525" t="s">
        <v>121</v>
      </c>
      <c r="AJ525" s="10">
        <v>16702850520</v>
      </c>
      <c r="AL525" t="s">
        <v>4543</v>
      </c>
      <c r="AM525" t="s">
        <v>174</v>
      </c>
      <c r="AN525" t="s">
        <v>2432</v>
      </c>
      <c r="AO525" t="s">
        <v>2433</v>
      </c>
      <c r="AP525" t="s">
        <v>317</v>
      </c>
      <c r="AQ525" t="s">
        <v>2435</v>
      </c>
      <c r="AR525" t="s">
        <v>3032</v>
      </c>
      <c r="AS525" t="s">
        <v>119</v>
      </c>
      <c r="AT525" t="s">
        <v>120</v>
      </c>
      <c r="AU525" s="8">
        <v>96950</v>
      </c>
      <c r="AV525" t="s">
        <v>121</v>
      </c>
      <c r="AX525" s="10">
        <v>16702330081</v>
      </c>
      <c r="AZ525" t="s">
        <v>1265</v>
      </c>
      <c r="BA525" t="s">
        <v>2442</v>
      </c>
      <c r="BB525" t="s">
        <v>120</v>
      </c>
      <c r="BC525" t="s">
        <v>856</v>
      </c>
      <c r="BD525" t="str">
        <f>"49-3023.00"</f>
        <v>49-3023.00</v>
      </c>
      <c r="BE525" t="s">
        <v>817</v>
      </c>
      <c r="BF525" t="s">
        <v>6030</v>
      </c>
      <c r="BG525" t="s">
        <v>6031</v>
      </c>
      <c r="BH525">
        <v>1</v>
      </c>
      <c r="BI525">
        <v>1</v>
      </c>
      <c r="BJ525" s="1">
        <v>45566</v>
      </c>
      <c r="BK525" s="1">
        <v>46660</v>
      </c>
      <c r="BL525" s="1">
        <v>45596</v>
      </c>
      <c r="BM525" s="1">
        <v>46660</v>
      </c>
      <c r="BN525">
        <v>40</v>
      </c>
      <c r="BO525">
        <v>0</v>
      </c>
      <c r="BP525">
        <v>8</v>
      </c>
      <c r="BQ525">
        <v>8</v>
      </c>
      <c r="BR525">
        <v>8</v>
      </c>
      <c r="BS525">
        <v>8</v>
      </c>
      <c r="BT525">
        <v>8</v>
      </c>
      <c r="BU525">
        <v>0</v>
      </c>
      <c r="BV525" t="str">
        <f>"7:00 AM"</f>
        <v>7:00 AM</v>
      </c>
      <c r="BW525" t="str">
        <f>"4:00 PM"</f>
        <v>4:00 PM</v>
      </c>
      <c r="BX525" t="s">
        <v>226</v>
      </c>
      <c r="BY525">
        <v>0</v>
      </c>
      <c r="BZ525">
        <v>24</v>
      </c>
      <c r="CA525" t="s">
        <v>115</v>
      </c>
      <c r="CC525" t="s">
        <v>137</v>
      </c>
      <c r="CD525" t="s">
        <v>2424</v>
      </c>
      <c r="CE525" t="s">
        <v>2425</v>
      </c>
      <c r="CF525" t="s">
        <v>283</v>
      </c>
      <c r="CG525" t="s">
        <v>120</v>
      </c>
      <c r="CH525" s="8">
        <v>96952</v>
      </c>
      <c r="CI525" s="3">
        <v>12.48</v>
      </c>
      <c r="CJ525" s="3">
        <v>12.48</v>
      </c>
      <c r="CK525" s="3">
        <v>18.72</v>
      </c>
      <c r="CL525" s="3">
        <v>18.72</v>
      </c>
      <c r="CM525" t="s">
        <v>136</v>
      </c>
      <c r="CO525" t="s">
        <v>138</v>
      </c>
      <c r="CQ525" t="s">
        <v>115</v>
      </c>
      <c r="CR525" t="s">
        <v>133</v>
      </c>
      <c r="CS525" t="s">
        <v>139</v>
      </c>
      <c r="CT525" t="s">
        <v>133</v>
      </c>
      <c r="CU525" t="s">
        <v>139</v>
      </c>
      <c r="CV525" t="s">
        <v>133</v>
      </c>
      <c r="CW525" t="s">
        <v>139</v>
      </c>
      <c r="CX525" t="s">
        <v>6032</v>
      </c>
      <c r="CY525" s="10">
        <v>16702850520</v>
      </c>
      <c r="CZ525" t="s">
        <v>6033</v>
      </c>
      <c r="DA525" t="s">
        <v>139</v>
      </c>
      <c r="DB525" t="s">
        <v>133</v>
      </c>
      <c r="DC525" t="s">
        <v>115</v>
      </c>
      <c r="DD525" t="s">
        <v>2432</v>
      </c>
      <c r="DE525" t="s">
        <v>2433</v>
      </c>
      <c r="DF525" t="s">
        <v>2441</v>
      </c>
      <c r="DG525" t="s">
        <v>2442</v>
      </c>
      <c r="DH525" t="s">
        <v>1265</v>
      </c>
    </row>
    <row r="526" spans="1:112" ht="14.45" customHeight="1" x14ac:dyDescent="0.25">
      <c r="A526" t="s">
        <v>6040</v>
      </c>
      <c r="B526" t="s">
        <v>143</v>
      </c>
      <c r="C526" s="1">
        <v>45494</v>
      </c>
      <c r="D526" s="1">
        <v>45596</v>
      </c>
      <c r="E526" t="s">
        <v>144</v>
      </c>
      <c r="F526" s="1">
        <v>45656</v>
      </c>
      <c r="G526" t="s">
        <v>115</v>
      </c>
      <c r="H526" t="s">
        <v>115</v>
      </c>
      <c r="I526" t="s">
        <v>115</v>
      </c>
      <c r="J526" t="s">
        <v>2122</v>
      </c>
      <c r="L526" t="s">
        <v>2123</v>
      </c>
      <c r="N526" t="s">
        <v>148</v>
      </c>
      <c r="O526" t="s">
        <v>120</v>
      </c>
      <c r="P526" s="8">
        <v>96950</v>
      </c>
      <c r="Q526" t="s">
        <v>121</v>
      </c>
      <c r="S526" s="10">
        <v>16702869083</v>
      </c>
      <c r="U526" t="s">
        <v>2124</v>
      </c>
      <c r="V526">
        <v>811111</v>
      </c>
      <c r="W526" t="s">
        <v>123</v>
      </c>
      <c r="Y526" t="s">
        <v>2125</v>
      </c>
      <c r="Z526" t="s">
        <v>2126</v>
      </c>
      <c r="AA526" t="s">
        <v>2127</v>
      </c>
      <c r="AB526" t="s">
        <v>565</v>
      </c>
      <c r="AC526" t="s">
        <v>2123</v>
      </c>
      <c r="AE526" t="s">
        <v>148</v>
      </c>
      <c r="AF526" t="s">
        <v>120</v>
      </c>
      <c r="AG526" s="8">
        <v>96950</v>
      </c>
      <c r="AH526" t="s">
        <v>121</v>
      </c>
      <c r="AJ526" s="10">
        <v>16702349083</v>
      </c>
      <c r="AL526" t="s">
        <v>2128</v>
      </c>
      <c r="BD526" t="str">
        <f>"49-3042.00"</f>
        <v>49-3042.00</v>
      </c>
      <c r="BE526" t="s">
        <v>1020</v>
      </c>
      <c r="BF526" t="s">
        <v>2129</v>
      </c>
      <c r="BG526" t="s">
        <v>2130</v>
      </c>
      <c r="BH526">
        <v>2</v>
      </c>
      <c r="BI526">
        <v>2</v>
      </c>
      <c r="BJ526" s="1">
        <v>45658</v>
      </c>
      <c r="BK526" s="1">
        <v>46022</v>
      </c>
      <c r="BL526" s="1">
        <v>45658</v>
      </c>
      <c r="BM526" s="1">
        <v>46022</v>
      </c>
      <c r="BN526">
        <v>35</v>
      </c>
      <c r="BO526">
        <v>0</v>
      </c>
      <c r="BP526">
        <v>7</v>
      </c>
      <c r="BQ526">
        <v>7</v>
      </c>
      <c r="BR526">
        <v>7</v>
      </c>
      <c r="BS526">
        <v>7</v>
      </c>
      <c r="BT526">
        <v>7</v>
      </c>
      <c r="BU526">
        <v>0</v>
      </c>
      <c r="BV526" t="str">
        <f>"8:00 AM"</f>
        <v>8:00 AM</v>
      </c>
      <c r="BW526" t="str">
        <f>"4:00 PM"</f>
        <v>4:00 PM</v>
      </c>
      <c r="BX526" t="s">
        <v>226</v>
      </c>
      <c r="BY526">
        <v>0</v>
      </c>
      <c r="BZ526">
        <v>12</v>
      </c>
      <c r="CA526" t="s">
        <v>115</v>
      </c>
      <c r="CC526" s="2" t="s">
        <v>2131</v>
      </c>
      <c r="CD526" t="s">
        <v>758</v>
      </c>
      <c r="CE526" t="s">
        <v>2132</v>
      </c>
      <c r="CF526" t="s">
        <v>148</v>
      </c>
      <c r="CG526" t="s">
        <v>120</v>
      </c>
      <c r="CH526" s="8">
        <v>96950</v>
      </c>
      <c r="CI526" s="3">
        <v>12.48</v>
      </c>
      <c r="CJ526" s="3">
        <v>12.48</v>
      </c>
      <c r="CK526" s="3">
        <v>18.72</v>
      </c>
      <c r="CL526" s="3">
        <v>18.72</v>
      </c>
      <c r="CM526" t="s">
        <v>136</v>
      </c>
      <c r="CO526" t="s">
        <v>138</v>
      </c>
      <c r="CQ526" t="s">
        <v>115</v>
      </c>
      <c r="CR526" t="s">
        <v>133</v>
      </c>
      <c r="CS526" t="s">
        <v>139</v>
      </c>
      <c r="CT526" t="s">
        <v>133</v>
      </c>
      <c r="CU526" t="s">
        <v>139</v>
      </c>
      <c r="CV526" t="s">
        <v>133</v>
      </c>
      <c r="CW526" t="s">
        <v>139</v>
      </c>
      <c r="CX526" t="s">
        <v>354</v>
      </c>
      <c r="CY526" s="10">
        <v>16702349083</v>
      </c>
      <c r="CZ526" t="s">
        <v>2128</v>
      </c>
      <c r="DA526" t="s">
        <v>356</v>
      </c>
      <c r="DB526" t="s">
        <v>133</v>
      </c>
      <c r="DC526" t="s">
        <v>115</v>
      </c>
    </row>
    <row r="527" spans="1:112" ht="14.45" customHeight="1" x14ac:dyDescent="0.25">
      <c r="A527" t="s">
        <v>6353</v>
      </c>
      <c r="B527" t="s">
        <v>143</v>
      </c>
      <c r="C527" s="1">
        <v>45484</v>
      </c>
      <c r="D527" s="1">
        <v>45596</v>
      </c>
      <c r="E527" t="s">
        <v>114</v>
      </c>
      <c r="G527" t="s">
        <v>115</v>
      </c>
      <c r="H527" t="s">
        <v>115</v>
      </c>
      <c r="I527" t="s">
        <v>115</v>
      </c>
      <c r="J527" t="s">
        <v>2790</v>
      </c>
      <c r="L527" t="s">
        <v>2791</v>
      </c>
      <c r="M527" t="s">
        <v>2791</v>
      </c>
      <c r="N527" t="s">
        <v>148</v>
      </c>
      <c r="O527" t="s">
        <v>120</v>
      </c>
      <c r="P527" s="8">
        <v>96950</v>
      </c>
      <c r="Q527" t="s">
        <v>121</v>
      </c>
      <c r="S527" s="10">
        <v>16702346445</v>
      </c>
      <c r="T527">
        <v>2263</v>
      </c>
      <c r="U527" t="s">
        <v>2792</v>
      </c>
      <c r="V527">
        <v>53111</v>
      </c>
      <c r="W527" t="s">
        <v>123</v>
      </c>
      <c r="Y527" t="s">
        <v>1631</v>
      </c>
      <c r="Z527" t="s">
        <v>1632</v>
      </c>
      <c r="AB527" t="s">
        <v>1633</v>
      </c>
      <c r="AC527" t="s">
        <v>2791</v>
      </c>
      <c r="AD527" t="s">
        <v>2791</v>
      </c>
      <c r="AE527" t="s">
        <v>148</v>
      </c>
      <c r="AF527" t="s">
        <v>120</v>
      </c>
      <c r="AG527" s="8">
        <v>96950</v>
      </c>
      <c r="AH527" t="s">
        <v>121</v>
      </c>
      <c r="AJ527" s="10">
        <v>16702346445</v>
      </c>
      <c r="AK527">
        <v>2263</v>
      </c>
      <c r="AL527" t="s">
        <v>1635</v>
      </c>
      <c r="BD527" t="str">
        <f>"49-9071.00"</f>
        <v>49-9071.00</v>
      </c>
      <c r="BE527" t="s">
        <v>241</v>
      </c>
      <c r="BF527" t="s">
        <v>2793</v>
      </c>
      <c r="BG527" t="s">
        <v>1048</v>
      </c>
      <c r="BH527">
        <v>2</v>
      </c>
      <c r="BI527">
        <v>2</v>
      </c>
      <c r="BJ527" s="1">
        <v>45566</v>
      </c>
      <c r="BK527" s="1">
        <v>45930</v>
      </c>
      <c r="BL527" s="1">
        <v>45596</v>
      </c>
      <c r="BM527" s="1">
        <v>45930</v>
      </c>
      <c r="BN527">
        <v>40</v>
      </c>
      <c r="BO527">
        <v>0</v>
      </c>
      <c r="BP527">
        <v>8</v>
      </c>
      <c r="BQ527">
        <v>8</v>
      </c>
      <c r="BR527">
        <v>8</v>
      </c>
      <c r="BS527">
        <v>8</v>
      </c>
      <c r="BT527">
        <v>8</v>
      </c>
      <c r="BU527">
        <v>0</v>
      </c>
      <c r="BV527" t="str">
        <f>"8:00 AM"</f>
        <v>8:00 AM</v>
      </c>
      <c r="BW527" t="str">
        <f>"5:00 PM"</f>
        <v>5:00 PM</v>
      </c>
      <c r="BX527" t="s">
        <v>158</v>
      </c>
      <c r="BY527">
        <v>0</v>
      </c>
      <c r="BZ527">
        <v>12</v>
      </c>
      <c r="CA527" t="s">
        <v>115</v>
      </c>
      <c r="CC527" s="2" t="s">
        <v>6354</v>
      </c>
      <c r="CD527" t="s">
        <v>2791</v>
      </c>
      <c r="CE527" t="s">
        <v>2791</v>
      </c>
      <c r="CF527" t="s">
        <v>148</v>
      </c>
      <c r="CG527" t="s">
        <v>120</v>
      </c>
      <c r="CH527" s="8">
        <v>96950</v>
      </c>
      <c r="CI527" s="3">
        <v>9.75</v>
      </c>
      <c r="CJ527" s="3">
        <v>11</v>
      </c>
      <c r="CK527" s="3">
        <v>14.63</v>
      </c>
      <c r="CL527" s="3">
        <v>16.5</v>
      </c>
      <c r="CM527" t="s">
        <v>136</v>
      </c>
      <c r="CN527" t="s">
        <v>1637</v>
      </c>
      <c r="CO527" t="s">
        <v>138</v>
      </c>
      <c r="CQ527" t="s">
        <v>115</v>
      </c>
      <c r="CR527" t="s">
        <v>133</v>
      </c>
      <c r="CS527" t="s">
        <v>139</v>
      </c>
      <c r="CT527" t="s">
        <v>133</v>
      </c>
      <c r="CU527" t="s">
        <v>139</v>
      </c>
      <c r="CV527" t="s">
        <v>133</v>
      </c>
      <c r="CW527" t="s">
        <v>139</v>
      </c>
      <c r="CX527" t="s">
        <v>9643</v>
      </c>
      <c r="CY527" s="10">
        <v>16702346445</v>
      </c>
      <c r="CZ527" t="s">
        <v>1635</v>
      </c>
      <c r="DA527" t="s">
        <v>139</v>
      </c>
      <c r="DB527" t="s">
        <v>133</v>
      </c>
      <c r="DC527" t="s">
        <v>115</v>
      </c>
      <c r="DD527" t="s">
        <v>1631</v>
      </c>
      <c r="DE527" t="s">
        <v>1632</v>
      </c>
      <c r="DG527" t="s">
        <v>2790</v>
      </c>
      <c r="DH527" t="s">
        <v>1635</v>
      </c>
    </row>
    <row r="528" spans="1:112" ht="14.45" customHeight="1" x14ac:dyDescent="0.25">
      <c r="A528" t="s">
        <v>6656</v>
      </c>
      <c r="B528" t="s">
        <v>212</v>
      </c>
      <c r="C528" s="1">
        <v>45553</v>
      </c>
      <c r="D528" s="1">
        <v>45596</v>
      </c>
      <c r="E528" t="s">
        <v>144</v>
      </c>
      <c r="F528" s="1">
        <v>45625</v>
      </c>
      <c r="G528" t="s">
        <v>115</v>
      </c>
      <c r="H528" t="s">
        <v>115</v>
      </c>
      <c r="I528" t="s">
        <v>115</v>
      </c>
      <c r="J528" t="s">
        <v>5169</v>
      </c>
      <c r="K528" t="s">
        <v>5170</v>
      </c>
      <c r="L528" t="s">
        <v>3883</v>
      </c>
      <c r="N528" t="s">
        <v>148</v>
      </c>
      <c r="O528" t="s">
        <v>120</v>
      </c>
      <c r="P528" s="8">
        <v>96950</v>
      </c>
      <c r="Q528" t="s">
        <v>121</v>
      </c>
      <c r="S528" s="10">
        <v>16702358641</v>
      </c>
      <c r="U528" t="s">
        <v>5171</v>
      </c>
      <c r="V528">
        <v>72251</v>
      </c>
      <c r="W528" t="s">
        <v>123</v>
      </c>
      <c r="Y528" t="s">
        <v>3885</v>
      </c>
      <c r="Z528" t="s">
        <v>5172</v>
      </c>
      <c r="AA528" t="s">
        <v>1929</v>
      </c>
      <c r="AB528" t="s">
        <v>565</v>
      </c>
      <c r="AC528" t="s">
        <v>5173</v>
      </c>
      <c r="AE528" t="s">
        <v>148</v>
      </c>
      <c r="AF528" t="s">
        <v>120</v>
      </c>
      <c r="AG528" s="8">
        <v>96950</v>
      </c>
      <c r="AH528" t="s">
        <v>121</v>
      </c>
      <c r="AJ528" s="10">
        <v>16702358641</v>
      </c>
      <c r="AL528" t="s">
        <v>5174</v>
      </c>
      <c r="BD528" t="str">
        <f>"35-9021.00"</f>
        <v>35-9021.00</v>
      </c>
      <c r="BE528" t="s">
        <v>5175</v>
      </c>
      <c r="BF528" t="s">
        <v>5176</v>
      </c>
      <c r="BG528" t="s">
        <v>5177</v>
      </c>
      <c r="BH528">
        <v>2</v>
      </c>
      <c r="BJ528" s="1">
        <v>45627</v>
      </c>
      <c r="BK528" s="1">
        <v>45991</v>
      </c>
      <c r="BN528">
        <v>35</v>
      </c>
      <c r="BO528">
        <v>7</v>
      </c>
      <c r="BP528">
        <v>7</v>
      </c>
      <c r="BQ528">
        <v>0</v>
      </c>
      <c r="BR528">
        <v>7</v>
      </c>
      <c r="BS528">
        <v>0</v>
      </c>
      <c r="BT528">
        <v>7</v>
      </c>
      <c r="BU528">
        <v>7</v>
      </c>
      <c r="BV528" t="str">
        <f>"6:00 AM"</f>
        <v>6:00 AM</v>
      </c>
      <c r="BW528" t="str">
        <f>"1:00 PM"</f>
        <v>1:00 PM</v>
      </c>
      <c r="BX528" t="s">
        <v>158</v>
      </c>
      <c r="BY528">
        <v>0</v>
      </c>
      <c r="BZ528">
        <v>3</v>
      </c>
      <c r="CA528" t="s">
        <v>115</v>
      </c>
      <c r="CC528" t="s">
        <v>6433</v>
      </c>
      <c r="CD528" t="s">
        <v>5179</v>
      </c>
      <c r="CE528" t="s">
        <v>5180</v>
      </c>
      <c r="CF528" t="s">
        <v>148</v>
      </c>
      <c r="CG528" t="s">
        <v>120</v>
      </c>
      <c r="CH528" s="8">
        <v>96950</v>
      </c>
      <c r="CI528" s="3">
        <v>8.24</v>
      </c>
      <c r="CJ528" s="3">
        <v>8.3000000000000007</v>
      </c>
      <c r="CK528" s="3">
        <v>12.36</v>
      </c>
      <c r="CL528" s="3">
        <v>12.45</v>
      </c>
      <c r="CM528" t="s">
        <v>136</v>
      </c>
      <c r="CN528" t="s">
        <v>139</v>
      </c>
      <c r="CO528" t="s">
        <v>138</v>
      </c>
      <c r="CQ528" t="s">
        <v>115</v>
      </c>
      <c r="CR528" t="s">
        <v>133</v>
      </c>
      <c r="CS528" t="s">
        <v>139</v>
      </c>
      <c r="CT528" t="s">
        <v>133</v>
      </c>
      <c r="CU528" t="s">
        <v>139</v>
      </c>
      <c r="CV528" t="s">
        <v>133</v>
      </c>
      <c r="CW528" t="s">
        <v>139</v>
      </c>
      <c r="CX528" t="s">
        <v>6657</v>
      </c>
      <c r="CY528" s="10">
        <v>16702358641</v>
      </c>
      <c r="CZ528" t="s">
        <v>5174</v>
      </c>
      <c r="DA528" t="s">
        <v>139</v>
      </c>
      <c r="DB528" t="s">
        <v>133</v>
      </c>
      <c r="DC528" t="s">
        <v>115</v>
      </c>
    </row>
    <row r="529" spans="1:112" ht="14.45" customHeight="1" x14ac:dyDescent="0.25">
      <c r="A529" t="s">
        <v>6780</v>
      </c>
      <c r="B529" t="s">
        <v>192</v>
      </c>
      <c r="C529" s="1">
        <v>45530</v>
      </c>
      <c r="D529" s="1">
        <v>45596</v>
      </c>
      <c r="E529" t="s">
        <v>114</v>
      </c>
      <c r="G529" t="s">
        <v>115</v>
      </c>
      <c r="H529" t="s">
        <v>115</v>
      </c>
      <c r="I529" t="s">
        <v>115</v>
      </c>
      <c r="J529" t="s">
        <v>2355</v>
      </c>
      <c r="K529" t="s">
        <v>6781</v>
      </c>
      <c r="L529" t="s">
        <v>294</v>
      </c>
      <c r="M529" t="s">
        <v>283</v>
      </c>
      <c r="N529" t="s">
        <v>283</v>
      </c>
      <c r="O529" t="s">
        <v>120</v>
      </c>
      <c r="P529" s="8">
        <v>96952</v>
      </c>
      <c r="Q529" t="s">
        <v>121</v>
      </c>
      <c r="S529" s="10">
        <v>16704332795</v>
      </c>
      <c r="U529" t="s">
        <v>2358</v>
      </c>
      <c r="V529">
        <v>812111</v>
      </c>
      <c r="W529" t="s">
        <v>123</v>
      </c>
      <c r="Y529" t="s">
        <v>2359</v>
      </c>
      <c r="Z529" t="s">
        <v>2360</v>
      </c>
      <c r="AA529" t="s">
        <v>190</v>
      </c>
      <c r="AB529" t="s">
        <v>648</v>
      </c>
      <c r="AC529" t="s">
        <v>294</v>
      </c>
      <c r="AD529" t="s">
        <v>2357</v>
      </c>
      <c r="AE529" t="s">
        <v>283</v>
      </c>
      <c r="AF529" t="s">
        <v>120</v>
      </c>
      <c r="AG529" s="8">
        <v>96952</v>
      </c>
      <c r="AH529" t="s">
        <v>121</v>
      </c>
      <c r="AJ529" s="10">
        <v>16704332795</v>
      </c>
      <c r="AL529" t="s">
        <v>2361</v>
      </c>
      <c r="BD529" t="str">
        <f>"39-5011.00"</f>
        <v>39-5011.00</v>
      </c>
      <c r="BE529" t="s">
        <v>1157</v>
      </c>
      <c r="BF529" t="s">
        <v>6782</v>
      </c>
      <c r="BG529" t="s">
        <v>2363</v>
      </c>
      <c r="BH529">
        <v>1</v>
      </c>
      <c r="BJ529" s="1">
        <v>45627</v>
      </c>
      <c r="BK529" s="1">
        <v>45991</v>
      </c>
      <c r="BN529">
        <v>35</v>
      </c>
      <c r="BO529">
        <v>0</v>
      </c>
      <c r="BP529">
        <v>7</v>
      </c>
      <c r="BQ529">
        <v>7</v>
      </c>
      <c r="BR529">
        <v>7</v>
      </c>
      <c r="BS529">
        <v>7</v>
      </c>
      <c r="BT529">
        <v>7</v>
      </c>
      <c r="BU529">
        <v>0</v>
      </c>
      <c r="BV529" t="str">
        <f>"8:00 AM"</f>
        <v>8:00 AM</v>
      </c>
      <c r="BW529" t="str">
        <f>"3:00 PM"</f>
        <v>3:00 PM</v>
      </c>
      <c r="BX529" t="s">
        <v>226</v>
      </c>
      <c r="BY529">
        <v>0</v>
      </c>
      <c r="BZ529">
        <v>12</v>
      </c>
      <c r="CA529" t="s">
        <v>115</v>
      </c>
      <c r="CC529" t="s">
        <v>137</v>
      </c>
      <c r="CD529" t="s">
        <v>294</v>
      </c>
      <c r="CE529" t="s">
        <v>2357</v>
      </c>
      <c r="CF529" t="s">
        <v>283</v>
      </c>
      <c r="CG529" t="s">
        <v>120</v>
      </c>
      <c r="CH529" s="8">
        <v>96952</v>
      </c>
      <c r="CI529" s="3">
        <v>9.6</v>
      </c>
      <c r="CJ529" s="3">
        <v>9.6</v>
      </c>
      <c r="CM529" t="s">
        <v>136</v>
      </c>
      <c r="CN529" t="s">
        <v>137</v>
      </c>
      <c r="CO529" t="s">
        <v>138</v>
      </c>
      <c r="CQ529" t="s">
        <v>115</v>
      </c>
      <c r="CR529" t="s">
        <v>133</v>
      </c>
      <c r="CS529" t="s">
        <v>139</v>
      </c>
      <c r="CT529" t="s">
        <v>139</v>
      </c>
      <c r="CU529" t="s">
        <v>139</v>
      </c>
      <c r="CV529" t="s">
        <v>133</v>
      </c>
      <c r="CW529" t="s">
        <v>139</v>
      </c>
      <c r="CX529" t="s">
        <v>6783</v>
      </c>
      <c r="CY529" s="10">
        <v>16704332795</v>
      </c>
      <c r="CZ529" t="s">
        <v>2361</v>
      </c>
      <c r="DA529" t="s">
        <v>139</v>
      </c>
      <c r="DB529" t="s">
        <v>133</v>
      </c>
      <c r="DC529" t="s">
        <v>115</v>
      </c>
    </row>
    <row r="530" spans="1:112" ht="14.45" customHeight="1" x14ac:dyDescent="0.25">
      <c r="A530" t="s">
        <v>6880</v>
      </c>
      <c r="B530" t="s">
        <v>143</v>
      </c>
      <c r="C530" s="1">
        <v>45526</v>
      </c>
      <c r="D530" s="1">
        <v>45596</v>
      </c>
      <c r="E530" t="s">
        <v>144</v>
      </c>
      <c r="F530" s="1">
        <v>45599</v>
      </c>
      <c r="G530" t="s">
        <v>115</v>
      </c>
      <c r="H530" t="s">
        <v>115</v>
      </c>
      <c r="I530" t="s">
        <v>115</v>
      </c>
      <c r="J530" t="s">
        <v>265</v>
      </c>
      <c r="K530" t="s">
        <v>265</v>
      </c>
      <c r="L530" t="s">
        <v>266</v>
      </c>
      <c r="M530" t="s">
        <v>267</v>
      </c>
      <c r="N530" t="s">
        <v>148</v>
      </c>
      <c r="O530" t="s">
        <v>120</v>
      </c>
      <c r="P530" s="8">
        <v>96950</v>
      </c>
      <c r="Q530" t="s">
        <v>121</v>
      </c>
      <c r="S530" s="10">
        <v>16702341795</v>
      </c>
      <c r="U530" t="s">
        <v>149</v>
      </c>
      <c r="V530">
        <v>551114</v>
      </c>
      <c r="W530" t="s">
        <v>123</v>
      </c>
      <c r="Y530" t="s">
        <v>268</v>
      </c>
      <c r="Z530" t="s">
        <v>269</v>
      </c>
      <c r="AA530" t="s">
        <v>270</v>
      </c>
      <c r="AB530" t="s">
        <v>271</v>
      </c>
      <c r="AC530" t="s">
        <v>266</v>
      </c>
      <c r="AD530" t="s">
        <v>267</v>
      </c>
      <c r="AE530" t="s">
        <v>119</v>
      </c>
      <c r="AF530" t="s">
        <v>120</v>
      </c>
      <c r="AG530" s="8">
        <v>96950</v>
      </c>
      <c r="AH530" t="s">
        <v>121</v>
      </c>
      <c r="AJ530" s="10">
        <v>16702341795</v>
      </c>
      <c r="AL530" t="s">
        <v>154</v>
      </c>
      <c r="BD530" t="str">
        <f>"27-1024.00"</f>
        <v>27-1024.00</v>
      </c>
      <c r="BE530" t="s">
        <v>3114</v>
      </c>
      <c r="BF530" t="s">
        <v>6881</v>
      </c>
      <c r="BG530" t="s">
        <v>3116</v>
      </c>
      <c r="BH530">
        <v>1</v>
      </c>
      <c r="BI530">
        <v>1</v>
      </c>
      <c r="BJ530" s="1">
        <v>45601</v>
      </c>
      <c r="BK530" s="1">
        <v>45965</v>
      </c>
      <c r="BL530" s="1">
        <v>45601</v>
      </c>
      <c r="BM530" s="1">
        <v>45965</v>
      </c>
      <c r="BN530">
        <v>40</v>
      </c>
      <c r="BO530">
        <v>0</v>
      </c>
      <c r="BP530">
        <v>8</v>
      </c>
      <c r="BQ530">
        <v>8</v>
      </c>
      <c r="BR530">
        <v>8</v>
      </c>
      <c r="BS530">
        <v>8</v>
      </c>
      <c r="BT530">
        <v>8</v>
      </c>
      <c r="BU530">
        <v>0</v>
      </c>
      <c r="BV530" t="str">
        <f>"8:00 AM"</f>
        <v>8:00 AM</v>
      </c>
      <c r="BW530" t="str">
        <f>"5:00 PM"</f>
        <v>5:00 PM</v>
      </c>
      <c r="BX530" t="s">
        <v>726</v>
      </c>
      <c r="BY530">
        <v>0</v>
      </c>
      <c r="BZ530">
        <v>24</v>
      </c>
      <c r="CA530" t="s">
        <v>115</v>
      </c>
      <c r="CC530" t="s">
        <v>6882</v>
      </c>
      <c r="CD530" t="s">
        <v>6883</v>
      </c>
      <c r="CE530" t="s">
        <v>6884</v>
      </c>
      <c r="CF530" t="s">
        <v>119</v>
      </c>
      <c r="CG530" t="s">
        <v>120</v>
      </c>
      <c r="CH530" s="8">
        <v>96950</v>
      </c>
      <c r="CI530" s="3">
        <v>10.130000000000001</v>
      </c>
      <c r="CJ530" s="3">
        <v>16.5</v>
      </c>
      <c r="CM530" t="s">
        <v>136</v>
      </c>
      <c r="CN530" t="s">
        <v>158</v>
      </c>
      <c r="CO530" t="s">
        <v>138</v>
      </c>
      <c r="CQ530" t="s">
        <v>115</v>
      </c>
      <c r="CR530" t="s">
        <v>133</v>
      </c>
      <c r="CS530" t="s">
        <v>139</v>
      </c>
      <c r="CT530" t="s">
        <v>139</v>
      </c>
      <c r="CU530" t="s">
        <v>139</v>
      </c>
      <c r="CV530" t="s">
        <v>133</v>
      </c>
      <c r="CW530" t="s">
        <v>139</v>
      </c>
      <c r="CX530" t="s">
        <v>6885</v>
      </c>
      <c r="CY530" s="10">
        <v>16702341795</v>
      </c>
      <c r="CZ530" t="s">
        <v>154</v>
      </c>
      <c r="DA530" t="s">
        <v>164</v>
      </c>
      <c r="DB530" t="s">
        <v>133</v>
      </c>
      <c r="DC530" t="s">
        <v>115</v>
      </c>
    </row>
    <row r="531" spans="1:112" ht="14.45" customHeight="1" x14ac:dyDescent="0.25">
      <c r="A531" t="s">
        <v>7196</v>
      </c>
      <c r="B531" t="s">
        <v>143</v>
      </c>
      <c r="C531" s="1">
        <v>45484</v>
      </c>
      <c r="D531" s="1">
        <v>45596</v>
      </c>
      <c r="E531" t="s">
        <v>114</v>
      </c>
      <c r="G531" t="s">
        <v>115</v>
      </c>
      <c r="H531" t="s">
        <v>115</v>
      </c>
      <c r="I531" t="s">
        <v>115</v>
      </c>
      <c r="J531" t="s">
        <v>4550</v>
      </c>
      <c r="K531" t="s">
        <v>4551</v>
      </c>
      <c r="L531" t="s">
        <v>4552</v>
      </c>
      <c r="N531" t="s">
        <v>148</v>
      </c>
      <c r="O531" t="s">
        <v>120</v>
      </c>
      <c r="P531" s="8">
        <v>96950</v>
      </c>
      <c r="Q531" t="s">
        <v>121</v>
      </c>
      <c r="S531" s="10">
        <v>16702870701</v>
      </c>
      <c r="U531" t="s">
        <v>4553</v>
      </c>
      <c r="V531">
        <v>624410</v>
      </c>
      <c r="W531" t="s">
        <v>123</v>
      </c>
      <c r="Y531" t="s">
        <v>1513</v>
      </c>
      <c r="Z531" t="s">
        <v>4554</v>
      </c>
      <c r="AA531" t="s">
        <v>4555</v>
      </c>
      <c r="AB531" t="s">
        <v>4556</v>
      </c>
      <c r="AC531" t="s">
        <v>4552</v>
      </c>
      <c r="AE531" t="s">
        <v>148</v>
      </c>
      <c r="AF531" t="s">
        <v>120</v>
      </c>
      <c r="AG531" s="8">
        <v>96950</v>
      </c>
      <c r="AH531" t="s">
        <v>121</v>
      </c>
      <c r="AJ531" s="10">
        <v>16702870701</v>
      </c>
      <c r="AL531" t="s">
        <v>4557</v>
      </c>
      <c r="BD531" t="str">
        <f>"49-9071.00"</f>
        <v>49-9071.00</v>
      </c>
      <c r="BE531" t="s">
        <v>241</v>
      </c>
      <c r="BF531" t="s">
        <v>7197</v>
      </c>
      <c r="BG531" t="s">
        <v>350</v>
      </c>
      <c r="BH531">
        <v>6</v>
      </c>
      <c r="BI531">
        <v>6</v>
      </c>
      <c r="BJ531" s="1">
        <v>45566</v>
      </c>
      <c r="BK531" s="1">
        <v>45930</v>
      </c>
      <c r="BL531" s="1">
        <v>45596</v>
      </c>
      <c r="BM531" s="1">
        <v>45930</v>
      </c>
      <c r="BN531">
        <v>35</v>
      </c>
      <c r="BO531">
        <v>0</v>
      </c>
      <c r="BP531">
        <v>7</v>
      </c>
      <c r="BQ531">
        <v>7</v>
      </c>
      <c r="BR531">
        <v>7</v>
      </c>
      <c r="BS531">
        <v>7</v>
      </c>
      <c r="BT531">
        <v>7</v>
      </c>
      <c r="BU531">
        <v>0</v>
      </c>
      <c r="BV531" t="str">
        <f>"8:00 AM"</f>
        <v>8:00 AM</v>
      </c>
      <c r="BW531" t="str">
        <f>"4:00 PM"</f>
        <v>4:00 PM</v>
      </c>
      <c r="BX531" t="s">
        <v>226</v>
      </c>
      <c r="BY531">
        <v>0</v>
      </c>
      <c r="BZ531">
        <v>12</v>
      </c>
      <c r="CA531" t="s">
        <v>115</v>
      </c>
      <c r="CC531" t="s">
        <v>351</v>
      </c>
      <c r="CD531" t="s">
        <v>4561</v>
      </c>
      <c r="CE531" t="s">
        <v>3238</v>
      </c>
      <c r="CF531" t="s">
        <v>148</v>
      </c>
      <c r="CG531" t="s">
        <v>120</v>
      </c>
      <c r="CH531" s="8">
        <v>96950</v>
      </c>
      <c r="CI531" s="3">
        <v>9.75</v>
      </c>
      <c r="CJ531" s="3">
        <v>9.75</v>
      </c>
      <c r="CK531" s="3">
        <v>14.63</v>
      </c>
      <c r="CL531" s="3">
        <v>14.63</v>
      </c>
      <c r="CM531" t="s">
        <v>136</v>
      </c>
      <c r="CO531" t="s">
        <v>138</v>
      </c>
      <c r="CQ531" t="s">
        <v>115</v>
      </c>
      <c r="CR531" t="s">
        <v>133</v>
      </c>
      <c r="CS531" t="s">
        <v>139</v>
      </c>
      <c r="CT531" t="s">
        <v>133</v>
      </c>
      <c r="CU531" t="s">
        <v>139</v>
      </c>
      <c r="CV531" t="s">
        <v>133</v>
      </c>
      <c r="CW531" t="s">
        <v>139</v>
      </c>
      <c r="CX531" t="s">
        <v>354</v>
      </c>
      <c r="CY531" s="10">
        <v>16702870701</v>
      </c>
      <c r="CZ531" t="s">
        <v>4557</v>
      </c>
      <c r="DA531" t="s">
        <v>356</v>
      </c>
      <c r="DB531" t="s">
        <v>133</v>
      </c>
      <c r="DC531" t="s">
        <v>115</v>
      </c>
    </row>
    <row r="532" spans="1:112" ht="14.45" customHeight="1" x14ac:dyDescent="0.25">
      <c r="A532" t="s">
        <v>7948</v>
      </c>
      <c r="B532" t="s">
        <v>143</v>
      </c>
      <c r="C532" s="1">
        <v>45485</v>
      </c>
      <c r="D532" s="1">
        <v>45596</v>
      </c>
      <c r="E532" t="s">
        <v>114</v>
      </c>
      <c r="G532" t="s">
        <v>115</v>
      </c>
      <c r="H532" t="s">
        <v>115</v>
      </c>
      <c r="I532" t="s">
        <v>115</v>
      </c>
      <c r="J532" t="s">
        <v>2515</v>
      </c>
      <c r="K532" t="s">
        <v>3501</v>
      </c>
      <c r="L532" t="s">
        <v>160</v>
      </c>
      <c r="M532" t="s">
        <v>2850</v>
      </c>
      <c r="N532" t="s">
        <v>162</v>
      </c>
      <c r="O532" t="s">
        <v>120</v>
      </c>
      <c r="P532" s="8">
        <v>96952</v>
      </c>
      <c r="Q532" t="s">
        <v>121</v>
      </c>
      <c r="S532" s="10">
        <v>16704334428</v>
      </c>
      <c r="U532" t="s">
        <v>2518</v>
      </c>
      <c r="V532">
        <v>457110</v>
      </c>
      <c r="W532" t="s">
        <v>123</v>
      </c>
      <c r="Y532" t="s">
        <v>2519</v>
      </c>
      <c r="Z532" t="s">
        <v>2520</v>
      </c>
      <c r="AA532" t="s">
        <v>2521</v>
      </c>
      <c r="AB532" t="s">
        <v>584</v>
      </c>
      <c r="AC532" t="s">
        <v>160</v>
      </c>
      <c r="AD532" t="s">
        <v>2850</v>
      </c>
      <c r="AE532" t="s">
        <v>162</v>
      </c>
      <c r="AF532" t="s">
        <v>120</v>
      </c>
      <c r="AG532" s="8">
        <v>96952</v>
      </c>
      <c r="AH532" t="s">
        <v>121</v>
      </c>
      <c r="AJ532" s="10">
        <v>16709894711</v>
      </c>
      <c r="AL532" t="s">
        <v>2522</v>
      </c>
      <c r="BD532" t="str">
        <f>"49-9071.00"</f>
        <v>49-9071.00</v>
      </c>
      <c r="BE532" t="s">
        <v>241</v>
      </c>
      <c r="BF532" t="s">
        <v>3502</v>
      </c>
      <c r="BG532" t="s">
        <v>336</v>
      </c>
      <c r="BH532">
        <v>3</v>
      </c>
      <c r="BI532">
        <v>3</v>
      </c>
      <c r="BJ532" s="1">
        <v>45566</v>
      </c>
      <c r="BK532" s="1">
        <v>45930</v>
      </c>
      <c r="BL532" s="1">
        <v>45596</v>
      </c>
      <c r="BM532" s="1">
        <v>45930</v>
      </c>
      <c r="BN532">
        <v>40</v>
      </c>
      <c r="BO532">
        <v>0</v>
      </c>
      <c r="BP532">
        <v>8</v>
      </c>
      <c r="BQ532">
        <v>8</v>
      </c>
      <c r="BR532">
        <v>8</v>
      </c>
      <c r="BS532">
        <v>8</v>
      </c>
      <c r="BT532">
        <v>8</v>
      </c>
      <c r="BU532">
        <v>0</v>
      </c>
      <c r="BV532" t="str">
        <f>"7:30 AM"</f>
        <v>7:30 AM</v>
      </c>
      <c r="BW532" t="str">
        <f>"4:30 PM"</f>
        <v>4:30 PM</v>
      </c>
      <c r="BX532" t="s">
        <v>226</v>
      </c>
      <c r="BY532">
        <v>0</v>
      </c>
      <c r="BZ532">
        <v>12</v>
      </c>
      <c r="CA532" t="s">
        <v>115</v>
      </c>
      <c r="CC532" t="s">
        <v>3503</v>
      </c>
      <c r="CD532" t="s">
        <v>3001</v>
      </c>
      <c r="CE532" t="s">
        <v>2850</v>
      </c>
      <c r="CF532" t="s">
        <v>162</v>
      </c>
      <c r="CG532" t="s">
        <v>120</v>
      </c>
      <c r="CH532" s="8">
        <v>96952</v>
      </c>
      <c r="CI532" s="3">
        <v>9.75</v>
      </c>
      <c r="CJ532" s="3">
        <v>9.75</v>
      </c>
      <c r="CK532" s="3">
        <v>14.63</v>
      </c>
      <c r="CL532" s="3">
        <v>14.63</v>
      </c>
      <c r="CM532" t="s">
        <v>136</v>
      </c>
      <c r="CO532" t="s">
        <v>138</v>
      </c>
      <c r="CQ532" t="s">
        <v>115</v>
      </c>
      <c r="CR532" t="s">
        <v>133</v>
      </c>
      <c r="CS532" t="s">
        <v>139</v>
      </c>
      <c r="CT532" t="s">
        <v>133</v>
      </c>
      <c r="CU532" t="s">
        <v>139</v>
      </c>
      <c r="CV532" t="s">
        <v>133</v>
      </c>
      <c r="CW532" t="s">
        <v>139</v>
      </c>
      <c r="CX532" t="s">
        <v>7949</v>
      </c>
      <c r="CY532" s="10">
        <v>16704334428</v>
      </c>
      <c r="CZ532" t="s">
        <v>2522</v>
      </c>
      <c r="DA532" t="s">
        <v>139</v>
      </c>
      <c r="DB532" t="s">
        <v>133</v>
      </c>
      <c r="DC532" t="s">
        <v>115</v>
      </c>
    </row>
    <row r="533" spans="1:112" ht="14.45" customHeight="1" x14ac:dyDescent="0.25">
      <c r="A533" t="s">
        <v>8086</v>
      </c>
      <c r="B533" t="s">
        <v>192</v>
      </c>
      <c r="C533" s="1">
        <v>45513</v>
      </c>
      <c r="D533" s="1">
        <v>45596</v>
      </c>
      <c r="E533" t="s">
        <v>114</v>
      </c>
      <c r="G533" t="s">
        <v>115</v>
      </c>
      <c r="H533" t="s">
        <v>115</v>
      </c>
      <c r="I533" t="s">
        <v>115</v>
      </c>
      <c r="J533" t="s">
        <v>8087</v>
      </c>
      <c r="L533" t="s">
        <v>2274</v>
      </c>
      <c r="M533" t="s">
        <v>8088</v>
      </c>
      <c r="N533" t="s">
        <v>119</v>
      </c>
      <c r="O533" t="s">
        <v>120</v>
      </c>
      <c r="P533" s="8">
        <v>96950</v>
      </c>
      <c r="Q533" t="s">
        <v>121</v>
      </c>
      <c r="S533" s="10">
        <v>16702876661</v>
      </c>
      <c r="U533" t="s">
        <v>2276</v>
      </c>
      <c r="V533">
        <v>561520</v>
      </c>
      <c r="W533" t="s">
        <v>123</v>
      </c>
      <c r="Y533" t="s">
        <v>2149</v>
      </c>
      <c r="Z533" t="s">
        <v>2150</v>
      </c>
      <c r="AB533" t="s">
        <v>1279</v>
      </c>
      <c r="AC533" t="s">
        <v>2274</v>
      </c>
      <c r="AD533" t="s">
        <v>8088</v>
      </c>
      <c r="AE533" t="s">
        <v>119</v>
      </c>
      <c r="AF533" t="s">
        <v>120</v>
      </c>
      <c r="AG533" s="8">
        <v>96950</v>
      </c>
      <c r="AH533" t="s">
        <v>121</v>
      </c>
      <c r="AJ533" s="10">
        <v>16702876661</v>
      </c>
      <c r="AL533" t="s">
        <v>2278</v>
      </c>
      <c r="BD533" t="str">
        <f>"39-7011.00"</f>
        <v>39-7011.00</v>
      </c>
      <c r="BE533" t="s">
        <v>1457</v>
      </c>
      <c r="BF533" t="s">
        <v>8089</v>
      </c>
      <c r="BG533" t="s">
        <v>2280</v>
      </c>
      <c r="BH533">
        <v>4</v>
      </c>
      <c r="BJ533" s="1">
        <v>45566</v>
      </c>
      <c r="BK533" s="1">
        <v>45930</v>
      </c>
      <c r="BN533">
        <v>35</v>
      </c>
      <c r="BO533">
        <v>7</v>
      </c>
      <c r="BP533">
        <v>0</v>
      </c>
      <c r="BQ533">
        <v>7</v>
      </c>
      <c r="BR533">
        <v>0</v>
      </c>
      <c r="BS533">
        <v>7</v>
      </c>
      <c r="BT533">
        <v>7</v>
      </c>
      <c r="BU533">
        <v>7</v>
      </c>
      <c r="BV533" t="str">
        <f>"12:00 AM"</f>
        <v>12:00 AM</v>
      </c>
      <c r="BW533" t="str">
        <f>"6:00 AM"</f>
        <v>6:00 AM</v>
      </c>
      <c r="BX533" t="s">
        <v>158</v>
      </c>
      <c r="BY533">
        <v>0</v>
      </c>
      <c r="BZ533">
        <v>12</v>
      </c>
      <c r="CA533" t="s">
        <v>115</v>
      </c>
      <c r="CC533" t="s">
        <v>8090</v>
      </c>
      <c r="CD533" t="s">
        <v>2274</v>
      </c>
      <c r="CE533" t="s">
        <v>8088</v>
      </c>
      <c r="CF533" t="s">
        <v>119</v>
      </c>
      <c r="CG533" t="s">
        <v>120</v>
      </c>
      <c r="CH533" s="8">
        <v>96950</v>
      </c>
      <c r="CI533" s="3">
        <v>10.43</v>
      </c>
      <c r="CJ533" s="3">
        <v>10.43</v>
      </c>
      <c r="CK533" s="3">
        <v>15.65</v>
      </c>
      <c r="CL533" s="3">
        <v>15.65</v>
      </c>
      <c r="CM533" t="s">
        <v>136</v>
      </c>
      <c r="CN533" t="s">
        <v>137</v>
      </c>
      <c r="CO533" t="s">
        <v>138</v>
      </c>
      <c r="CQ533" t="s">
        <v>115</v>
      </c>
      <c r="CR533" t="s">
        <v>133</v>
      </c>
      <c r="CS533" t="s">
        <v>133</v>
      </c>
      <c r="CT533" t="s">
        <v>133</v>
      </c>
      <c r="CU533" t="s">
        <v>139</v>
      </c>
      <c r="CV533" t="s">
        <v>133</v>
      </c>
      <c r="CW533" t="s">
        <v>139</v>
      </c>
      <c r="CX533" t="s">
        <v>2155</v>
      </c>
      <c r="CY533" s="10">
        <v>16702876661</v>
      </c>
      <c r="CZ533" t="s">
        <v>2278</v>
      </c>
      <c r="DA533" t="s">
        <v>139</v>
      </c>
      <c r="DB533" t="s">
        <v>133</v>
      </c>
      <c r="DC533" t="s">
        <v>115</v>
      </c>
    </row>
    <row r="534" spans="1:112" ht="14.45" customHeight="1" x14ac:dyDescent="0.25">
      <c r="A534" t="s">
        <v>8243</v>
      </c>
      <c r="B534" t="s">
        <v>901</v>
      </c>
      <c r="C534" s="1">
        <v>45524</v>
      </c>
      <c r="D534" s="1">
        <v>45596</v>
      </c>
      <c r="E534" t="s">
        <v>114</v>
      </c>
      <c r="G534" t="s">
        <v>115</v>
      </c>
      <c r="H534" t="s">
        <v>115</v>
      </c>
      <c r="I534" t="s">
        <v>115</v>
      </c>
      <c r="J534" t="s">
        <v>5075</v>
      </c>
      <c r="K534" t="s">
        <v>5076</v>
      </c>
      <c r="L534" t="s">
        <v>5077</v>
      </c>
      <c r="N534" t="s">
        <v>148</v>
      </c>
      <c r="O534" t="s">
        <v>120</v>
      </c>
      <c r="P534" s="8">
        <v>96950</v>
      </c>
      <c r="Q534" t="s">
        <v>121</v>
      </c>
      <c r="S534" s="10">
        <v>16702881463</v>
      </c>
      <c r="U534" t="s">
        <v>2294</v>
      </c>
      <c r="V534">
        <v>561720</v>
      </c>
      <c r="W534" t="s">
        <v>123</v>
      </c>
      <c r="Y534" t="s">
        <v>700</v>
      </c>
      <c r="Z534" t="s">
        <v>1655</v>
      </c>
      <c r="AA534" t="s">
        <v>1656</v>
      </c>
      <c r="AB534" t="s">
        <v>460</v>
      </c>
      <c r="AC534" t="s">
        <v>5077</v>
      </c>
      <c r="AE534" t="s">
        <v>148</v>
      </c>
      <c r="AF534" t="s">
        <v>120</v>
      </c>
      <c r="AG534" s="8">
        <v>96950</v>
      </c>
      <c r="AH534" t="s">
        <v>121</v>
      </c>
      <c r="AJ534" s="10">
        <v>16702881463</v>
      </c>
      <c r="AL534" t="s">
        <v>2304</v>
      </c>
      <c r="BD534" t="str">
        <f>"37-2012.00"</f>
        <v>37-2012.00</v>
      </c>
      <c r="BE534" t="s">
        <v>512</v>
      </c>
      <c r="BF534" t="s">
        <v>5069</v>
      </c>
      <c r="BG534" t="s">
        <v>512</v>
      </c>
      <c r="BH534">
        <v>10</v>
      </c>
      <c r="BI534">
        <v>8</v>
      </c>
      <c r="BJ534" s="1">
        <v>45627</v>
      </c>
      <c r="BK534" s="1">
        <v>45991</v>
      </c>
      <c r="BL534" s="1">
        <v>45627</v>
      </c>
      <c r="BM534" s="1">
        <v>45991</v>
      </c>
      <c r="BN534">
        <v>35</v>
      </c>
      <c r="BO534">
        <v>0</v>
      </c>
      <c r="BP534">
        <v>7</v>
      </c>
      <c r="BQ534">
        <v>7</v>
      </c>
      <c r="BR534">
        <v>7</v>
      </c>
      <c r="BS534">
        <v>7</v>
      </c>
      <c r="BT534">
        <v>7</v>
      </c>
      <c r="BU534">
        <v>0</v>
      </c>
      <c r="BV534" t="str">
        <f>"8:30 AM"</f>
        <v>8:30 AM</v>
      </c>
      <c r="BW534" t="str">
        <f>"4:30 PM"</f>
        <v>4:30 PM</v>
      </c>
      <c r="BX534" t="s">
        <v>158</v>
      </c>
      <c r="BY534">
        <v>0</v>
      </c>
      <c r="BZ534">
        <v>3</v>
      </c>
      <c r="CA534" t="s">
        <v>115</v>
      </c>
      <c r="CC534" t="s">
        <v>512</v>
      </c>
      <c r="CD534" t="s">
        <v>5077</v>
      </c>
      <c r="CF534" t="s">
        <v>148</v>
      </c>
      <c r="CG534" t="s">
        <v>120</v>
      </c>
      <c r="CH534" s="8">
        <v>96950</v>
      </c>
      <c r="CI534" s="3">
        <v>7.77</v>
      </c>
      <c r="CJ534" s="3">
        <v>7.77</v>
      </c>
      <c r="CK534" s="3">
        <v>11.66</v>
      </c>
      <c r="CL534" s="3">
        <v>11.66</v>
      </c>
      <c r="CM534" t="s">
        <v>136</v>
      </c>
      <c r="CN534" t="s">
        <v>158</v>
      </c>
      <c r="CO534" t="s">
        <v>138</v>
      </c>
      <c r="CQ534" t="s">
        <v>115</v>
      </c>
      <c r="CR534" t="s">
        <v>133</v>
      </c>
      <c r="CS534" t="s">
        <v>139</v>
      </c>
      <c r="CT534" t="s">
        <v>133</v>
      </c>
      <c r="CU534" t="s">
        <v>139</v>
      </c>
      <c r="CV534" t="s">
        <v>133</v>
      </c>
      <c r="CW534" t="s">
        <v>139</v>
      </c>
      <c r="CX534" s="2" t="s">
        <v>6270</v>
      </c>
      <c r="CY534" s="10">
        <v>16702881463</v>
      </c>
      <c r="CZ534" t="s">
        <v>2304</v>
      </c>
      <c r="DA534" t="s">
        <v>356</v>
      </c>
      <c r="DB534" t="s">
        <v>133</v>
      </c>
      <c r="DC534" t="s">
        <v>115</v>
      </c>
    </row>
    <row r="535" spans="1:112" ht="14.45" customHeight="1" x14ac:dyDescent="0.25">
      <c r="A535" t="s">
        <v>9000</v>
      </c>
      <c r="B535" t="s">
        <v>143</v>
      </c>
      <c r="C535" s="1">
        <v>45485</v>
      </c>
      <c r="D535" s="1">
        <v>45596</v>
      </c>
      <c r="E535" t="s">
        <v>114</v>
      </c>
      <c r="G535" t="s">
        <v>115</v>
      </c>
      <c r="H535" t="s">
        <v>115</v>
      </c>
      <c r="I535" t="s">
        <v>115</v>
      </c>
      <c r="J535" t="s">
        <v>7467</v>
      </c>
      <c r="K535" t="s">
        <v>137</v>
      </c>
      <c r="L535" t="s">
        <v>7468</v>
      </c>
      <c r="M535" t="s">
        <v>7469</v>
      </c>
      <c r="N535" t="s">
        <v>119</v>
      </c>
      <c r="O535" t="s">
        <v>120</v>
      </c>
      <c r="P535" s="8">
        <v>96950</v>
      </c>
      <c r="Q535" t="s">
        <v>121</v>
      </c>
      <c r="R535" t="s">
        <v>493</v>
      </c>
      <c r="S535" s="10">
        <v>16702347900</v>
      </c>
      <c r="T535">
        <v>803</v>
      </c>
      <c r="U535" t="s">
        <v>7470</v>
      </c>
      <c r="V535">
        <v>23622</v>
      </c>
      <c r="W535" t="s">
        <v>123</v>
      </c>
      <c r="Y535" t="s">
        <v>7471</v>
      </c>
      <c r="Z535" t="s">
        <v>7472</v>
      </c>
      <c r="AA535" t="s">
        <v>7473</v>
      </c>
      <c r="AB535" t="s">
        <v>623</v>
      </c>
      <c r="AC535" t="s">
        <v>7468</v>
      </c>
      <c r="AD535" t="s">
        <v>7469</v>
      </c>
      <c r="AE535" t="s">
        <v>119</v>
      </c>
      <c r="AF535" t="s">
        <v>120</v>
      </c>
      <c r="AG535" s="8">
        <v>96950</v>
      </c>
      <c r="AH535" t="s">
        <v>121</v>
      </c>
      <c r="AI535" t="s">
        <v>493</v>
      </c>
      <c r="AJ535" s="10">
        <v>16702347900</v>
      </c>
      <c r="AK535">
        <v>803</v>
      </c>
      <c r="AL535" t="s">
        <v>7474</v>
      </c>
      <c r="BD535" t="str">
        <f>"49-9071.00"</f>
        <v>49-9071.00</v>
      </c>
      <c r="BE535" t="s">
        <v>241</v>
      </c>
      <c r="BF535" t="s">
        <v>9001</v>
      </c>
      <c r="BG535" t="s">
        <v>9002</v>
      </c>
      <c r="BH535">
        <v>10</v>
      </c>
      <c r="BI535">
        <v>10</v>
      </c>
      <c r="BJ535" s="1">
        <v>45600</v>
      </c>
      <c r="BK535" s="1">
        <v>45930</v>
      </c>
      <c r="BL535" s="1">
        <v>45600</v>
      </c>
      <c r="BM535" s="1">
        <v>45930</v>
      </c>
      <c r="BN535">
        <v>40</v>
      </c>
      <c r="BO535">
        <v>0</v>
      </c>
      <c r="BP535">
        <v>8</v>
      </c>
      <c r="BQ535">
        <v>8</v>
      </c>
      <c r="BR535">
        <v>8</v>
      </c>
      <c r="BS535">
        <v>8</v>
      </c>
      <c r="BT535">
        <v>8</v>
      </c>
      <c r="BU535">
        <v>0</v>
      </c>
      <c r="BV535" t="str">
        <f>"7:30 AM"</f>
        <v>7:30 AM</v>
      </c>
      <c r="BW535" t="str">
        <f>"4:30 PM"</f>
        <v>4:30 PM</v>
      </c>
      <c r="BX535" t="s">
        <v>226</v>
      </c>
      <c r="BY535">
        <v>0</v>
      </c>
      <c r="BZ535">
        <v>12</v>
      </c>
      <c r="CA535" t="s">
        <v>115</v>
      </c>
      <c r="CC535" t="s">
        <v>9003</v>
      </c>
      <c r="CD535" t="s">
        <v>7478</v>
      </c>
      <c r="CE535" t="s">
        <v>7479</v>
      </c>
      <c r="CF535" t="s">
        <v>119</v>
      </c>
      <c r="CG535" t="s">
        <v>120</v>
      </c>
      <c r="CH535" s="8">
        <v>96950</v>
      </c>
      <c r="CI535" s="3">
        <v>9.5399999999999991</v>
      </c>
      <c r="CJ535" s="3">
        <v>10</v>
      </c>
      <c r="CK535" s="3">
        <v>14.31</v>
      </c>
      <c r="CL535" s="3">
        <v>15</v>
      </c>
      <c r="CM535" t="s">
        <v>136</v>
      </c>
      <c r="CN535" t="s">
        <v>7480</v>
      </c>
      <c r="CO535" t="s">
        <v>466</v>
      </c>
      <c r="CQ535" t="s">
        <v>115</v>
      </c>
      <c r="CR535" t="s">
        <v>133</v>
      </c>
      <c r="CS535" t="s">
        <v>139</v>
      </c>
      <c r="CT535" t="s">
        <v>133</v>
      </c>
      <c r="CU535" t="s">
        <v>139</v>
      </c>
      <c r="CV535" t="s">
        <v>133</v>
      </c>
      <c r="CW535" t="s">
        <v>139</v>
      </c>
      <c r="CX535" s="2" t="s">
        <v>9004</v>
      </c>
      <c r="CY535" s="10">
        <v>16702347900</v>
      </c>
      <c r="CZ535" t="s">
        <v>7474</v>
      </c>
      <c r="DA535" t="s">
        <v>7482</v>
      </c>
      <c r="DB535" t="s">
        <v>133</v>
      </c>
      <c r="DC535" t="s">
        <v>115</v>
      </c>
      <c r="DD535" t="s">
        <v>7471</v>
      </c>
      <c r="DE535" t="s">
        <v>7472</v>
      </c>
      <c r="DF535" t="s">
        <v>2642</v>
      </c>
      <c r="DG535" t="s">
        <v>7467</v>
      </c>
      <c r="DH535" t="s">
        <v>7474</v>
      </c>
    </row>
    <row r="536" spans="1:112" ht="14.45" customHeight="1" x14ac:dyDescent="0.25">
      <c r="A536" t="s">
        <v>1135</v>
      </c>
      <c r="B536" t="s">
        <v>212</v>
      </c>
      <c r="C536" s="1">
        <v>45567</v>
      </c>
      <c r="D536" s="1">
        <v>45597</v>
      </c>
      <c r="E536" t="s">
        <v>114</v>
      </c>
      <c r="G536" t="s">
        <v>115</v>
      </c>
      <c r="H536" t="s">
        <v>115</v>
      </c>
      <c r="I536" t="s">
        <v>115</v>
      </c>
      <c r="J536" t="s">
        <v>1136</v>
      </c>
      <c r="K536" t="s">
        <v>1137</v>
      </c>
      <c r="L536" t="s">
        <v>1138</v>
      </c>
      <c r="N536" t="s">
        <v>148</v>
      </c>
      <c r="O536" t="s">
        <v>120</v>
      </c>
      <c r="P536" s="8">
        <v>96950</v>
      </c>
      <c r="Q536" t="s">
        <v>121</v>
      </c>
      <c r="S536" s="10">
        <v>16703221234</v>
      </c>
      <c r="T536">
        <v>781</v>
      </c>
      <c r="U536" t="s">
        <v>1139</v>
      </c>
      <c r="V536">
        <v>721110</v>
      </c>
      <c r="W536" t="s">
        <v>123</v>
      </c>
      <c r="Y536" t="s">
        <v>1140</v>
      </c>
      <c r="Z536" t="s">
        <v>1141</v>
      </c>
      <c r="AA536" t="s">
        <v>1142</v>
      </c>
      <c r="AB536" t="s">
        <v>1143</v>
      </c>
      <c r="AC536" t="s">
        <v>1138</v>
      </c>
      <c r="AE536" t="s">
        <v>148</v>
      </c>
      <c r="AF536" t="s">
        <v>120</v>
      </c>
      <c r="AG536" s="8">
        <v>96950</v>
      </c>
      <c r="AH536" t="s">
        <v>121</v>
      </c>
      <c r="AJ536" s="10">
        <v>16703221234</v>
      </c>
      <c r="AK536">
        <v>781</v>
      </c>
      <c r="AL536" t="s">
        <v>1144</v>
      </c>
      <c r="BD536" t="str">
        <f>"43-4181.00"</f>
        <v>43-4181.00</v>
      </c>
      <c r="BE536" t="s">
        <v>1145</v>
      </c>
      <c r="BF536" t="s">
        <v>1146</v>
      </c>
      <c r="BG536" t="s">
        <v>1147</v>
      </c>
      <c r="BH536">
        <v>1</v>
      </c>
      <c r="BJ536" s="1">
        <v>45627</v>
      </c>
      <c r="BK536" s="1">
        <v>45991</v>
      </c>
      <c r="BN536">
        <v>40</v>
      </c>
      <c r="BO536">
        <v>0</v>
      </c>
      <c r="BP536">
        <v>8</v>
      </c>
      <c r="BQ536">
        <v>8</v>
      </c>
      <c r="BR536">
        <v>8</v>
      </c>
      <c r="BS536">
        <v>8</v>
      </c>
      <c r="BT536">
        <v>8</v>
      </c>
      <c r="BU536">
        <v>0</v>
      </c>
      <c r="BV536" t="str">
        <f>"10:00 PM"</f>
        <v>10:00 PM</v>
      </c>
      <c r="BW536" t="str">
        <f>"6:00 AM"</f>
        <v>6:00 AM</v>
      </c>
      <c r="BX536" t="s">
        <v>226</v>
      </c>
      <c r="BY536">
        <v>0</v>
      </c>
      <c r="BZ536">
        <v>12</v>
      </c>
      <c r="CA536" t="s">
        <v>115</v>
      </c>
      <c r="CC536" t="s">
        <v>1148</v>
      </c>
      <c r="CD536" t="s">
        <v>1138</v>
      </c>
      <c r="CF536" t="s">
        <v>148</v>
      </c>
      <c r="CG536" t="s">
        <v>120</v>
      </c>
      <c r="CH536" s="8">
        <v>96950</v>
      </c>
      <c r="CI536" s="3">
        <v>8.77</v>
      </c>
      <c r="CJ536" s="3">
        <v>8.77</v>
      </c>
      <c r="CK536" s="3">
        <v>13.16</v>
      </c>
      <c r="CL536" s="3">
        <v>13.16</v>
      </c>
      <c r="CM536" t="s">
        <v>136</v>
      </c>
      <c r="CN536" t="s">
        <v>1149</v>
      </c>
      <c r="CO536" t="s">
        <v>138</v>
      </c>
      <c r="CQ536" t="s">
        <v>115</v>
      </c>
      <c r="CR536" t="s">
        <v>133</v>
      </c>
      <c r="CS536" t="s">
        <v>139</v>
      </c>
      <c r="CT536" t="s">
        <v>133</v>
      </c>
      <c r="CU536" t="s">
        <v>139</v>
      </c>
      <c r="CV536" t="s">
        <v>133</v>
      </c>
      <c r="CW536" t="s">
        <v>139</v>
      </c>
      <c r="CX536" t="s">
        <v>1150</v>
      </c>
      <c r="CY536" s="10">
        <v>16703221234</v>
      </c>
      <c r="CZ536" t="s">
        <v>1144</v>
      </c>
      <c r="DA536" t="s">
        <v>139</v>
      </c>
      <c r="DB536" t="s">
        <v>133</v>
      </c>
      <c r="DC536" t="s">
        <v>115</v>
      </c>
    </row>
    <row r="537" spans="1:112" ht="14.45" customHeight="1" x14ac:dyDescent="0.25">
      <c r="A537" t="s">
        <v>1739</v>
      </c>
      <c r="B537" t="s">
        <v>143</v>
      </c>
      <c r="C537" s="1">
        <v>45488</v>
      </c>
      <c r="D537" s="1">
        <v>45597</v>
      </c>
      <c r="E537" t="s">
        <v>144</v>
      </c>
      <c r="F537" s="1">
        <v>45556</v>
      </c>
      <c r="G537" t="s">
        <v>115</v>
      </c>
      <c r="H537" t="s">
        <v>115</v>
      </c>
      <c r="I537" t="s">
        <v>115</v>
      </c>
      <c r="J537" t="s">
        <v>193</v>
      </c>
      <c r="L537" t="s">
        <v>194</v>
      </c>
      <c r="M537" t="s">
        <v>195</v>
      </c>
      <c r="N537" t="s">
        <v>119</v>
      </c>
      <c r="O537" t="s">
        <v>120</v>
      </c>
      <c r="P537" s="8">
        <v>96950</v>
      </c>
      <c r="Q537" t="s">
        <v>121</v>
      </c>
      <c r="S537" s="10">
        <v>16707891310</v>
      </c>
      <c r="U537" t="s">
        <v>196</v>
      </c>
      <c r="V537">
        <v>561720</v>
      </c>
      <c r="W537" t="s">
        <v>123</v>
      </c>
      <c r="Y537" t="s">
        <v>197</v>
      </c>
      <c r="Z537" t="s">
        <v>198</v>
      </c>
      <c r="AA537" t="s">
        <v>199</v>
      </c>
      <c r="AB537" t="s">
        <v>200</v>
      </c>
      <c r="AC537" t="s">
        <v>1740</v>
      </c>
      <c r="AD537" t="s">
        <v>195</v>
      </c>
      <c r="AE537" t="s">
        <v>119</v>
      </c>
      <c r="AF537" t="s">
        <v>120</v>
      </c>
      <c r="AG537" s="8">
        <v>96950</v>
      </c>
      <c r="AH537" t="s">
        <v>121</v>
      </c>
      <c r="AJ537" s="10">
        <v>16707891310</v>
      </c>
      <c r="AL537" t="s">
        <v>202</v>
      </c>
      <c r="BD537" t="str">
        <f>"49-9071.00"</f>
        <v>49-9071.00</v>
      </c>
      <c r="BE537" t="s">
        <v>241</v>
      </c>
      <c r="BF537" t="s">
        <v>1741</v>
      </c>
      <c r="BG537" t="s">
        <v>1742</v>
      </c>
      <c r="BH537">
        <v>2</v>
      </c>
      <c r="BI537">
        <v>2</v>
      </c>
      <c r="BJ537" s="1">
        <v>45558</v>
      </c>
      <c r="BK537" s="1">
        <v>45922</v>
      </c>
      <c r="BL537" s="1">
        <v>45597</v>
      </c>
      <c r="BM537" s="1">
        <v>45922</v>
      </c>
      <c r="BN537">
        <v>35</v>
      </c>
      <c r="BO537">
        <v>0</v>
      </c>
      <c r="BP537">
        <v>7</v>
      </c>
      <c r="BQ537">
        <v>7</v>
      </c>
      <c r="BR537">
        <v>7</v>
      </c>
      <c r="BS537">
        <v>7</v>
      </c>
      <c r="BT537">
        <v>7</v>
      </c>
      <c r="BU537">
        <v>0</v>
      </c>
      <c r="BV537" t="str">
        <f>"6:00 AM"</f>
        <v>6:00 AM</v>
      </c>
      <c r="BW537" t="str">
        <f>"8:00 PM"</f>
        <v>8:00 PM</v>
      </c>
      <c r="BX537" t="s">
        <v>158</v>
      </c>
      <c r="BY537">
        <v>0</v>
      </c>
      <c r="BZ537">
        <v>24</v>
      </c>
      <c r="CA537" t="s">
        <v>115</v>
      </c>
      <c r="CC537" t="s">
        <v>1743</v>
      </c>
      <c r="CD537" t="s">
        <v>207</v>
      </c>
      <c r="CE537" t="s">
        <v>208</v>
      </c>
      <c r="CF537" t="s">
        <v>119</v>
      </c>
      <c r="CG537" t="s">
        <v>120</v>
      </c>
      <c r="CH537" s="8">
        <v>96950</v>
      </c>
      <c r="CI537" s="3">
        <v>9.75</v>
      </c>
      <c r="CJ537" s="3">
        <v>9.75</v>
      </c>
      <c r="CK537" s="3">
        <v>0</v>
      </c>
      <c r="CL537" s="3">
        <v>0</v>
      </c>
      <c r="CM537" t="s">
        <v>136</v>
      </c>
      <c r="CN537" t="s">
        <v>139</v>
      </c>
      <c r="CO537" t="s">
        <v>138</v>
      </c>
      <c r="CQ537" t="s">
        <v>115</v>
      </c>
      <c r="CR537" t="s">
        <v>133</v>
      </c>
      <c r="CS537" t="s">
        <v>139</v>
      </c>
      <c r="CT537" t="s">
        <v>139</v>
      </c>
      <c r="CU537" t="s">
        <v>139</v>
      </c>
      <c r="CV537" t="s">
        <v>133</v>
      </c>
      <c r="CW537" t="s">
        <v>139</v>
      </c>
      <c r="CX537" t="s">
        <v>139</v>
      </c>
      <c r="CY537" s="10">
        <v>16707891310</v>
      </c>
      <c r="CZ537" t="s">
        <v>210</v>
      </c>
      <c r="DA537" t="s">
        <v>139</v>
      </c>
      <c r="DB537" t="s">
        <v>133</v>
      </c>
      <c r="DC537" t="s">
        <v>115</v>
      </c>
    </row>
    <row r="538" spans="1:112" ht="14.45" customHeight="1" x14ac:dyDescent="0.25">
      <c r="A538" t="s">
        <v>2215</v>
      </c>
      <c r="B538" t="s">
        <v>901</v>
      </c>
      <c r="C538" s="1">
        <v>45531</v>
      </c>
      <c r="D538" s="1">
        <v>45597</v>
      </c>
      <c r="E538" t="s">
        <v>144</v>
      </c>
      <c r="F538" s="1">
        <v>45564</v>
      </c>
      <c r="G538" t="s">
        <v>115</v>
      </c>
      <c r="H538" t="s">
        <v>115</v>
      </c>
      <c r="I538" t="s">
        <v>115</v>
      </c>
      <c r="J538" t="s">
        <v>1641</v>
      </c>
      <c r="K538" t="s">
        <v>1641</v>
      </c>
      <c r="L538" t="s">
        <v>532</v>
      </c>
      <c r="M538" t="s">
        <v>1643</v>
      </c>
      <c r="N538" t="s">
        <v>119</v>
      </c>
      <c r="O538" t="s">
        <v>120</v>
      </c>
      <c r="P538" s="8">
        <v>96950</v>
      </c>
      <c r="Q538" t="s">
        <v>121</v>
      </c>
      <c r="S538" s="10">
        <v>16702870614</v>
      </c>
      <c r="U538" t="s">
        <v>1644</v>
      </c>
      <c r="V538">
        <v>56132</v>
      </c>
      <c r="W538" t="s">
        <v>123</v>
      </c>
      <c r="Y538" t="s">
        <v>1645</v>
      </c>
      <c r="Z538" t="s">
        <v>1646</v>
      </c>
      <c r="AA538" t="s">
        <v>1647</v>
      </c>
      <c r="AB538" t="s">
        <v>288</v>
      </c>
      <c r="AC538" t="s">
        <v>532</v>
      </c>
      <c r="AD538" t="s">
        <v>1643</v>
      </c>
      <c r="AE538" t="s">
        <v>1719</v>
      </c>
      <c r="AF538" t="s">
        <v>120</v>
      </c>
      <c r="AG538" s="8">
        <v>96950</v>
      </c>
      <c r="AH538" t="s">
        <v>121</v>
      </c>
      <c r="AJ538" s="10">
        <v>16702870614</v>
      </c>
      <c r="AL538" t="s">
        <v>1648</v>
      </c>
      <c r="BD538" t="str">
        <f>"49-9071.00"</f>
        <v>49-9071.00</v>
      </c>
      <c r="BE538" t="s">
        <v>241</v>
      </c>
      <c r="BF538" t="s">
        <v>1649</v>
      </c>
      <c r="BG538" t="s">
        <v>857</v>
      </c>
      <c r="BH538">
        <v>20</v>
      </c>
      <c r="BI538">
        <v>19</v>
      </c>
      <c r="BJ538" s="1">
        <v>45566</v>
      </c>
      <c r="BK538" s="1">
        <v>45930</v>
      </c>
      <c r="BL538" s="1">
        <v>45597</v>
      </c>
      <c r="BM538" s="1">
        <v>45930</v>
      </c>
      <c r="BN538">
        <v>35</v>
      </c>
      <c r="BO538">
        <v>0</v>
      </c>
      <c r="BP538">
        <v>7</v>
      </c>
      <c r="BQ538">
        <v>7</v>
      </c>
      <c r="BR538">
        <v>7</v>
      </c>
      <c r="BS538">
        <v>7</v>
      </c>
      <c r="BT538">
        <v>7</v>
      </c>
      <c r="BU538">
        <v>0</v>
      </c>
      <c r="BV538" t="str">
        <f>"8:00 AM"</f>
        <v>8:00 AM</v>
      </c>
      <c r="BW538" t="str">
        <f>"4:00 PM"</f>
        <v>4:00 PM</v>
      </c>
      <c r="BX538" t="s">
        <v>158</v>
      </c>
      <c r="BY538">
        <v>0</v>
      </c>
      <c r="BZ538">
        <v>6</v>
      </c>
      <c r="CA538" t="s">
        <v>115</v>
      </c>
      <c r="CC538" t="s">
        <v>1720</v>
      </c>
      <c r="CD538" t="s">
        <v>532</v>
      </c>
      <c r="CE538" t="s">
        <v>1643</v>
      </c>
      <c r="CF538" t="s">
        <v>2216</v>
      </c>
      <c r="CG538" t="s">
        <v>120</v>
      </c>
      <c r="CH538" s="8">
        <v>96950</v>
      </c>
      <c r="CI538" s="3">
        <v>9.75</v>
      </c>
      <c r="CJ538" s="3">
        <v>9.75</v>
      </c>
      <c r="CK538" s="3">
        <v>14.63</v>
      </c>
      <c r="CL538" s="3">
        <v>14.63</v>
      </c>
      <c r="CM538" t="s">
        <v>136</v>
      </c>
      <c r="CN538" t="s">
        <v>1650</v>
      </c>
      <c r="CO538" t="s">
        <v>138</v>
      </c>
      <c r="CQ538" t="s">
        <v>115</v>
      </c>
      <c r="CR538" t="s">
        <v>133</v>
      </c>
      <c r="CS538" t="s">
        <v>139</v>
      </c>
      <c r="CT538" t="s">
        <v>133</v>
      </c>
      <c r="CU538" t="s">
        <v>133</v>
      </c>
      <c r="CV538" t="s">
        <v>133</v>
      </c>
      <c r="CW538" t="s">
        <v>139</v>
      </c>
      <c r="CX538" t="s">
        <v>770</v>
      </c>
      <c r="CY538" s="10">
        <v>16702870614</v>
      </c>
      <c r="CZ538" t="s">
        <v>1648</v>
      </c>
      <c r="DA538" t="s">
        <v>296</v>
      </c>
      <c r="DB538" t="s">
        <v>133</v>
      </c>
      <c r="DC538" t="s">
        <v>115</v>
      </c>
    </row>
    <row r="539" spans="1:112" ht="14.45" customHeight="1" x14ac:dyDescent="0.25">
      <c r="A539" t="s">
        <v>2635</v>
      </c>
      <c r="B539" t="s">
        <v>192</v>
      </c>
      <c r="C539" s="1">
        <v>45513</v>
      </c>
      <c r="D539" s="1">
        <v>45597</v>
      </c>
      <c r="E539" t="s">
        <v>144</v>
      </c>
      <c r="F539" s="1">
        <v>45594</v>
      </c>
      <c r="G539" t="s">
        <v>115</v>
      </c>
      <c r="H539" t="s">
        <v>115</v>
      </c>
      <c r="I539" t="s">
        <v>115</v>
      </c>
      <c r="J539" t="s">
        <v>326</v>
      </c>
      <c r="K539" t="s">
        <v>2636</v>
      </c>
      <c r="L539" t="s">
        <v>964</v>
      </c>
      <c r="M539" t="s">
        <v>329</v>
      </c>
      <c r="N539" t="s">
        <v>119</v>
      </c>
      <c r="O539" t="s">
        <v>120</v>
      </c>
      <c r="P539" s="8">
        <v>96950</v>
      </c>
      <c r="Q539" t="s">
        <v>121</v>
      </c>
      <c r="S539" s="10">
        <v>16702336927</v>
      </c>
      <c r="U539" t="s">
        <v>330</v>
      </c>
      <c r="V539">
        <v>561320</v>
      </c>
      <c r="W539" t="s">
        <v>123</v>
      </c>
      <c r="Y539" t="s">
        <v>331</v>
      </c>
      <c r="Z539" t="s">
        <v>332</v>
      </c>
      <c r="AA539" t="s">
        <v>333</v>
      </c>
      <c r="AB539" t="s">
        <v>200</v>
      </c>
      <c r="AC539" t="s">
        <v>2637</v>
      </c>
      <c r="AD539" t="s">
        <v>329</v>
      </c>
      <c r="AE539" t="s">
        <v>119</v>
      </c>
      <c r="AF539" t="s">
        <v>120</v>
      </c>
      <c r="AG539" s="8">
        <v>96950</v>
      </c>
      <c r="AH539" t="s">
        <v>121</v>
      </c>
      <c r="AJ539" s="10">
        <v>16702336927</v>
      </c>
      <c r="AL539" t="s">
        <v>334</v>
      </c>
      <c r="BD539" t="str">
        <f>"49-9071.00"</f>
        <v>49-9071.00</v>
      </c>
      <c r="BE539" t="s">
        <v>241</v>
      </c>
      <c r="BF539" t="s">
        <v>2638</v>
      </c>
      <c r="BG539" t="s">
        <v>336</v>
      </c>
      <c r="BH539">
        <v>9</v>
      </c>
      <c r="BJ539" s="1">
        <v>45596</v>
      </c>
      <c r="BK539" s="1">
        <v>45960</v>
      </c>
      <c r="BN539">
        <v>35</v>
      </c>
      <c r="BO539">
        <v>0</v>
      </c>
      <c r="BP539">
        <v>7</v>
      </c>
      <c r="BQ539">
        <v>7</v>
      </c>
      <c r="BR539">
        <v>7</v>
      </c>
      <c r="BS539">
        <v>7</v>
      </c>
      <c r="BT539">
        <v>7</v>
      </c>
      <c r="BU539">
        <v>0</v>
      </c>
      <c r="BV539" t="str">
        <f>"7:30 AM"</f>
        <v>7:30 AM</v>
      </c>
      <c r="BW539" t="str">
        <f>"3:30 PM"</f>
        <v>3:30 PM</v>
      </c>
      <c r="BX539" t="s">
        <v>226</v>
      </c>
      <c r="BY539">
        <v>0</v>
      </c>
      <c r="BZ539">
        <v>24</v>
      </c>
      <c r="CA539" t="s">
        <v>115</v>
      </c>
      <c r="CC539" t="s">
        <v>2639</v>
      </c>
      <c r="CD539" t="s">
        <v>2640</v>
      </c>
      <c r="CF539" t="s">
        <v>119</v>
      </c>
      <c r="CG539" t="s">
        <v>120</v>
      </c>
      <c r="CH539" s="8">
        <v>96950</v>
      </c>
      <c r="CI539" s="3">
        <v>9.75</v>
      </c>
      <c r="CJ539" s="3">
        <v>9.75</v>
      </c>
      <c r="CK539" s="3">
        <v>14.63</v>
      </c>
      <c r="CL539" s="3">
        <v>14.63</v>
      </c>
      <c r="CM539" t="s">
        <v>136</v>
      </c>
      <c r="CO539" t="s">
        <v>138</v>
      </c>
      <c r="CQ539" t="s">
        <v>115</v>
      </c>
      <c r="CR539" t="s">
        <v>133</v>
      </c>
      <c r="CS539" t="s">
        <v>139</v>
      </c>
      <c r="CT539" t="s">
        <v>133</v>
      </c>
      <c r="CU539" t="s">
        <v>139</v>
      </c>
      <c r="CV539" t="s">
        <v>133</v>
      </c>
      <c r="CW539" t="s">
        <v>139</v>
      </c>
      <c r="CX539" t="s">
        <v>338</v>
      </c>
      <c r="CY539" s="10">
        <v>16702336927</v>
      </c>
      <c r="CZ539" t="s">
        <v>334</v>
      </c>
      <c r="DA539" t="s">
        <v>139</v>
      </c>
      <c r="DB539" t="s">
        <v>133</v>
      </c>
      <c r="DC539" t="s">
        <v>115</v>
      </c>
    </row>
    <row r="540" spans="1:112" ht="14.45" customHeight="1" x14ac:dyDescent="0.25">
      <c r="A540" t="s">
        <v>3104</v>
      </c>
      <c r="B540" t="s">
        <v>143</v>
      </c>
      <c r="C540" s="1">
        <v>45502</v>
      </c>
      <c r="D540" s="1">
        <v>45597</v>
      </c>
      <c r="E540" t="s">
        <v>144</v>
      </c>
      <c r="F540" s="1">
        <v>45656</v>
      </c>
      <c r="G540" t="s">
        <v>115</v>
      </c>
      <c r="H540" t="s">
        <v>115</v>
      </c>
      <c r="I540" t="s">
        <v>115</v>
      </c>
      <c r="J540" t="s">
        <v>3105</v>
      </c>
      <c r="K540" t="s">
        <v>3106</v>
      </c>
      <c r="L540" t="s">
        <v>3107</v>
      </c>
      <c r="M540" t="s">
        <v>119</v>
      </c>
      <c r="N540" t="s">
        <v>119</v>
      </c>
      <c r="O540" t="s">
        <v>120</v>
      </c>
      <c r="P540" s="8">
        <v>96950</v>
      </c>
      <c r="Q540" t="s">
        <v>121</v>
      </c>
      <c r="R540" t="s">
        <v>139</v>
      </c>
      <c r="S540" s="10">
        <v>16702879181</v>
      </c>
      <c r="T540">
        <v>0</v>
      </c>
      <c r="U540" t="s">
        <v>3108</v>
      </c>
      <c r="V540">
        <v>323111</v>
      </c>
      <c r="W540" t="s">
        <v>123</v>
      </c>
      <c r="Y540" t="s">
        <v>3109</v>
      </c>
      <c r="Z540" t="s">
        <v>3110</v>
      </c>
      <c r="AA540" t="s">
        <v>3111</v>
      </c>
      <c r="AB540" t="s">
        <v>2932</v>
      </c>
      <c r="AC540" t="s">
        <v>3112</v>
      </c>
      <c r="AD540" t="s">
        <v>139</v>
      </c>
      <c r="AE540" t="s">
        <v>119</v>
      </c>
      <c r="AF540" t="s">
        <v>120</v>
      </c>
      <c r="AG540" s="8">
        <v>96950</v>
      </c>
      <c r="AH540" t="s">
        <v>121</v>
      </c>
      <c r="AI540" t="s">
        <v>119</v>
      </c>
      <c r="AJ540" s="10">
        <v>16702879181</v>
      </c>
      <c r="AK540">
        <v>0</v>
      </c>
      <c r="AL540" t="s">
        <v>3113</v>
      </c>
      <c r="BD540" t="str">
        <f>"27-1024.00"</f>
        <v>27-1024.00</v>
      </c>
      <c r="BE540" t="s">
        <v>3114</v>
      </c>
      <c r="BF540" t="s">
        <v>3115</v>
      </c>
      <c r="BG540" t="s">
        <v>3116</v>
      </c>
      <c r="BH540">
        <v>2</v>
      </c>
      <c r="BI540">
        <v>2</v>
      </c>
      <c r="BJ540" s="1">
        <v>45658</v>
      </c>
      <c r="BK540" s="1">
        <v>46022</v>
      </c>
      <c r="BL540" s="1">
        <v>45658</v>
      </c>
      <c r="BM540" s="1">
        <v>46022</v>
      </c>
      <c r="BN540">
        <v>35</v>
      </c>
      <c r="BO540">
        <v>0</v>
      </c>
      <c r="BP540">
        <v>7</v>
      </c>
      <c r="BQ540">
        <v>7</v>
      </c>
      <c r="BR540">
        <v>7</v>
      </c>
      <c r="BS540">
        <v>7</v>
      </c>
      <c r="BT540">
        <v>7</v>
      </c>
      <c r="BU540">
        <v>0</v>
      </c>
      <c r="BV540" t="str">
        <f>"9:00 AM"</f>
        <v>9:00 AM</v>
      </c>
      <c r="BW540" t="str">
        <f>"5:00 PM"</f>
        <v>5:00 PM</v>
      </c>
      <c r="BX540" t="s">
        <v>226</v>
      </c>
      <c r="BY540">
        <v>0</v>
      </c>
      <c r="BZ540">
        <v>12</v>
      </c>
      <c r="CA540" t="s">
        <v>115</v>
      </c>
      <c r="CC540" s="2" t="s">
        <v>3117</v>
      </c>
      <c r="CD540" t="s">
        <v>3118</v>
      </c>
      <c r="CE540" t="s">
        <v>139</v>
      </c>
      <c r="CF540" t="s">
        <v>119</v>
      </c>
      <c r="CG540" t="s">
        <v>120</v>
      </c>
      <c r="CH540" s="8">
        <v>96950</v>
      </c>
      <c r="CI540" s="3">
        <v>10.130000000000001</v>
      </c>
      <c r="CJ540" s="3">
        <v>10.130000000000001</v>
      </c>
      <c r="CK540" s="3">
        <v>15.2</v>
      </c>
      <c r="CL540" s="3">
        <v>15.2</v>
      </c>
      <c r="CM540" t="s">
        <v>136</v>
      </c>
      <c r="CN540" t="s">
        <v>137</v>
      </c>
      <c r="CO540" t="s">
        <v>138</v>
      </c>
      <c r="CQ540" t="s">
        <v>115</v>
      </c>
      <c r="CR540" t="s">
        <v>133</v>
      </c>
      <c r="CS540" t="s">
        <v>139</v>
      </c>
      <c r="CT540" t="s">
        <v>133</v>
      </c>
      <c r="CU540" t="s">
        <v>139</v>
      </c>
      <c r="CV540" t="s">
        <v>133</v>
      </c>
      <c r="CW540" t="s">
        <v>139</v>
      </c>
      <c r="CX540" t="s">
        <v>137</v>
      </c>
      <c r="CY540" s="10">
        <v>16702879181</v>
      </c>
      <c r="CZ540" t="s">
        <v>3113</v>
      </c>
      <c r="DA540" t="s">
        <v>139</v>
      </c>
      <c r="DB540" t="s">
        <v>133</v>
      </c>
      <c r="DC540" t="s">
        <v>115</v>
      </c>
    </row>
    <row r="541" spans="1:112" ht="14.45" customHeight="1" x14ac:dyDescent="0.25">
      <c r="A541" t="s">
        <v>4123</v>
      </c>
      <c r="B541" t="s">
        <v>143</v>
      </c>
      <c r="C541" s="1">
        <v>45526</v>
      </c>
      <c r="D541" s="1">
        <v>45597</v>
      </c>
      <c r="E541" t="s">
        <v>114</v>
      </c>
      <c r="G541" t="s">
        <v>115</v>
      </c>
      <c r="H541" t="s">
        <v>115</v>
      </c>
      <c r="I541" t="s">
        <v>115</v>
      </c>
      <c r="J541" t="s">
        <v>4124</v>
      </c>
      <c r="K541" t="s">
        <v>4125</v>
      </c>
      <c r="L541" t="s">
        <v>4126</v>
      </c>
      <c r="M541" t="s">
        <v>4127</v>
      </c>
      <c r="N541" t="s">
        <v>148</v>
      </c>
      <c r="O541" t="s">
        <v>120</v>
      </c>
      <c r="P541" s="8">
        <v>96950</v>
      </c>
      <c r="Q541" t="s">
        <v>121</v>
      </c>
      <c r="S541" s="10">
        <v>16709894241</v>
      </c>
      <c r="U541" t="s">
        <v>4128</v>
      </c>
      <c r="V541">
        <v>23622</v>
      </c>
      <c r="W541" t="s">
        <v>123</v>
      </c>
      <c r="Y541" t="s">
        <v>4129</v>
      </c>
      <c r="Z541" t="s">
        <v>4130</v>
      </c>
      <c r="AA541" t="s">
        <v>4131</v>
      </c>
      <c r="AB541" t="s">
        <v>2208</v>
      </c>
      <c r="AC541" t="s">
        <v>4126</v>
      </c>
      <c r="AD541" t="s">
        <v>4127</v>
      </c>
      <c r="AE541" t="s">
        <v>148</v>
      </c>
      <c r="AF541" t="s">
        <v>120</v>
      </c>
      <c r="AG541" s="8">
        <v>96950</v>
      </c>
      <c r="AH541" t="s">
        <v>121</v>
      </c>
      <c r="AJ541" s="10">
        <v>16709894241</v>
      </c>
      <c r="AL541" t="s">
        <v>4132</v>
      </c>
      <c r="BD541" t="str">
        <f>"47-2051.00"</f>
        <v>47-2051.00</v>
      </c>
      <c r="BE541" t="s">
        <v>4133</v>
      </c>
      <c r="BF541" t="s">
        <v>4134</v>
      </c>
      <c r="BG541" t="s">
        <v>4133</v>
      </c>
      <c r="BH541">
        <v>10</v>
      </c>
      <c r="BI541">
        <v>10</v>
      </c>
      <c r="BJ541" s="1">
        <v>45566</v>
      </c>
      <c r="BK541" s="1">
        <v>45930</v>
      </c>
      <c r="BL541" s="1">
        <v>45597</v>
      </c>
      <c r="BM541" s="1">
        <v>45930</v>
      </c>
      <c r="BN541">
        <v>40</v>
      </c>
      <c r="BO541">
        <v>0</v>
      </c>
      <c r="BP541">
        <v>8</v>
      </c>
      <c r="BQ541">
        <v>8</v>
      </c>
      <c r="BR541">
        <v>8</v>
      </c>
      <c r="BS541">
        <v>8</v>
      </c>
      <c r="BT541">
        <v>8</v>
      </c>
      <c r="BU541">
        <v>0</v>
      </c>
      <c r="BV541" t="str">
        <f>"8:00 AM"</f>
        <v>8:00 AM</v>
      </c>
      <c r="BW541" t="str">
        <f>"5:00 PM"</f>
        <v>5:00 PM</v>
      </c>
      <c r="BX541" t="s">
        <v>158</v>
      </c>
      <c r="BY541">
        <v>0</v>
      </c>
      <c r="BZ541">
        <v>3</v>
      </c>
      <c r="CA541" t="s">
        <v>115</v>
      </c>
      <c r="CC541" t="s">
        <v>4135</v>
      </c>
      <c r="CD541" t="s">
        <v>4126</v>
      </c>
      <c r="CE541" t="s">
        <v>4127</v>
      </c>
      <c r="CF541" t="s">
        <v>148</v>
      </c>
      <c r="CG541" t="s">
        <v>120</v>
      </c>
      <c r="CH541" s="8">
        <v>96950</v>
      </c>
      <c r="CI541" s="3">
        <v>9.7799999999999994</v>
      </c>
      <c r="CJ541" s="3">
        <v>9.7799999999999994</v>
      </c>
      <c r="CK541" s="3">
        <v>14.67</v>
      </c>
      <c r="CL541" s="3">
        <v>14.67</v>
      </c>
      <c r="CM541" t="s">
        <v>136</v>
      </c>
      <c r="CN541" t="s">
        <v>139</v>
      </c>
      <c r="CO541" t="s">
        <v>138</v>
      </c>
      <c r="CQ541" t="s">
        <v>133</v>
      </c>
      <c r="CR541" t="s">
        <v>133</v>
      </c>
      <c r="CS541" t="s">
        <v>139</v>
      </c>
      <c r="CT541" t="s">
        <v>133</v>
      </c>
      <c r="CU541" t="s">
        <v>139</v>
      </c>
      <c r="CV541" t="s">
        <v>133</v>
      </c>
      <c r="CW541" t="s">
        <v>139</v>
      </c>
      <c r="CX541" t="s">
        <v>4136</v>
      </c>
      <c r="CY541" s="10">
        <v>16709894241</v>
      </c>
      <c r="CZ541" t="s">
        <v>4132</v>
      </c>
      <c r="DA541" t="s">
        <v>139</v>
      </c>
      <c r="DB541" t="s">
        <v>133</v>
      </c>
      <c r="DC541" t="s">
        <v>115</v>
      </c>
    </row>
    <row r="542" spans="1:112" ht="14.45" customHeight="1" x14ac:dyDescent="0.25">
      <c r="A542" t="s">
        <v>4248</v>
      </c>
      <c r="B542" t="s">
        <v>192</v>
      </c>
      <c r="C542" s="1">
        <v>45531</v>
      </c>
      <c r="D542" s="1">
        <v>45597</v>
      </c>
      <c r="E542" t="s">
        <v>114</v>
      </c>
      <c r="G542" t="s">
        <v>115</v>
      </c>
      <c r="H542" t="s">
        <v>115</v>
      </c>
      <c r="I542" t="s">
        <v>115</v>
      </c>
      <c r="J542" t="s">
        <v>1641</v>
      </c>
      <c r="K542" t="s">
        <v>1641</v>
      </c>
      <c r="L542" t="s">
        <v>532</v>
      </c>
      <c r="M542" t="s">
        <v>1643</v>
      </c>
      <c r="N542" t="s">
        <v>119</v>
      </c>
      <c r="O542" t="s">
        <v>120</v>
      </c>
      <c r="P542" s="8">
        <v>96950</v>
      </c>
      <c r="Q542" t="s">
        <v>121</v>
      </c>
      <c r="R542" t="s">
        <v>1354</v>
      </c>
      <c r="S542" s="10">
        <v>16702870614</v>
      </c>
      <c r="U542" t="s">
        <v>1644</v>
      </c>
      <c r="V542">
        <v>56132</v>
      </c>
      <c r="W542" t="s">
        <v>123</v>
      </c>
      <c r="Y542" t="s">
        <v>1645</v>
      </c>
      <c r="Z542" t="s">
        <v>1646</v>
      </c>
      <c r="AA542" t="s">
        <v>1647</v>
      </c>
      <c r="AB542" t="s">
        <v>288</v>
      </c>
      <c r="AC542" t="s">
        <v>532</v>
      </c>
      <c r="AD542" t="s">
        <v>1643</v>
      </c>
      <c r="AE542" t="s">
        <v>1721</v>
      </c>
      <c r="AF542" t="s">
        <v>120</v>
      </c>
      <c r="AG542" s="8">
        <v>96950</v>
      </c>
      <c r="AH542" t="s">
        <v>121</v>
      </c>
      <c r="AJ542" s="10">
        <v>16702870614</v>
      </c>
      <c r="AL542" t="s">
        <v>1648</v>
      </c>
      <c r="BD542" t="str">
        <f>"49-9071.00"</f>
        <v>49-9071.00</v>
      </c>
      <c r="BE542" t="s">
        <v>241</v>
      </c>
      <c r="BF542" t="s">
        <v>1649</v>
      </c>
      <c r="BG542" t="s">
        <v>857</v>
      </c>
      <c r="BH542">
        <v>10</v>
      </c>
      <c r="BJ542" s="1">
        <v>45597</v>
      </c>
      <c r="BK542" s="1">
        <v>45961</v>
      </c>
      <c r="BN542">
        <v>35</v>
      </c>
      <c r="BO542">
        <v>0</v>
      </c>
      <c r="BP542">
        <v>7</v>
      </c>
      <c r="BQ542">
        <v>7</v>
      </c>
      <c r="BR542">
        <v>7</v>
      </c>
      <c r="BS542">
        <v>7</v>
      </c>
      <c r="BT542">
        <v>7</v>
      </c>
      <c r="BU542">
        <v>0</v>
      </c>
      <c r="BV542" t="str">
        <f>"8:00 AM"</f>
        <v>8:00 AM</v>
      </c>
      <c r="BW542" t="str">
        <f>"4:00 PM"</f>
        <v>4:00 PM</v>
      </c>
      <c r="BX542" t="s">
        <v>158</v>
      </c>
      <c r="BY542">
        <v>0</v>
      </c>
      <c r="BZ542">
        <v>6</v>
      </c>
      <c r="CA542" t="s">
        <v>115</v>
      </c>
      <c r="CC542" t="s">
        <v>1720</v>
      </c>
      <c r="CD542" t="s">
        <v>532</v>
      </c>
      <c r="CE542" t="s">
        <v>1643</v>
      </c>
      <c r="CF542" t="s">
        <v>2216</v>
      </c>
      <c r="CG542" t="s">
        <v>120</v>
      </c>
      <c r="CH542" s="8">
        <v>96950</v>
      </c>
      <c r="CI542" s="3">
        <v>9.75</v>
      </c>
      <c r="CJ542" s="3">
        <v>9.75</v>
      </c>
      <c r="CK542" s="3">
        <v>14.63</v>
      </c>
      <c r="CL542" s="3">
        <v>14.63</v>
      </c>
      <c r="CM542" t="s">
        <v>136</v>
      </c>
      <c r="CO542" t="s">
        <v>138</v>
      </c>
      <c r="CQ542" t="s">
        <v>115</v>
      </c>
      <c r="CR542" t="s">
        <v>133</v>
      </c>
      <c r="CS542" t="s">
        <v>139</v>
      </c>
      <c r="CT542" t="s">
        <v>133</v>
      </c>
      <c r="CU542" t="s">
        <v>133</v>
      </c>
      <c r="CV542" t="s">
        <v>133</v>
      </c>
      <c r="CW542" t="s">
        <v>139</v>
      </c>
      <c r="CX542" t="s">
        <v>1722</v>
      </c>
      <c r="CY542" s="10">
        <v>16702870614</v>
      </c>
      <c r="CZ542" t="s">
        <v>1648</v>
      </c>
      <c r="DA542" t="s">
        <v>296</v>
      </c>
      <c r="DB542" t="s">
        <v>133</v>
      </c>
      <c r="DC542" t="s">
        <v>115</v>
      </c>
    </row>
    <row r="543" spans="1:112" ht="14.45" customHeight="1" x14ac:dyDescent="0.25">
      <c r="A543" t="s">
        <v>4923</v>
      </c>
      <c r="B543" t="s">
        <v>143</v>
      </c>
      <c r="C543" s="1">
        <v>45488</v>
      </c>
      <c r="D543" s="1">
        <v>45597</v>
      </c>
      <c r="E543" t="s">
        <v>144</v>
      </c>
      <c r="F543" s="1">
        <v>45556</v>
      </c>
      <c r="G543" t="s">
        <v>115</v>
      </c>
      <c r="H543" t="s">
        <v>115</v>
      </c>
      <c r="I543" t="s">
        <v>115</v>
      </c>
      <c r="J543" t="s">
        <v>193</v>
      </c>
      <c r="L543" t="s">
        <v>194</v>
      </c>
      <c r="M543" t="s">
        <v>195</v>
      </c>
      <c r="N543" t="s">
        <v>119</v>
      </c>
      <c r="O543" t="s">
        <v>120</v>
      </c>
      <c r="P543" s="8">
        <v>96950</v>
      </c>
      <c r="Q543" t="s">
        <v>121</v>
      </c>
      <c r="S543" s="10">
        <v>16707891310</v>
      </c>
      <c r="U543" t="s">
        <v>196</v>
      </c>
      <c r="V543">
        <v>56172</v>
      </c>
      <c r="W543" t="s">
        <v>123</v>
      </c>
      <c r="Y543" t="s">
        <v>197</v>
      </c>
      <c r="Z543" t="s">
        <v>198</v>
      </c>
      <c r="AA543" t="s">
        <v>199</v>
      </c>
      <c r="AB543" t="s">
        <v>200</v>
      </c>
      <c r="AC543" t="s">
        <v>201</v>
      </c>
      <c r="AD543" t="s">
        <v>195</v>
      </c>
      <c r="AE543" t="s">
        <v>119</v>
      </c>
      <c r="AF543" t="s">
        <v>120</v>
      </c>
      <c r="AG543" s="8">
        <v>96950</v>
      </c>
      <c r="AH543" t="s">
        <v>121</v>
      </c>
      <c r="AJ543" s="10">
        <v>16707891310</v>
      </c>
      <c r="AL543" t="s">
        <v>202</v>
      </c>
      <c r="BD543" t="str">
        <f>"37-2011.00"</f>
        <v>37-2011.00</v>
      </c>
      <c r="BE543" t="s">
        <v>203</v>
      </c>
      <c r="BF543" t="s">
        <v>204</v>
      </c>
      <c r="BG543" t="s">
        <v>205</v>
      </c>
      <c r="BH543">
        <v>1</v>
      </c>
      <c r="BI543">
        <v>1</v>
      </c>
      <c r="BJ543" s="1">
        <v>45558</v>
      </c>
      <c r="BK543" s="1">
        <v>45922</v>
      </c>
      <c r="BL543" s="1">
        <v>45597</v>
      </c>
      <c r="BM543" s="1">
        <v>45922</v>
      </c>
      <c r="BN543">
        <v>35</v>
      </c>
      <c r="BO543">
        <v>0</v>
      </c>
      <c r="BP543">
        <v>7</v>
      </c>
      <c r="BQ543">
        <v>7</v>
      </c>
      <c r="BR543">
        <v>7</v>
      </c>
      <c r="BS543">
        <v>7</v>
      </c>
      <c r="BT543">
        <v>7</v>
      </c>
      <c r="BU543">
        <v>0</v>
      </c>
      <c r="BV543" t="str">
        <f>"6:00 AM"</f>
        <v>6:00 AM</v>
      </c>
      <c r="BW543" t="str">
        <f>"8:00 PM"</f>
        <v>8:00 PM</v>
      </c>
      <c r="BX543" t="s">
        <v>158</v>
      </c>
      <c r="BY543">
        <v>0</v>
      </c>
      <c r="BZ543">
        <v>12</v>
      </c>
      <c r="CA543" t="s">
        <v>115</v>
      </c>
      <c r="CC543" t="s">
        <v>4924</v>
      </c>
      <c r="CD543" t="s">
        <v>207</v>
      </c>
      <c r="CE543" t="s">
        <v>208</v>
      </c>
      <c r="CF543" t="s">
        <v>119</v>
      </c>
      <c r="CG543" t="s">
        <v>120</v>
      </c>
      <c r="CH543" s="8">
        <v>96950</v>
      </c>
      <c r="CI543" s="3">
        <v>8.2899999999999991</v>
      </c>
      <c r="CJ543" s="3">
        <v>8.2899999999999991</v>
      </c>
      <c r="CK543" s="3">
        <v>0</v>
      </c>
      <c r="CL543" s="3">
        <v>0</v>
      </c>
      <c r="CM543" t="s">
        <v>136</v>
      </c>
      <c r="CN543" t="s">
        <v>209</v>
      </c>
      <c r="CO543" t="s">
        <v>138</v>
      </c>
      <c r="CQ543" t="s">
        <v>115</v>
      </c>
      <c r="CR543" t="s">
        <v>133</v>
      </c>
      <c r="CS543" t="s">
        <v>139</v>
      </c>
      <c r="CT543" t="s">
        <v>139</v>
      </c>
      <c r="CU543" t="s">
        <v>139</v>
      </c>
      <c r="CV543" t="s">
        <v>133</v>
      </c>
      <c r="CW543" t="s">
        <v>139</v>
      </c>
      <c r="CX543" t="s">
        <v>209</v>
      </c>
      <c r="CY543" s="10">
        <v>16707891310</v>
      </c>
      <c r="CZ543" t="s">
        <v>210</v>
      </c>
      <c r="DA543" t="s">
        <v>139</v>
      </c>
      <c r="DB543" t="s">
        <v>133</v>
      </c>
      <c r="DC543" t="s">
        <v>115</v>
      </c>
    </row>
    <row r="544" spans="1:112" ht="14.45" customHeight="1" x14ac:dyDescent="0.25">
      <c r="A544" t="s">
        <v>5168</v>
      </c>
      <c r="B544" t="s">
        <v>901</v>
      </c>
      <c r="C544" s="1">
        <v>45497</v>
      </c>
      <c r="D544" s="1">
        <v>45597</v>
      </c>
      <c r="E544" t="s">
        <v>144</v>
      </c>
      <c r="F544" s="1">
        <v>45564</v>
      </c>
      <c r="G544" t="s">
        <v>115</v>
      </c>
      <c r="H544" t="s">
        <v>115</v>
      </c>
      <c r="I544" t="s">
        <v>115</v>
      </c>
      <c r="J544" t="s">
        <v>5169</v>
      </c>
      <c r="K544" t="s">
        <v>5170</v>
      </c>
      <c r="L544" t="s">
        <v>3883</v>
      </c>
      <c r="N544" t="s">
        <v>148</v>
      </c>
      <c r="O544" t="s">
        <v>120</v>
      </c>
      <c r="P544" s="8">
        <v>96950</v>
      </c>
      <c r="Q544" t="s">
        <v>121</v>
      </c>
      <c r="S544" s="10">
        <v>16702358641</v>
      </c>
      <c r="U544" t="s">
        <v>5171</v>
      </c>
      <c r="V544">
        <v>72251</v>
      </c>
      <c r="W544" t="s">
        <v>123</v>
      </c>
      <c r="Y544" t="s">
        <v>3885</v>
      </c>
      <c r="Z544" t="s">
        <v>5172</v>
      </c>
      <c r="AA544" t="s">
        <v>1929</v>
      </c>
      <c r="AB544" t="s">
        <v>565</v>
      </c>
      <c r="AC544" t="s">
        <v>5173</v>
      </c>
      <c r="AE544" t="s">
        <v>148</v>
      </c>
      <c r="AF544" t="s">
        <v>120</v>
      </c>
      <c r="AG544" s="8">
        <v>96950</v>
      </c>
      <c r="AH544" t="s">
        <v>121</v>
      </c>
      <c r="AJ544" s="10">
        <v>16702358641</v>
      </c>
      <c r="AL544" t="s">
        <v>5174</v>
      </c>
      <c r="BD544" t="str">
        <f>"35-9021.00"</f>
        <v>35-9021.00</v>
      </c>
      <c r="BE544" t="s">
        <v>5175</v>
      </c>
      <c r="BF544" t="s">
        <v>5176</v>
      </c>
      <c r="BG544" t="s">
        <v>5177</v>
      </c>
      <c r="BH544">
        <v>2</v>
      </c>
      <c r="BI544">
        <v>1</v>
      </c>
      <c r="BJ544" s="1">
        <v>45566</v>
      </c>
      <c r="BK544" s="1">
        <v>45930</v>
      </c>
      <c r="BL544" s="1">
        <v>45597</v>
      </c>
      <c r="BM544" s="1">
        <v>45930</v>
      </c>
      <c r="BN544">
        <v>35</v>
      </c>
      <c r="BO544">
        <v>7</v>
      </c>
      <c r="BP544">
        <v>7</v>
      </c>
      <c r="BQ544">
        <v>0</v>
      </c>
      <c r="BR544">
        <v>7</v>
      </c>
      <c r="BS544">
        <v>0</v>
      </c>
      <c r="BT544">
        <v>7</v>
      </c>
      <c r="BU544">
        <v>7</v>
      </c>
      <c r="BV544" t="str">
        <f>"6:00 AM"</f>
        <v>6:00 AM</v>
      </c>
      <c r="BW544" t="str">
        <f>"1:00 PM"</f>
        <v>1:00 PM</v>
      </c>
      <c r="BX544" t="s">
        <v>158</v>
      </c>
      <c r="BY544">
        <v>0</v>
      </c>
      <c r="BZ544">
        <v>3</v>
      </c>
      <c r="CA544" t="s">
        <v>115</v>
      </c>
      <c r="CC544" t="s">
        <v>5178</v>
      </c>
      <c r="CD544" t="s">
        <v>5179</v>
      </c>
      <c r="CE544" t="s">
        <v>5180</v>
      </c>
      <c r="CF544" t="s">
        <v>148</v>
      </c>
      <c r="CG544" t="s">
        <v>120</v>
      </c>
      <c r="CH544" s="8">
        <v>96950</v>
      </c>
      <c r="CI544" s="3">
        <v>8.24</v>
      </c>
      <c r="CJ544" s="3">
        <v>8.3000000000000007</v>
      </c>
      <c r="CK544" s="3">
        <v>12.36</v>
      </c>
      <c r="CL544" s="3">
        <v>12.45</v>
      </c>
      <c r="CM544" t="s">
        <v>136</v>
      </c>
      <c r="CN544" t="s">
        <v>209</v>
      </c>
      <c r="CO544" t="s">
        <v>138</v>
      </c>
      <c r="CQ544" t="s">
        <v>115</v>
      </c>
      <c r="CR544" t="s">
        <v>133</v>
      </c>
      <c r="CS544" t="s">
        <v>139</v>
      </c>
      <c r="CT544" t="s">
        <v>133</v>
      </c>
      <c r="CU544" t="s">
        <v>139</v>
      </c>
      <c r="CV544" t="s">
        <v>133</v>
      </c>
      <c r="CW544" t="s">
        <v>139</v>
      </c>
      <c r="CX544" t="s">
        <v>5181</v>
      </c>
      <c r="CY544" s="10">
        <v>16702358641</v>
      </c>
      <c r="CZ544" t="s">
        <v>5174</v>
      </c>
      <c r="DA544" t="s">
        <v>139</v>
      </c>
      <c r="DB544" t="s">
        <v>133</v>
      </c>
      <c r="DC544" t="s">
        <v>115</v>
      </c>
    </row>
    <row r="545" spans="1:112" ht="14.45" customHeight="1" x14ac:dyDescent="0.25">
      <c r="A545" t="s">
        <v>5441</v>
      </c>
      <c r="B545" t="s">
        <v>192</v>
      </c>
      <c r="C545" s="1">
        <v>45508</v>
      </c>
      <c r="D545" s="1">
        <v>45597</v>
      </c>
      <c r="E545" t="s">
        <v>114</v>
      </c>
      <c r="G545" t="s">
        <v>133</v>
      </c>
      <c r="H545" t="s">
        <v>115</v>
      </c>
      <c r="I545" t="s">
        <v>115</v>
      </c>
      <c r="J545" t="s">
        <v>2406</v>
      </c>
      <c r="K545" t="s">
        <v>5442</v>
      </c>
      <c r="L545" t="s">
        <v>5443</v>
      </c>
      <c r="M545" t="s">
        <v>2321</v>
      </c>
      <c r="N545" t="s">
        <v>148</v>
      </c>
      <c r="O545" t="s">
        <v>120</v>
      </c>
      <c r="P545" s="8">
        <v>96950</v>
      </c>
      <c r="Q545" t="s">
        <v>121</v>
      </c>
      <c r="S545" s="10">
        <v>16702331420</v>
      </c>
      <c r="U545" t="s">
        <v>1294</v>
      </c>
      <c r="V545">
        <v>72111</v>
      </c>
      <c r="W545" t="s">
        <v>123</v>
      </c>
      <c r="Y545" t="s">
        <v>1295</v>
      </c>
      <c r="Z545" t="s">
        <v>783</v>
      </c>
      <c r="AB545" t="s">
        <v>1296</v>
      </c>
      <c r="AC545" t="s">
        <v>5443</v>
      </c>
      <c r="AD545" t="s">
        <v>2321</v>
      </c>
      <c r="AE545" t="s">
        <v>148</v>
      </c>
      <c r="AF545" t="s">
        <v>120</v>
      </c>
      <c r="AG545" s="8">
        <v>96950</v>
      </c>
      <c r="AH545" t="s">
        <v>121</v>
      </c>
      <c r="AJ545" s="10">
        <v>16702343712</v>
      </c>
      <c r="AL545" t="s">
        <v>1297</v>
      </c>
      <c r="BD545" t="str">
        <f>"43-3031.00"</f>
        <v>43-3031.00</v>
      </c>
      <c r="BE545" t="s">
        <v>430</v>
      </c>
      <c r="BF545" t="s">
        <v>5444</v>
      </c>
      <c r="BG545" t="s">
        <v>2326</v>
      </c>
      <c r="BH545">
        <v>2</v>
      </c>
      <c r="BJ545" s="1">
        <v>45566</v>
      </c>
      <c r="BK545" s="1">
        <v>46660</v>
      </c>
      <c r="BN545">
        <v>35</v>
      </c>
      <c r="BO545">
        <v>0</v>
      </c>
      <c r="BP545">
        <v>7</v>
      </c>
      <c r="BQ545">
        <v>7</v>
      </c>
      <c r="BR545">
        <v>7</v>
      </c>
      <c r="BS545">
        <v>7</v>
      </c>
      <c r="BT545">
        <v>7</v>
      </c>
      <c r="BU545">
        <v>0</v>
      </c>
      <c r="BV545" t="str">
        <f>"8:00 AM"</f>
        <v>8:00 AM</v>
      </c>
      <c r="BW545" t="str">
        <f>"4:00 PM"</f>
        <v>4:00 PM</v>
      </c>
      <c r="BX545" t="s">
        <v>226</v>
      </c>
      <c r="BY545">
        <v>0</v>
      </c>
      <c r="BZ545">
        <v>24</v>
      </c>
      <c r="CA545" t="s">
        <v>115</v>
      </c>
      <c r="CC545" t="s">
        <v>5445</v>
      </c>
      <c r="CD545" t="s">
        <v>5446</v>
      </c>
      <c r="CE545" t="s">
        <v>2321</v>
      </c>
      <c r="CF545" t="s">
        <v>148</v>
      </c>
      <c r="CG545" t="s">
        <v>120</v>
      </c>
      <c r="CH545" s="8">
        <v>96950</v>
      </c>
      <c r="CI545" s="3">
        <v>12.28</v>
      </c>
      <c r="CJ545" s="3">
        <v>14</v>
      </c>
      <c r="CK545" s="3">
        <v>18.420000000000002</v>
      </c>
      <c r="CL545" s="3">
        <v>21</v>
      </c>
      <c r="CM545" t="s">
        <v>136</v>
      </c>
      <c r="CN545" t="s">
        <v>2410</v>
      </c>
      <c r="CO545" t="s">
        <v>138</v>
      </c>
      <c r="CQ545" t="s">
        <v>115</v>
      </c>
      <c r="CR545" t="s">
        <v>133</v>
      </c>
      <c r="CS545" t="s">
        <v>139</v>
      </c>
      <c r="CT545" t="s">
        <v>133</v>
      </c>
      <c r="CU545" t="s">
        <v>133</v>
      </c>
      <c r="CV545" t="s">
        <v>133</v>
      </c>
      <c r="CW545" t="s">
        <v>139</v>
      </c>
      <c r="CX545" t="s">
        <v>713</v>
      </c>
      <c r="CY545" s="10">
        <v>16702343712</v>
      </c>
      <c r="CZ545" t="s">
        <v>2271</v>
      </c>
      <c r="DA545" t="s">
        <v>793</v>
      </c>
      <c r="DB545" t="s">
        <v>133</v>
      </c>
      <c r="DC545" t="s">
        <v>115</v>
      </c>
      <c r="DD545" t="s">
        <v>1295</v>
      </c>
      <c r="DE545" t="s">
        <v>783</v>
      </c>
      <c r="DG545" t="s">
        <v>5447</v>
      </c>
      <c r="DH545" t="s">
        <v>1297</v>
      </c>
    </row>
    <row r="546" spans="1:112" ht="14.45" customHeight="1" x14ac:dyDescent="0.25">
      <c r="A546" t="s">
        <v>6322</v>
      </c>
      <c r="B546" t="s">
        <v>192</v>
      </c>
      <c r="C546" s="1">
        <v>45501</v>
      </c>
      <c r="D546" s="1">
        <v>45597</v>
      </c>
      <c r="E546" t="s">
        <v>114</v>
      </c>
      <c r="G546" t="s">
        <v>115</v>
      </c>
      <c r="H546" t="s">
        <v>115</v>
      </c>
      <c r="I546" t="s">
        <v>115</v>
      </c>
      <c r="J546" t="s">
        <v>6323</v>
      </c>
      <c r="K546" t="s">
        <v>6323</v>
      </c>
      <c r="L546" t="s">
        <v>6324</v>
      </c>
      <c r="M546" t="s">
        <v>1067</v>
      </c>
      <c r="N546" t="s">
        <v>643</v>
      </c>
      <c r="O546" t="s">
        <v>120</v>
      </c>
      <c r="P546" s="8">
        <v>96951</v>
      </c>
      <c r="Q546" t="s">
        <v>121</v>
      </c>
      <c r="S546" s="10">
        <v>16702853562</v>
      </c>
      <c r="U546" t="s">
        <v>6325</v>
      </c>
      <c r="V546">
        <v>5511</v>
      </c>
      <c r="W546" t="s">
        <v>123</v>
      </c>
      <c r="Y546" t="s">
        <v>6326</v>
      </c>
      <c r="Z546" t="s">
        <v>6327</v>
      </c>
      <c r="AB546" t="s">
        <v>648</v>
      </c>
      <c r="AC546" t="s">
        <v>6324</v>
      </c>
      <c r="AD546" t="s">
        <v>1067</v>
      </c>
      <c r="AE546" t="s">
        <v>643</v>
      </c>
      <c r="AF546" t="s">
        <v>120</v>
      </c>
      <c r="AG546" s="8">
        <v>96951</v>
      </c>
      <c r="AH546" t="s">
        <v>121</v>
      </c>
      <c r="AJ546" s="10">
        <v>16702853562</v>
      </c>
      <c r="AL546" t="s">
        <v>6328</v>
      </c>
      <c r="BD546" t="str">
        <f>"43-3031.00"</f>
        <v>43-3031.00</v>
      </c>
      <c r="BE546" t="s">
        <v>430</v>
      </c>
      <c r="BF546" t="s">
        <v>6329</v>
      </c>
      <c r="BG546" t="s">
        <v>2947</v>
      </c>
      <c r="BH546">
        <v>1</v>
      </c>
      <c r="BJ546" s="1">
        <v>45425</v>
      </c>
      <c r="BK546" s="1">
        <v>45789</v>
      </c>
      <c r="BN546">
        <v>35</v>
      </c>
      <c r="BO546">
        <v>0</v>
      </c>
      <c r="BP546">
        <v>7</v>
      </c>
      <c r="BQ546">
        <v>7</v>
      </c>
      <c r="BR546">
        <v>7</v>
      </c>
      <c r="BS546">
        <v>7</v>
      </c>
      <c r="BT546">
        <v>7</v>
      </c>
      <c r="BU546">
        <v>0</v>
      </c>
      <c r="BV546" t="str">
        <f>"8:00 AM"</f>
        <v>8:00 AM</v>
      </c>
      <c r="BW546" t="str">
        <f>"4:00 PM"</f>
        <v>4:00 PM</v>
      </c>
      <c r="BX546" t="s">
        <v>226</v>
      </c>
      <c r="BY546">
        <v>0</v>
      </c>
      <c r="BZ546">
        <v>24</v>
      </c>
      <c r="CA546" t="s">
        <v>115</v>
      </c>
      <c r="CC546" t="s">
        <v>6330</v>
      </c>
      <c r="CD546" t="s">
        <v>6324</v>
      </c>
      <c r="CE546" t="s">
        <v>1067</v>
      </c>
      <c r="CF546" t="s">
        <v>643</v>
      </c>
      <c r="CG546" t="s">
        <v>120</v>
      </c>
      <c r="CH546" s="8">
        <v>96951</v>
      </c>
      <c r="CI546" s="3">
        <v>12.28</v>
      </c>
      <c r="CJ546" s="3">
        <v>12.28</v>
      </c>
      <c r="CK546" s="3">
        <v>18.420000000000002</v>
      </c>
      <c r="CL546" s="3">
        <v>18.420000000000002</v>
      </c>
      <c r="CM546" t="s">
        <v>136</v>
      </c>
      <c r="CN546" t="s">
        <v>139</v>
      </c>
      <c r="CO546" t="s">
        <v>138</v>
      </c>
      <c r="CQ546" t="s">
        <v>115</v>
      </c>
      <c r="CR546" t="s">
        <v>133</v>
      </c>
      <c r="CS546" t="s">
        <v>139</v>
      </c>
      <c r="CT546" t="s">
        <v>133</v>
      </c>
      <c r="CU546" t="s">
        <v>139</v>
      </c>
      <c r="CV546" t="s">
        <v>133</v>
      </c>
      <c r="CW546" t="s">
        <v>139</v>
      </c>
      <c r="CX546" t="s">
        <v>139</v>
      </c>
      <c r="CY546" s="10">
        <v>16702853562</v>
      </c>
      <c r="CZ546" t="s">
        <v>6328</v>
      </c>
      <c r="DA546" t="s">
        <v>139</v>
      </c>
      <c r="DB546" t="s">
        <v>133</v>
      </c>
      <c r="DC546" t="s">
        <v>115</v>
      </c>
    </row>
    <row r="547" spans="1:112" ht="14.45" customHeight="1" x14ac:dyDescent="0.25">
      <c r="A547" t="s">
        <v>6432</v>
      </c>
      <c r="B547" t="s">
        <v>901</v>
      </c>
      <c r="C547" s="1">
        <v>45497</v>
      </c>
      <c r="D547" s="1">
        <v>45597</v>
      </c>
      <c r="E547" t="s">
        <v>144</v>
      </c>
      <c r="F547" s="1">
        <v>45564</v>
      </c>
      <c r="G547" t="s">
        <v>133</v>
      </c>
      <c r="H547" t="s">
        <v>115</v>
      </c>
      <c r="I547" t="s">
        <v>115</v>
      </c>
      <c r="J547" t="s">
        <v>5169</v>
      </c>
      <c r="K547" t="s">
        <v>5170</v>
      </c>
      <c r="L547" t="s">
        <v>3883</v>
      </c>
      <c r="N547" t="s">
        <v>148</v>
      </c>
      <c r="O547" t="s">
        <v>120</v>
      </c>
      <c r="P547" s="8">
        <v>96950</v>
      </c>
      <c r="Q547" t="s">
        <v>121</v>
      </c>
      <c r="S547" s="10">
        <v>16702358641</v>
      </c>
      <c r="U547" t="s">
        <v>5171</v>
      </c>
      <c r="V547">
        <v>72251</v>
      </c>
      <c r="W547" t="s">
        <v>123</v>
      </c>
      <c r="Y547" t="s">
        <v>3885</v>
      </c>
      <c r="Z547" t="s">
        <v>5172</v>
      </c>
      <c r="AA547" t="s">
        <v>1929</v>
      </c>
      <c r="AB547" t="s">
        <v>565</v>
      </c>
      <c r="AC547" t="s">
        <v>5173</v>
      </c>
      <c r="AE547" t="s">
        <v>148</v>
      </c>
      <c r="AF547" t="s">
        <v>120</v>
      </c>
      <c r="AG547" s="8">
        <v>96950</v>
      </c>
      <c r="AH547" t="s">
        <v>121</v>
      </c>
      <c r="AJ547" s="10">
        <v>16702358641</v>
      </c>
      <c r="AL547" t="s">
        <v>5174</v>
      </c>
      <c r="BD547" t="str">
        <f>"35-9021.00"</f>
        <v>35-9021.00</v>
      </c>
      <c r="BE547" t="s">
        <v>5175</v>
      </c>
      <c r="BF547" t="s">
        <v>5176</v>
      </c>
      <c r="BG547" t="s">
        <v>5177</v>
      </c>
      <c r="BH547">
        <v>4</v>
      </c>
      <c r="BI547">
        <v>3</v>
      </c>
      <c r="BJ547" s="1">
        <v>45566</v>
      </c>
      <c r="BK547" s="1">
        <v>46660</v>
      </c>
      <c r="BL547" s="1">
        <v>45597</v>
      </c>
      <c r="BM547" s="1">
        <v>46660</v>
      </c>
      <c r="BN547">
        <v>35</v>
      </c>
      <c r="BO547">
        <v>7</v>
      </c>
      <c r="BP547">
        <v>7</v>
      </c>
      <c r="BQ547">
        <v>0</v>
      </c>
      <c r="BR547">
        <v>7</v>
      </c>
      <c r="BS547">
        <v>0</v>
      </c>
      <c r="BT547">
        <v>7</v>
      </c>
      <c r="BU547">
        <v>7</v>
      </c>
      <c r="BV547" t="str">
        <f>"6:00 AM"</f>
        <v>6:00 AM</v>
      </c>
      <c r="BW547" t="str">
        <f>"1:00 PM"</f>
        <v>1:00 PM</v>
      </c>
      <c r="BX547" t="s">
        <v>158</v>
      </c>
      <c r="BY547">
        <v>0</v>
      </c>
      <c r="BZ547">
        <v>3</v>
      </c>
      <c r="CA547" t="s">
        <v>115</v>
      </c>
      <c r="CC547" t="s">
        <v>6433</v>
      </c>
      <c r="CD547" t="s">
        <v>5179</v>
      </c>
      <c r="CE547" t="s">
        <v>5180</v>
      </c>
      <c r="CF547" t="s">
        <v>148</v>
      </c>
      <c r="CG547" t="s">
        <v>120</v>
      </c>
      <c r="CH547" s="8">
        <v>96950</v>
      </c>
      <c r="CI547" s="3">
        <v>8.24</v>
      </c>
      <c r="CJ547" s="3">
        <v>8.3000000000000007</v>
      </c>
      <c r="CK547" s="3">
        <v>12.36</v>
      </c>
      <c r="CL547" s="3">
        <v>12.45</v>
      </c>
      <c r="CM547" t="s">
        <v>136</v>
      </c>
      <c r="CN547" t="s">
        <v>139</v>
      </c>
      <c r="CO547" t="s">
        <v>138</v>
      </c>
      <c r="CQ547" t="s">
        <v>115</v>
      </c>
      <c r="CR547" t="s">
        <v>133</v>
      </c>
      <c r="CS547" t="s">
        <v>139</v>
      </c>
      <c r="CT547" t="s">
        <v>133</v>
      </c>
      <c r="CU547" t="s">
        <v>139</v>
      </c>
      <c r="CV547" t="s">
        <v>133</v>
      </c>
      <c r="CW547" t="s">
        <v>139</v>
      </c>
      <c r="CX547" t="s">
        <v>5181</v>
      </c>
      <c r="CY547" s="10">
        <v>16702358641</v>
      </c>
      <c r="CZ547" t="s">
        <v>5174</v>
      </c>
      <c r="DA547" t="s">
        <v>139</v>
      </c>
      <c r="DB547" t="s">
        <v>133</v>
      </c>
      <c r="DC547" t="s">
        <v>115</v>
      </c>
    </row>
    <row r="548" spans="1:112" ht="14.45" customHeight="1" x14ac:dyDescent="0.25">
      <c r="A548" t="s">
        <v>6767</v>
      </c>
      <c r="B548" t="s">
        <v>143</v>
      </c>
      <c r="C548" s="1">
        <v>45489</v>
      </c>
      <c r="D548" s="1">
        <v>45597</v>
      </c>
      <c r="E548" t="s">
        <v>144</v>
      </c>
      <c r="F548" s="1">
        <v>45564</v>
      </c>
      <c r="G548" t="s">
        <v>115</v>
      </c>
      <c r="H548" t="s">
        <v>115</v>
      </c>
      <c r="I548" t="s">
        <v>115</v>
      </c>
      <c r="J548" t="s">
        <v>6768</v>
      </c>
      <c r="L548" t="s">
        <v>6769</v>
      </c>
      <c r="M548" t="s">
        <v>6770</v>
      </c>
      <c r="N548" t="s">
        <v>119</v>
      </c>
      <c r="O548" t="s">
        <v>120</v>
      </c>
      <c r="P548" s="8">
        <v>96950</v>
      </c>
      <c r="Q548" t="s">
        <v>121</v>
      </c>
      <c r="S548" s="10">
        <v>16702341137</v>
      </c>
      <c r="U548" t="s">
        <v>6771</v>
      </c>
      <c r="V548">
        <v>32311</v>
      </c>
      <c r="W548" t="s">
        <v>123</v>
      </c>
      <c r="Y548" t="s">
        <v>6772</v>
      </c>
      <c r="Z548" t="s">
        <v>2861</v>
      </c>
      <c r="AA548" t="s">
        <v>6773</v>
      </c>
      <c r="AB548" t="s">
        <v>288</v>
      </c>
      <c r="AC548" t="s">
        <v>6774</v>
      </c>
      <c r="AD548" t="s">
        <v>6770</v>
      </c>
      <c r="AE548" t="s">
        <v>119</v>
      </c>
      <c r="AF548" t="s">
        <v>120</v>
      </c>
      <c r="AG548" s="8">
        <v>96950</v>
      </c>
      <c r="AH548" t="s">
        <v>121</v>
      </c>
      <c r="AJ548" s="10">
        <v>16702341137</v>
      </c>
      <c r="AL548" t="s">
        <v>6775</v>
      </c>
      <c r="BD548" t="str">
        <f>"27-1024.00"</f>
        <v>27-1024.00</v>
      </c>
      <c r="BE548" t="s">
        <v>3114</v>
      </c>
      <c r="BF548" t="s">
        <v>6776</v>
      </c>
      <c r="BG548" t="s">
        <v>6777</v>
      </c>
      <c r="BH548">
        <v>1</v>
      </c>
      <c r="BI548">
        <v>1</v>
      </c>
      <c r="BJ548" s="1">
        <v>45566</v>
      </c>
      <c r="BK548" s="1">
        <v>45930</v>
      </c>
      <c r="BL548" s="1">
        <v>45597</v>
      </c>
      <c r="BM548" s="1">
        <v>45930</v>
      </c>
      <c r="BN548">
        <v>35</v>
      </c>
      <c r="BO548">
        <v>0</v>
      </c>
      <c r="BP548">
        <v>7</v>
      </c>
      <c r="BQ548">
        <v>7</v>
      </c>
      <c r="BR548">
        <v>7</v>
      </c>
      <c r="BS548">
        <v>7</v>
      </c>
      <c r="BT548">
        <v>7</v>
      </c>
      <c r="BU548">
        <v>0</v>
      </c>
      <c r="BV548" t="str">
        <f>"8:00 AM"</f>
        <v>8:00 AM</v>
      </c>
      <c r="BW548" t="str">
        <f>"5:00 PM"</f>
        <v>5:00 PM</v>
      </c>
      <c r="BX548" t="s">
        <v>158</v>
      </c>
      <c r="BY548">
        <v>0</v>
      </c>
      <c r="BZ548">
        <v>36</v>
      </c>
      <c r="CA548" t="s">
        <v>115</v>
      </c>
      <c r="CC548" t="s">
        <v>6778</v>
      </c>
      <c r="CD548" t="s">
        <v>481</v>
      </c>
      <c r="CE548" t="s">
        <v>532</v>
      </c>
      <c r="CF548" t="s">
        <v>119</v>
      </c>
      <c r="CG548" t="s">
        <v>120</v>
      </c>
      <c r="CH548" s="8">
        <v>96950</v>
      </c>
      <c r="CI548" s="3">
        <v>10.130000000000001</v>
      </c>
      <c r="CJ548" s="3">
        <v>10.130000000000001</v>
      </c>
      <c r="CK548" s="3">
        <v>0</v>
      </c>
      <c r="CL548" s="3">
        <v>0</v>
      </c>
      <c r="CM548" t="s">
        <v>136</v>
      </c>
      <c r="CN548" t="s">
        <v>139</v>
      </c>
      <c r="CO548" t="s">
        <v>138</v>
      </c>
      <c r="CQ548" t="s">
        <v>115</v>
      </c>
      <c r="CR548" t="s">
        <v>133</v>
      </c>
      <c r="CS548" t="s">
        <v>139</v>
      </c>
      <c r="CT548" t="s">
        <v>139</v>
      </c>
      <c r="CU548" t="s">
        <v>139</v>
      </c>
      <c r="CV548" t="s">
        <v>133</v>
      </c>
      <c r="CW548" t="s">
        <v>139</v>
      </c>
      <c r="CX548" t="s">
        <v>139</v>
      </c>
      <c r="CY548" s="10">
        <v>16702341137</v>
      </c>
      <c r="CZ548" t="s">
        <v>6779</v>
      </c>
      <c r="DA548" t="s">
        <v>139</v>
      </c>
      <c r="DB548" t="s">
        <v>133</v>
      </c>
      <c r="DC548" t="s">
        <v>115</v>
      </c>
    </row>
    <row r="549" spans="1:112" ht="14.45" customHeight="1" x14ac:dyDescent="0.25">
      <c r="A549" t="s">
        <v>7625</v>
      </c>
      <c r="B549" t="s">
        <v>192</v>
      </c>
      <c r="C549" s="1">
        <v>45506</v>
      </c>
      <c r="D549" s="1">
        <v>45597</v>
      </c>
      <c r="E549" t="s">
        <v>114</v>
      </c>
      <c r="G549" t="s">
        <v>115</v>
      </c>
      <c r="H549" t="s">
        <v>115</v>
      </c>
      <c r="I549" t="s">
        <v>115</v>
      </c>
      <c r="J549" t="s">
        <v>1305</v>
      </c>
      <c r="L549" t="s">
        <v>1306</v>
      </c>
      <c r="M549" t="s">
        <v>1311</v>
      </c>
      <c r="N549" t="s">
        <v>119</v>
      </c>
      <c r="O549" t="s">
        <v>120</v>
      </c>
      <c r="P549" s="8">
        <v>96950</v>
      </c>
      <c r="Q549" t="s">
        <v>121</v>
      </c>
      <c r="S549" s="10">
        <v>16702872161</v>
      </c>
      <c r="U549" t="s">
        <v>1308</v>
      </c>
      <c r="V549">
        <v>561612</v>
      </c>
      <c r="W549" t="s">
        <v>123</v>
      </c>
      <c r="Y549" t="s">
        <v>1309</v>
      </c>
      <c r="Z549" t="s">
        <v>1316</v>
      </c>
      <c r="AB549" t="s">
        <v>945</v>
      </c>
      <c r="AC549" t="s">
        <v>1306</v>
      </c>
      <c r="AD549" t="s">
        <v>1311</v>
      </c>
      <c r="AE549" t="s">
        <v>119</v>
      </c>
      <c r="AF549" t="s">
        <v>120</v>
      </c>
      <c r="AG549" s="8">
        <v>96950</v>
      </c>
      <c r="AH549" t="s">
        <v>121</v>
      </c>
      <c r="AJ549" s="10">
        <v>16702872161</v>
      </c>
      <c r="AL549" t="s">
        <v>1312</v>
      </c>
      <c r="BD549" t="str">
        <f>"37-2011.00"</f>
        <v>37-2011.00</v>
      </c>
      <c r="BE549" t="s">
        <v>203</v>
      </c>
      <c r="BF549" t="s">
        <v>7626</v>
      </c>
      <c r="BG549" t="s">
        <v>7627</v>
      </c>
      <c r="BH549">
        <v>10</v>
      </c>
      <c r="BJ549" s="1">
        <v>45566</v>
      </c>
      <c r="BK549" s="1">
        <v>45930</v>
      </c>
      <c r="BN549">
        <v>35</v>
      </c>
      <c r="BO549">
        <v>0</v>
      </c>
      <c r="BP549">
        <v>7</v>
      </c>
      <c r="BQ549">
        <v>7</v>
      </c>
      <c r="BR549">
        <v>7</v>
      </c>
      <c r="BS549">
        <v>7</v>
      </c>
      <c r="BT549">
        <v>7</v>
      </c>
      <c r="BU549">
        <v>0</v>
      </c>
      <c r="BV549" t="str">
        <f>"9:00 AM"</f>
        <v>9:00 AM</v>
      </c>
      <c r="BW549" t="str">
        <f>"5:00 PM"</f>
        <v>5:00 PM</v>
      </c>
      <c r="BX549" t="s">
        <v>158</v>
      </c>
      <c r="BY549">
        <v>0</v>
      </c>
      <c r="BZ549">
        <v>12</v>
      </c>
      <c r="CA549" t="s">
        <v>115</v>
      </c>
      <c r="CC549" s="2" t="s">
        <v>7628</v>
      </c>
      <c r="CD549" t="s">
        <v>1306</v>
      </c>
      <c r="CE549" t="s">
        <v>1311</v>
      </c>
      <c r="CF549" t="s">
        <v>119</v>
      </c>
      <c r="CG549" t="s">
        <v>120</v>
      </c>
      <c r="CH549" s="8">
        <v>96950</v>
      </c>
      <c r="CI549" s="3">
        <v>8.15</v>
      </c>
      <c r="CJ549" s="3">
        <v>8.15</v>
      </c>
      <c r="CK549" s="3">
        <v>12.22</v>
      </c>
      <c r="CL549" s="3">
        <v>12.22</v>
      </c>
      <c r="CM549" t="s">
        <v>136</v>
      </c>
      <c r="CN549" t="s">
        <v>209</v>
      </c>
      <c r="CO549" t="s">
        <v>138</v>
      </c>
      <c r="CQ549" t="s">
        <v>115</v>
      </c>
      <c r="CR549" t="s">
        <v>133</v>
      </c>
      <c r="CS549" t="s">
        <v>139</v>
      </c>
      <c r="CT549" t="s">
        <v>133</v>
      </c>
      <c r="CU549" t="s">
        <v>139</v>
      </c>
      <c r="CV549" t="s">
        <v>133</v>
      </c>
      <c r="CW549" t="s">
        <v>139</v>
      </c>
      <c r="CX549" t="s">
        <v>1315</v>
      </c>
      <c r="CY549" s="10">
        <v>16702872161</v>
      </c>
      <c r="CZ549" t="s">
        <v>1312</v>
      </c>
      <c r="DA549" t="s">
        <v>209</v>
      </c>
      <c r="DB549" t="s">
        <v>133</v>
      </c>
      <c r="DC549" t="s">
        <v>115</v>
      </c>
      <c r="DD549" t="s">
        <v>1309</v>
      </c>
      <c r="DE549" t="s">
        <v>1316</v>
      </c>
      <c r="DG549" t="s">
        <v>1305</v>
      </c>
      <c r="DH549" t="s">
        <v>1312</v>
      </c>
    </row>
    <row r="550" spans="1:112" ht="14.45" customHeight="1" x14ac:dyDescent="0.25">
      <c r="A550" t="s">
        <v>7921</v>
      </c>
      <c r="B550" t="s">
        <v>192</v>
      </c>
      <c r="C550" s="1">
        <v>45508</v>
      </c>
      <c r="D550" s="1">
        <v>45597</v>
      </c>
      <c r="E550" t="s">
        <v>144</v>
      </c>
      <c r="F550" s="1">
        <v>45564</v>
      </c>
      <c r="G550" t="s">
        <v>115</v>
      </c>
      <c r="H550" t="s">
        <v>115</v>
      </c>
      <c r="I550" t="s">
        <v>115</v>
      </c>
      <c r="J550" t="s">
        <v>2406</v>
      </c>
      <c r="K550" t="s">
        <v>6759</v>
      </c>
      <c r="L550" t="s">
        <v>6760</v>
      </c>
      <c r="M550" t="s">
        <v>7506</v>
      </c>
      <c r="N550" t="s">
        <v>148</v>
      </c>
      <c r="O550" t="s">
        <v>120</v>
      </c>
      <c r="P550" s="8">
        <v>96950</v>
      </c>
      <c r="Q550" t="s">
        <v>121</v>
      </c>
      <c r="S550" s="10">
        <v>16702346601</v>
      </c>
      <c r="T550">
        <v>711</v>
      </c>
      <c r="U550" t="s">
        <v>1294</v>
      </c>
      <c r="V550">
        <v>72111</v>
      </c>
      <c r="W550" t="s">
        <v>123</v>
      </c>
      <c r="Y550" t="s">
        <v>1295</v>
      </c>
      <c r="Z550" t="s">
        <v>783</v>
      </c>
      <c r="AB550" t="s">
        <v>1296</v>
      </c>
      <c r="AC550" t="s">
        <v>6760</v>
      </c>
      <c r="AD550" t="s">
        <v>7506</v>
      </c>
      <c r="AE550" t="s">
        <v>148</v>
      </c>
      <c r="AF550" t="s">
        <v>120</v>
      </c>
      <c r="AG550" s="8">
        <v>96950</v>
      </c>
      <c r="AH550" t="s">
        <v>121</v>
      </c>
      <c r="AJ550" s="10">
        <v>16702343712</v>
      </c>
      <c r="AL550" t="s">
        <v>1297</v>
      </c>
      <c r="BD550" t="str">
        <f>"49-9071.00"</f>
        <v>49-9071.00</v>
      </c>
      <c r="BE550" t="s">
        <v>241</v>
      </c>
      <c r="BF550" t="s">
        <v>7507</v>
      </c>
      <c r="BG550" t="s">
        <v>1299</v>
      </c>
      <c r="BH550">
        <v>6</v>
      </c>
      <c r="BJ550" s="1">
        <v>45566</v>
      </c>
      <c r="BK550" s="1">
        <v>45930</v>
      </c>
      <c r="BN550">
        <v>35</v>
      </c>
      <c r="BO550">
        <v>0</v>
      </c>
      <c r="BP550">
        <v>7</v>
      </c>
      <c r="BQ550">
        <v>7</v>
      </c>
      <c r="BR550">
        <v>7</v>
      </c>
      <c r="BS550">
        <v>7</v>
      </c>
      <c r="BT550">
        <v>7</v>
      </c>
      <c r="BU550">
        <v>0</v>
      </c>
      <c r="BV550" t="str">
        <f>"8:00 AM"</f>
        <v>8:00 AM</v>
      </c>
      <c r="BW550" t="str">
        <f>"4:00 PM"</f>
        <v>4:00 PM</v>
      </c>
      <c r="BX550" t="s">
        <v>226</v>
      </c>
      <c r="BY550">
        <v>0</v>
      </c>
      <c r="BZ550">
        <v>12</v>
      </c>
      <c r="CA550" t="s">
        <v>115</v>
      </c>
      <c r="CC550" t="s">
        <v>7922</v>
      </c>
      <c r="CD550" t="s">
        <v>6760</v>
      </c>
      <c r="CE550" t="s">
        <v>7506</v>
      </c>
      <c r="CF550" t="s">
        <v>148</v>
      </c>
      <c r="CG550" t="s">
        <v>120</v>
      </c>
      <c r="CH550" s="8">
        <v>96950</v>
      </c>
      <c r="CI550" s="3">
        <v>9.75</v>
      </c>
      <c r="CJ550" s="3">
        <v>11</v>
      </c>
      <c r="CK550" s="3">
        <v>14.63</v>
      </c>
      <c r="CL550" s="3">
        <v>16.5</v>
      </c>
      <c r="CM550" t="s">
        <v>136</v>
      </c>
      <c r="CN550" t="s">
        <v>2410</v>
      </c>
      <c r="CO550" t="s">
        <v>138</v>
      </c>
      <c r="CQ550" t="s">
        <v>115</v>
      </c>
      <c r="CR550" t="s">
        <v>133</v>
      </c>
      <c r="CS550" t="s">
        <v>139</v>
      </c>
      <c r="CT550" t="s">
        <v>133</v>
      </c>
      <c r="CU550" t="s">
        <v>133</v>
      </c>
      <c r="CV550" t="s">
        <v>133</v>
      </c>
      <c r="CW550" t="s">
        <v>139</v>
      </c>
      <c r="CX550" t="s">
        <v>713</v>
      </c>
      <c r="CY550" s="10">
        <v>16702343712</v>
      </c>
      <c r="CZ550" t="s">
        <v>2271</v>
      </c>
      <c r="DA550" t="s">
        <v>793</v>
      </c>
      <c r="DB550" t="s">
        <v>133</v>
      </c>
      <c r="DC550" t="s">
        <v>115</v>
      </c>
      <c r="DD550" t="s">
        <v>1295</v>
      </c>
      <c r="DE550" t="s">
        <v>783</v>
      </c>
      <c r="DG550" t="s">
        <v>7923</v>
      </c>
      <c r="DH550" t="s">
        <v>1297</v>
      </c>
    </row>
    <row r="551" spans="1:112" ht="14.45" customHeight="1" x14ac:dyDescent="0.25">
      <c r="A551" t="s">
        <v>8075</v>
      </c>
      <c r="B551" t="s">
        <v>143</v>
      </c>
      <c r="C551" s="1">
        <v>45497</v>
      </c>
      <c r="D551" s="1">
        <v>45597</v>
      </c>
      <c r="E551" t="s">
        <v>144</v>
      </c>
      <c r="F551" s="1">
        <v>45564</v>
      </c>
      <c r="G551" t="s">
        <v>133</v>
      </c>
      <c r="H551" t="s">
        <v>115</v>
      </c>
      <c r="I551" t="s">
        <v>115</v>
      </c>
      <c r="J551" t="s">
        <v>2423</v>
      </c>
      <c r="L551" t="s">
        <v>2424</v>
      </c>
      <c r="M551" t="s">
        <v>2425</v>
      </c>
      <c r="N551" t="s">
        <v>283</v>
      </c>
      <c r="O551" t="s">
        <v>120</v>
      </c>
      <c r="P551" s="8">
        <v>96952</v>
      </c>
      <c r="Q551" t="s">
        <v>121</v>
      </c>
      <c r="S551" s="10">
        <v>16702850520</v>
      </c>
      <c r="U551" t="s">
        <v>2426</v>
      </c>
      <c r="V551">
        <v>334210</v>
      </c>
      <c r="W551" t="s">
        <v>123</v>
      </c>
      <c r="Y551" t="s">
        <v>2427</v>
      </c>
      <c r="Z551" t="s">
        <v>2428</v>
      </c>
      <c r="AA551" t="s">
        <v>2429</v>
      </c>
      <c r="AB551" t="s">
        <v>2430</v>
      </c>
      <c r="AC551" t="s">
        <v>2424</v>
      </c>
      <c r="AD551" t="s">
        <v>2425</v>
      </c>
      <c r="AE551" t="s">
        <v>283</v>
      </c>
      <c r="AF551" t="s">
        <v>120</v>
      </c>
      <c r="AG551" s="8">
        <v>96952</v>
      </c>
      <c r="AH551" t="s">
        <v>121</v>
      </c>
      <c r="AJ551" s="10">
        <v>16702850520</v>
      </c>
      <c r="AL551" t="s">
        <v>4543</v>
      </c>
      <c r="AM551" t="s">
        <v>174</v>
      </c>
      <c r="AN551" t="s">
        <v>2432</v>
      </c>
      <c r="AO551" t="s">
        <v>2433</v>
      </c>
      <c r="AP551" t="s">
        <v>317</v>
      </c>
      <c r="AQ551" t="s">
        <v>2435</v>
      </c>
      <c r="AR551" t="s">
        <v>3032</v>
      </c>
      <c r="AS551" t="s">
        <v>119</v>
      </c>
      <c r="AT551" t="s">
        <v>120</v>
      </c>
      <c r="AU551" s="8">
        <v>96950</v>
      </c>
      <c r="AV551" t="s">
        <v>121</v>
      </c>
      <c r="AX551" s="10">
        <v>16702330081</v>
      </c>
      <c r="AZ551" t="s">
        <v>1265</v>
      </c>
      <c r="BA551" t="s">
        <v>2442</v>
      </c>
      <c r="BB551" t="s">
        <v>120</v>
      </c>
      <c r="BC551" t="s">
        <v>856</v>
      </c>
      <c r="BD551" t="str">
        <f>"49-2021.00"</f>
        <v>49-2021.00</v>
      </c>
      <c r="BE551" t="s">
        <v>2436</v>
      </c>
      <c r="BF551" t="s">
        <v>8076</v>
      </c>
      <c r="BG551" t="s">
        <v>8077</v>
      </c>
      <c r="BH551">
        <v>2</v>
      </c>
      <c r="BI551">
        <v>2</v>
      </c>
      <c r="BJ551" s="1">
        <v>45566</v>
      </c>
      <c r="BK551" s="1">
        <v>46660</v>
      </c>
      <c r="BL551" s="1">
        <v>45597</v>
      </c>
      <c r="BM551" s="1">
        <v>46660</v>
      </c>
      <c r="BN551">
        <v>40</v>
      </c>
      <c r="BO551">
        <v>0</v>
      </c>
      <c r="BP551">
        <v>8</v>
      </c>
      <c r="BQ551">
        <v>8</v>
      </c>
      <c r="BR551">
        <v>8</v>
      </c>
      <c r="BS551">
        <v>8</v>
      </c>
      <c r="BT551">
        <v>8</v>
      </c>
      <c r="BU551">
        <v>0</v>
      </c>
      <c r="BV551" t="str">
        <f>"7:00 AM"</f>
        <v>7:00 AM</v>
      </c>
      <c r="BW551" t="str">
        <f>"4:00 PM"</f>
        <v>4:00 PM</v>
      </c>
      <c r="BX551" t="s">
        <v>226</v>
      </c>
      <c r="BY551">
        <v>0</v>
      </c>
      <c r="BZ551">
        <v>24</v>
      </c>
      <c r="CA551" t="s">
        <v>115</v>
      </c>
      <c r="CC551" t="s">
        <v>8078</v>
      </c>
      <c r="CD551" t="s">
        <v>2424</v>
      </c>
      <c r="CE551" t="s">
        <v>2425</v>
      </c>
      <c r="CF551" t="s">
        <v>283</v>
      </c>
      <c r="CG551" t="s">
        <v>120</v>
      </c>
      <c r="CH551" s="8">
        <v>96952</v>
      </c>
      <c r="CI551" s="3">
        <v>19.27</v>
      </c>
      <c r="CJ551" s="3">
        <v>19.27</v>
      </c>
      <c r="CK551" s="3">
        <v>28.91</v>
      </c>
      <c r="CL551" s="3">
        <v>28.91</v>
      </c>
      <c r="CM551" t="s">
        <v>136</v>
      </c>
      <c r="CO551" t="s">
        <v>138</v>
      </c>
      <c r="CQ551" t="s">
        <v>115</v>
      </c>
      <c r="CR551" t="s">
        <v>133</v>
      </c>
      <c r="CS551" t="s">
        <v>139</v>
      </c>
      <c r="CT551" t="s">
        <v>133</v>
      </c>
      <c r="CU551" t="s">
        <v>139</v>
      </c>
      <c r="CV551" t="s">
        <v>133</v>
      </c>
      <c r="CW551" t="s">
        <v>139</v>
      </c>
      <c r="CX551" t="s">
        <v>8079</v>
      </c>
      <c r="CY551" s="10">
        <v>16702850520</v>
      </c>
      <c r="CZ551" t="s">
        <v>4543</v>
      </c>
      <c r="DA551" t="s">
        <v>139</v>
      </c>
      <c r="DB551" t="s">
        <v>133</v>
      </c>
      <c r="DC551" t="s">
        <v>115</v>
      </c>
      <c r="DD551" t="s">
        <v>2432</v>
      </c>
      <c r="DE551" t="s">
        <v>2433</v>
      </c>
      <c r="DF551" t="s">
        <v>2441</v>
      </c>
      <c r="DG551" t="s">
        <v>1266</v>
      </c>
      <c r="DH551" t="s">
        <v>1265</v>
      </c>
    </row>
    <row r="552" spans="1:112" ht="14.45" customHeight="1" x14ac:dyDescent="0.25">
      <c r="A552" t="s">
        <v>8397</v>
      </c>
      <c r="B552" t="s">
        <v>143</v>
      </c>
      <c r="C552" s="1">
        <v>45531</v>
      </c>
      <c r="D552" s="1">
        <v>45597</v>
      </c>
      <c r="E552" t="s">
        <v>114</v>
      </c>
      <c r="G552" t="s">
        <v>115</v>
      </c>
      <c r="H552" t="s">
        <v>115</v>
      </c>
      <c r="I552" t="s">
        <v>115</v>
      </c>
      <c r="J552" t="s">
        <v>265</v>
      </c>
      <c r="K552" t="s">
        <v>265</v>
      </c>
      <c r="L552" t="s">
        <v>266</v>
      </c>
      <c r="M552" t="s">
        <v>267</v>
      </c>
      <c r="N552" t="s">
        <v>148</v>
      </c>
      <c r="O552" t="s">
        <v>120</v>
      </c>
      <c r="P552" s="8">
        <v>96950</v>
      </c>
      <c r="Q552" t="s">
        <v>121</v>
      </c>
      <c r="S552" s="10">
        <v>16702341795</v>
      </c>
      <c r="U552" t="s">
        <v>149</v>
      </c>
      <c r="V552">
        <v>551114</v>
      </c>
      <c r="W552" t="s">
        <v>123</v>
      </c>
      <c r="Y552" t="s">
        <v>268</v>
      </c>
      <c r="Z552" t="s">
        <v>269</v>
      </c>
      <c r="AA552" t="s">
        <v>270</v>
      </c>
      <c r="AB552" t="s">
        <v>271</v>
      </c>
      <c r="AC552" t="s">
        <v>272</v>
      </c>
      <c r="AD552" t="s">
        <v>267</v>
      </c>
      <c r="AE552" t="s">
        <v>119</v>
      </c>
      <c r="AF552" t="s">
        <v>120</v>
      </c>
      <c r="AG552" s="8">
        <v>96950</v>
      </c>
      <c r="AH552" t="s">
        <v>121</v>
      </c>
      <c r="AJ552" s="10">
        <v>16702341795</v>
      </c>
      <c r="AL552" t="s">
        <v>154</v>
      </c>
      <c r="BD552" t="str">
        <f>"13-2011.00"</f>
        <v>13-2011.00</v>
      </c>
      <c r="BE552" t="s">
        <v>129</v>
      </c>
      <c r="BF552" t="s">
        <v>8398</v>
      </c>
      <c r="BG552" t="s">
        <v>131</v>
      </c>
      <c r="BH552">
        <v>1</v>
      </c>
      <c r="BI552">
        <v>1</v>
      </c>
      <c r="BJ552" s="1">
        <v>45597</v>
      </c>
      <c r="BK552" s="1">
        <v>45961</v>
      </c>
      <c r="BL552" s="1">
        <v>45597</v>
      </c>
      <c r="BM552" s="1">
        <v>45961</v>
      </c>
      <c r="BN552">
        <v>40</v>
      </c>
      <c r="BO552">
        <v>0</v>
      </c>
      <c r="BP552">
        <v>8</v>
      </c>
      <c r="BQ552">
        <v>8</v>
      </c>
      <c r="BR552">
        <v>8</v>
      </c>
      <c r="BS552">
        <v>8</v>
      </c>
      <c r="BT552">
        <v>8</v>
      </c>
      <c r="BU552">
        <v>0</v>
      </c>
      <c r="BV552" t="str">
        <f>"8:00 AM"</f>
        <v>8:00 AM</v>
      </c>
      <c r="BW552" t="str">
        <f>"5:00 PM"</f>
        <v>5:00 PM</v>
      </c>
      <c r="BX552" t="s">
        <v>132</v>
      </c>
      <c r="BY552">
        <v>0</v>
      </c>
      <c r="BZ552">
        <v>36</v>
      </c>
      <c r="CA552" t="s">
        <v>115</v>
      </c>
      <c r="CC552" t="s">
        <v>8399</v>
      </c>
      <c r="CD552" t="s">
        <v>6883</v>
      </c>
      <c r="CE552" t="s">
        <v>6884</v>
      </c>
      <c r="CF552" t="s">
        <v>119</v>
      </c>
      <c r="CG552" t="s">
        <v>120</v>
      </c>
      <c r="CH552" s="8">
        <v>96950</v>
      </c>
      <c r="CI552" s="3">
        <v>17.48</v>
      </c>
      <c r="CJ552" s="3">
        <v>18</v>
      </c>
      <c r="CM552" t="s">
        <v>136</v>
      </c>
      <c r="CN552" t="s">
        <v>158</v>
      </c>
      <c r="CO552" t="s">
        <v>138</v>
      </c>
      <c r="CQ552" t="s">
        <v>115</v>
      </c>
      <c r="CR552" t="s">
        <v>133</v>
      </c>
      <c r="CS552" t="s">
        <v>133</v>
      </c>
      <c r="CT552" t="s">
        <v>139</v>
      </c>
      <c r="CU552" t="s">
        <v>139</v>
      </c>
      <c r="CV552" t="s">
        <v>133</v>
      </c>
      <c r="CW552" t="s">
        <v>133</v>
      </c>
      <c r="CX552" t="s">
        <v>638</v>
      </c>
      <c r="CY552" s="10">
        <v>16702341795</v>
      </c>
      <c r="CZ552" t="s">
        <v>154</v>
      </c>
      <c r="DA552" t="s">
        <v>164</v>
      </c>
      <c r="DB552" t="s">
        <v>133</v>
      </c>
      <c r="DC552" t="s">
        <v>115</v>
      </c>
    </row>
    <row r="553" spans="1:112" ht="14.45" customHeight="1" x14ac:dyDescent="0.25">
      <c r="A553" t="s">
        <v>8619</v>
      </c>
      <c r="B553" t="s">
        <v>143</v>
      </c>
      <c r="C553" s="1">
        <v>45471</v>
      </c>
      <c r="D553" s="1">
        <v>45597</v>
      </c>
      <c r="E553" t="s">
        <v>144</v>
      </c>
      <c r="F553" s="1">
        <v>45564</v>
      </c>
      <c r="G553" t="s">
        <v>133</v>
      </c>
      <c r="H553" t="s">
        <v>115</v>
      </c>
      <c r="I553" t="s">
        <v>115</v>
      </c>
      <c r="J553" t="s">
        <v>2621</v>
      </c>
      <c r="K553" t="s">
        <v>2622</v>
      </c>
      <c r="L553" t="s">
        <v>2623</v>
      </c>
      <c r="M553" t="s">
        <v>2624</v>
      </c>
      <c r="N553" t="s">
        <v>148</v>
      </c>
      <c r="O553" t="s">
        <v>120</v>
      </c>
      <c r="P553" s="8">
        <v>96950</v>
      </c>
      <c r="Q553" t="s">
        <v>121</v>
      </c>
      <c r="S553" s="10">
        <v>16702333600</v>
      </c>
      <c r="U553" t="s">
        <v>2625</v>
      </c>
      <c r="V553">
        <v>524210</v>
      </c>
      <c r="W553" t="s">
        <v>123</v>
      </c>
      <c r="Y553" t="s">
        <v>2626</v>
      </c>
      <c r="Z553" t="s">
        <v>2627</v>
      </c>
      <c r="AB553" t="s">
        <v>2628</v>
      </c>
      <c r="AC553" t="s">
        <v>2623</v>
      </c>
      <c r="AD553" t="s">
        <v>2624</v>
      </c>
      <c r="AE553" t="s">
        <v>148</v>
      </c>
      <c r="AF553" t="s">
        <v>120</v>
      </c>
      <c r="AG553" s="8">
        <v>96950</v>
      </c>
      <c r="AH553" t="s">
        <v>121</v>
      </c>
      <c r="AJ553" s="10">
        <v>16702333600</v>
      </c>
      <c r="AL553" t="s">
        <v>2629</v>
      </c>
      <c r="BD553" t="str">
        <f>"43-5021.00"</f>
        <v>43-5021.00</v>
      </c>
      <c r="BE553" t="s">
        <v>2630</v>
      </c>
      <c r="BF553" t="s">
        <v>2631</v>
      </c>
      <c r="BG553" t="s">
        <v>2630</v>
      </c>
      <c r="BH553">
        <v>1</v>
      </c>
      <c r="BI553">
        <v>1</v>
      </c>
      <c r="BJ553" s="1">
        <v>45566</v>
      </c>
      <c r="BK553" s="1">
        <v>46660</v>
      </c>
      <c r="BL553" s="1">
        <v>45597</v>
      </c>
      <c r="BM553" s="1">
        <v>46660</v>
      </c>
      <c r="BN553">
        <v>35</v>
      </c>
      <c r="BO553">
        <v>0</v>
      </c>
      <c r="BP553">
        <v>7</v>
      </c>
      <c r="BQ553">
        <v>7</v>
      </c>
      <c r="BR553">
        <v>7</v>
      </c>
      <c r="BS553">
        <v>7</v>
      </c>
      <c r="BT553">
        <v>7</v>
      </c>
      <c r="BU553">
        <v>0</v>
      </c>
      <c r="BV553" t="str">
        <f>"8:30 AM"</f>
        <v>8:30 AM</v>
      </c>
      <c r="BW553" t="str">
        <f>"5:00 PM"</f>
        <v>5:00 PM</v>
      </c>
      <c r="BX553" t="s">
        <v>226</v>
      </c>
      <c r="BY553">
        <v>1</v>
      </c>
      <c r="BZ553">
        <v>12</v>
      </c>
      <c r="CA553" t="s">
        <v>115</v>
      </c>
      <c r="CC553" t="s">
        <v>2632</v>
      </c>
      <c r="CD553" t="s">
        <v>2624</v>
      </c>
      <c r="CE553" t="s">
        <v>148</v>
      </c>
      <c r="CF553" t="s">
        <v>148</v>
      </c>
      <c r="CG553" t="s">
        <v>120</v>
      </c>
      <c r="CH553" s="8">
        <v>96950</v>
      </c>
      <c r="CI553" s="3">
        <v>10.050000000000001</v>
      </c>
      <c r="CJ553" s="3">
        <v>10.050000000000001</v>
      </c>
      <c r="CK553" s="3">
        <v>15.08</v>
      </c>
      <c r="CL553" s="3">
        <v>15.08</v>
      </c>
      <c r="CM553" t="s">
        <v>136</v>
      </c>
      <c r="CN553" t="s">
        <v>2633</v>
      </c>
      <c r="CO553" t="s">
        <v>138</v>
      </c>
      <c r="CQ553" t="s">
        <v>115</v>
      </c>
      <c r="CR553" t="s">
        <v>133</v>
      </c>
      <c r="CS553" t="s">
        <v>133</v>
      </c>
      <c r="CT553" t="s">
        <v>133</v>
      </c>
      <c r="CU553" t="s">
        <v>133</v>
      </c>
      <c r="CV553" t="s">
        <v>133</v>
      </c>
      <c r="CW553" t="s">
        <v>139</v>
      </c>
      <c r="CX553" t="s">
        <v>2634</v>
      </c>
      <c r="CY553" s="10">
        <v>16702333600</v>
      </c>
      <c r="CZ553" t="s">
        <v>2629</v>
      </c>
      <c r="DA553" t="s">
        <v>209</v>
      </c>
      <c r="DB553" t="s">
        <v>133</v>
      </c>
      <c r="DC553" t="s">
        <v>115</v>
      </c>
    </row>
    <row r="554" spans="1:112" ht="14.45" customHeight="1" x14ac:dyDescent="0.25">
      <c r="A554" t="s">
        <v>8812</v>
      </c>
      <c r="B554" t="s">
        <v>192</v>
      </c>
      <c r="C554" s="1">
        <v>45515</v>
      </c>
      <c r="D554" s="1">
        <v>45597</v>
      </c>
      <c r="E554" t="s">
        <v>144</v>
      </c>
      <c r="F554" s="1">
        <v>45594</v>
      </c>
      <c r="G554" t="s">
        <v>115</v>
      </c>
      <c r="H554" t="s">
        <v>115</v>
      </c>
      <c r="I554" t="s">
        <v>115</v>
      </c>
      <c r="J554" t="s">
        <v>326</v>
      </c>
      <c r="K554" t="s">
        <v>327</v>
      </c>
      <c r="L554" t="s">
        <v>964</v>
      </c>
      <c r="N554" t="s">
        <v>119</v>
      </c>
      <c r="O554" t="s">
        <v>120</v>
      </c>
      <c r="P554" s="8">
        <v>96950</v>
      </c>
      <c r="Q554" t="s">
        <v>121</v>
      </c>
      <c r="S554" s="10">
        <v>16702336927</v>
      </c>
      <c r="U554" t="s">
        <v>330</v>
      </c>
      <c r="V554">
        <v>561320</v>
      </c>
      <c r="W554" t="s">
        <v>123</v>
      </c>
      <c r="Y554" t="s">
        <v>331</v>
      </c>
      <c r="Z554" t="s">
        <v>332</v>
      </c>
      <c r="AA554" t="s">
        <v>333</v>
      </c>
      <c r="AB554" t="s">
        <v>200</v>
      </c>
      <c r="AC554" t="s">
        <v>2637</v>
      </c>
      <c r="AD554" t="s">
        <v>329</v>
      </c>
      <c r="AE554" t="s">
        <v>119</v>
      </c>
      <c r="AF554" t="s">
        <v>120</v>
      </c>
      <c r="AG554" s="8">
        <v>96950</v>
      </c>
      <c r="AH554" t="s">
        <v>121</v>
      </c>
      <c r="AJ554" s="10">
        <v>16702336927</v>
      </c>
      <c r="AL554" t="s">
        <v>334</v>
      </c>
      <c r="BD554" t="str">
        <f>"49-9071.00"</f>
        <v>49-9071.00</v>
      </c>
      <c r="BE554" t="s">
        <v>241</v>
      </c>
      <c r="BF554" t="s">
        <v>2638</v>
      </c>
      <c r="BG554" t="s">
        <v>336</v>
      </c>
      <c r="BH554">
        <v>9</v>
      </c>
      <c r="BJ554" s="1">
        <v>45596</v>
      </c>
      <c r="BK554" s="1">
        <v>45960</v>
      </c>
      <c r="BN554">
        <v>35</v>
      </c>
      <c r="BO554">
        <v>0</v>
      </c>
      <c r="BP554">
        <v>7</v>
      </c>
      <c r="BQ554">
        <v>7</v>
      </c>
      <c r="BR554">
        <v>7</v>
      </c>
      <c r="BS554">
        <v>7</v>
      </c>
      <c r="BT554">
        <v>7</v>
      </c>
      <c r="BU554">
        <v>0</v>
      </c>
      <c r="BV554" t="str">
        <f>"7:30 AM"</f>
        <v>7:30 AM</v>
      </c>
      <c r="BW554" t="str">
        <f>"3:30 PM"</f>
        <v>3:30 PM</v>
      </c>
      <c r="BX554" t="s">
        <v>226</v>
      </c>
      <c r="BY554">
        <v>0</v>
      </c>
      <c r="BZ554">
        <v>24</v>
      </c>
      <c r="CA554" t="s">
        <v>115</v>
      </c>
      <c r="CC554" t="s">
        <v>2639</v>
      </c>
      <c r="CD554" t="s">
        <v>4259</v>
      </c>
      <c r="CF554" t="s">
        <v>119</v>
      </c>
      <c r="CG554" t="s">
        <v>120</v>
      </c>
      <c r="CH554" s="8">
        <v>96950</v>
      </c>
      <c r="CI554" s="3">
        <v>9.75</v>
      </c>
      <c r="CJ554" s="3">
        <v>9.75</v>
      </c>
      <c r="CK554" s="3">
        <v>14.63</v>
      </c>
      <c r="CL554" s="3">
        <v>14.63</v>
      </c>
      <c r="CM554" t="s">
        <v>136</v>
      </c>
      <c r="CO554" t="s">
        <v>138</v>
      </c>
      <c r="CQ554" t="s">
        <v>115</v>
      </c>
      <c r="CR554" t="s">
        <v>133</v>
      </c>
      <c r="CS554" t="s">
        <v>139</v>
      </c>
      <c r="CT554" t="s">
        <v>133</v>
      </c>
      <c r="CU554" t="s">
        <v>139</v>
      </c>
      <c r="CV554" t="s">
        <v>133</v>
      </c>
      <c r="CW554" t="s">
        <v>139</v>
      </c>
      <c r="CX554" t="s">
        <v>338</v>
      </c>
      <c r="CY554" s="10">
        <v>16702336927</v>
      </c>
      <c r="CZ554" t="s">
        <v>334</v>
      </c>
      <c r="DA554" t="s">
        <v>139</v>
      </c>
      <c r="DB554" t="s">
        <v>133</v>
      </c>
      <c r="DC554" t="s">
        <v>115</v>
      </c>
    </row>
    <row r="555" spans="1:112" ht="14.45" customHeight="1" x14ac:dyDescent="0.25">
      <c r="A555" t="s">
        <v>8957</v>
      </c>
      <c r="B555" t="s">
        <v>143</v>
      </c>
      <c r="C555" s="1">
        <v>45497</v>
      </c>
      <c r="D555" s="1">
        <v>45597</v>
      </c>
      <c r="E555" t="s">
        <v>144</v>
      </c>
      <c r="F555" s="1">
        <v>45649</v>
      </c>
      <c r="G555" t="s">
        <v>115</v>
      </c>
      <c r="H555" t="s">
        <v>115</v>
      </c>
      <c r="I555" t="s">
        <v>115</v>
      </c>
      <c r="J555" t="s">
        <v>8958</v>
      </c>
      <c r="L555" t="s">
        <v>8959</v>
      </c>
      <c r="M555" t="s">
        <v>8960</v>
      </c>
      <c r="N555" t="s">
        <v>148</v>
      </c>
      <c r="O555" t="s">
        <v>120</v>
      </c>
      <c r="P555" s="8">
        <v>96950</v>
      </c>
      <c r="Q555" t="s">
        <v>121</v>
      </c>
      <c r="R555" t="s">
        <v>139</v>
      </c>
      <c r="S555" s="10">
        <v>16702330744</v>
      </c>
      <c r="U555" t="s">
        <v>659</v>
      </c>
      <c r="V555">
        <v>488320</v>
      </c>
      <c r="W555" t="s">
        <v>123</v>
      </c>
      <c r="Y555" t="s">
        <v>8961</v>
      </c>
      <c r="Z555" t="s">
        <v>8962</v>
      </c>
      <c r="AA555" t="s">
        <v>2748</v>
      </c>
      <c r="AB555" t="s">
        <v>460</v>
      </c>
      <c r="AC555" t="s">
        <v>8959</v>
      </c>
      <c r="AD555" t="s">
        <v>8960</v>
      </c>
      <c r="AE555" t="s">
        <v>148</v>
      </c>
      <c r="AF555" t="s">
        <v>120</v>
      </c>
      <c r="AG555" s="8">
        <v>96950</v>
      </c>
      <c r="AH555" t="s">
        <v>121</v>
      </c>
      <c r="AJ555" s="10">
        <v>16702330744</v>
      </c>
      <c r="AL555" t="s">
        <v>665</v>
      </c>
      <c r="BD555" t="str">
        <f>"49-9071.00"</f>
        <v>49-9071.00</v>
      </c>
      <c r="BE555" t="s">
        <v>241</v>
      </c>
      <c r="BF555" t="s">
        <v>8963</v>
      </c>
      <c r="BG555" t="s">
        <v>241</v>
      </c>
      <c r="BH555">
        <v>2</v>
      </c>
      <c r="BI555">
        <v>2</v>
      </c>
      <c r="BJ555" s="1">
        <v>45651</v>
      </c>
      <c r="BK555" s="1">
        <v>46015</v>
      </c>
      <c r="BL555" s="1">
        <v>45651</v>
      </c>
      <c r="BM555" s="1">
        <v>46015</v>
      </c>
      <c r="BN555">
        <v>40</v>
      </c>
      <c r="BO555">
        <v>0</v>
      </c>
      <c r="BP555">
        <v>8</v>
      </c>
      <c r="BQ555">
        <v>8</v>
      </c>
      <c r="BR555">
        <v>8</v>
      </c>
      <c r="BS555">
        <v>8</v>
      </c>
      <c r="BT555">
        <v>8</v>
      </c>
      <c r="BU555">
        <v>0</v>
      </c>
      <c r="BV555" t="str">
        <f>"8:00 AM"</f>
        <v>8:00 AM</v>
      </c>
      <c r="BW555" t="str">
        <f>"5:00 PM"</f>
        <v>5:00 PM</v>
      </c>
      <c r="BX555" t="s">
        <v>226</v>
      </c>
      <c r="BY555">
        <v>0</v>
      </c>
      <c r="BZ555">
        <v>12</v>
      </c>
      <c r="CA555" t="s">
        <v>115</v>
      </c>
      <c r="CC555" t="s">
        <v>137</v>
      </c>
      <c r="CD555" t="s">
        <v>8964</v>
      </c>
      <c r="CE555" t="s">
        <v>8965</v>
      </c>
      <c r="CF555" t="s">
        <v>119</v>
      </c>
      <c r="CG555" t="s">
        <v>120</v>
      </c>
      <c r="CH555" s="8">
        <v>96950</v>
      </c>
      <c r="CI555" s="3">
        <v>9.5399999999999991</v>
      </c>
      <c r="CJ555" s="3">
        <v>9.5399999999999991</v>
      </c>
      <c r="CK555" s="3">
        <v>14.31</v>
      </c>
      <c r="CL555" s="3">
        <v>14.31</v>
      </c>
      <c r="CM555" t="s">
        <v>136</v>
      </c>
      <c r="CN555" t="s">
        <v>139</v>
      </c>
      <c r="CO555" t="s">
        <v>138</v>
      </c>
      <c r="CQ555" t="s">
        <v>115</v>
      </c>
      <c r="CR555" t="s">
        <v>133</v>
      </c>
      <c r="CS555" t="s">
        <v>139</v>
      </c>
      <c r="CT555" t="s">
        <v>133</v>
      </c>
      <c r="CU555" t="s">
        <v>139</v>
      </c>
      <c r="CV555" t="s">
        <v>133</v>
      </c>
      <c r="CW555" t="s">
        <v>139</v>
      </c>
      <c r="CX555" t="s">
        <v>139</v>
      </c>
      <c r="CY555" s="10">
        <v>16702330744</v>
      </c>
      <c r="CZ555" t="s">
        <v>670</v>
      </c>
      <c r="DA555" t="s">
        <v>139</v>
      </c>
      <c r="DB555" t="s">
        <v>133</v>
      </c>
      <c r="DC555" t="s">
        <v>115</v>
      </c>
    </row>
    <row r="556" spans="1:112" ht="14.45" customHeight="1" x14ac:dyDescent="0.25">
      <c r="A556" t="s">
        <v>9533</v>
      </c>
      <c r="B556" t="s">
        <v>192</v>
      </c>
      <c r="C556" s="1">
        <v>45510</v>
      </c>
      <c r="D556" s="1">
        <v>45597</v>
      </c>
      <c r="E556" t="s">
        <v>144</v>
      </c>
      <c r="F556" s="1">
        <v>45687</v>
      </c>
      <c r="G556" t="s">
        <v>115</v>
      </c>
      <c r="H556" t="s">
        <v>115</v>
      </c>
      <c r="I556" t="s">
        <v>115</v>
      </c>
      <c r="J556" t="s">
        <v>6217</v>
      </c>
      <c r="L556" t="s">
        <v>6218</v>
      </c>
      <c r="N556" t="s">
        <v>148</v>
      </c>
      <c r="O556" t="s">
        <v>120</v>
      </c>
      <c r="P556" s="8">
        <v>96950</v>
      </c>
      <c r="Q556" t="s">
        <v>121</v>
      </c>
      <c r="S556" s="10">
        <v>16702346445</v>
      </c>
      <c r="T556">
        <v>2263</v>
      </c>
      <c r="U556" t="s">
        <v>6219</v>
      </c>
      <c r="V556">
        <v>54143</v>
      </c>
      <c r="W556" t="s">
        <v>123</v>
      </c>
      <c r="Y556" t="s">
        <v>1631</v>
      </c>
      <c r="Z556" t="s">
        <v>1632</v>
      </c>
      <c r="AB556" t="s">
        <v>1633</v>
      </c>
      <c r="AC556" t="s">
        <v>2791</v>
      </c>
      <c r="AE556" t="s">
        <v>148</v>
      </c>
      <c r="AF556" t="s">
        <v>120</v>
      </c>
      <c r="AG556" s="8">
        <v>96950</v>
      </c>
      <c r="AH556" t="s">
        <v>121</v>
      </c>
      <c r="AJ556" s="10">
        <v>16702346445</v>
      </c>
      <c r="AK556">
        <v>2263</v>
      </c>
      <c r="AL556" t="s">
        <v>1635</v>
      </c>
      <c r="BD556" t="str">
        <f>"27-1024.00"</f>
        <v>27-1024.00</v>
      </c>
      <c r="BE556" t="s">
        <v>3114</v>
      </c>
      <c r="BF556" t="s">
        <v>6220</v>
      </c>
      <c r="BG556" t="s">
        <v>6221</v>
      </c>
      <c r="BH556">
        <v>1</v>
      </c>
      <c r="BJ556" s="1">
        <v>45689</v>
      </c>
      <c r="BK556" s="1">
        <v>46053</v>
      </c>
      <c r="BN556">
        <v>40</v>
      </c>
      <c r="BO556">
        <v>0</v>
      </c>
      <c r="BP556">
        <v>8</v>
      </c>
      <c r="BQ556">
        <v>8</v>
      </c>
      <c r="BR556">
        <v>8</v>
      </c>
      <c r="BS556">
        <v>8</v>
      </c>
      <c r="BT556">
        <v>8</v>
      </c>
      <c r="BU556">
        <v>0</v>
      </c>
      <c r="BV556" t="str">
        <f>"8:00 AM"</f>
        <v>8:00 AM</v>
      </c>
      <c r="BW556" t="str">
        <f>"5:00 PM"</f>
        <v>5:00 PM</v>
      </c>
      <c r="BX556" t="s">
        <v>226</v>
      </c>
      <c r="BY556">
        <v>0</v>
      </c>
      <c r="BZ556">
        <v>12</v>
      </c>
      <c r="CA556" t="s">
        <v>115</v>
      </c>
      <c r="CC556" t="s">
        <v>9534</v>
      </c>
      <c r="CD556" t="s">
        <v>6218</v>
      </c>
      <c r="CF556" t="s">
        <v>148</v>
      </c>
      <c r="CG556" t="s">
        <v>120</v>
      </c>
      <c r="CH556" s="8">
        <v>96950</v>
      </c>
      <c r="CI556" s="3">
        <v>10.130000000000001</v>
      </c>
      <c r="CJ556" s="3">
        <v>11</v>
      </c>
      <c r="CK556" s="3">
        <v>15.2</v>
      </c>
      <c r="CL556" s="3">
        <v>16.5</v>
      </c>
      <c r="CM556" t="s">
        <v>136</v>
      </c>
      <c r="CN556" t="s">
        <v>1637</v>
      </c>
      <c r="CO556" t="s">
        <v>138</v>
      </c>
      <c r="CQ556" t="s">
        <v>115</v>
      </c>
      <c r="CR556" t="s">
        <v>133</v>
      </c>
      <c r="CS556" t="s">
        <v>139</v>
      </c>
      <c r="CT556" t="s">
        <v>133</v>
      </c>
      <c r="CU556" t="s">
        <v>139</v>
      </c>
      <c r="CV556" t="s">
        <v>133</v>
      </c>
      <c r="CW556" t="s">
        <v>139</v>
      </c>
      <c r="CX556" t="s">
        <v>9643</v>
      </c>
      <c r="CY556" s="10">
        <v>16702346445</v>
      </c>
      <c r="CZ556" t="s">
        <v>1635</v>
      </c>
      <c r="DA556" t="s">
        <v>139</v>
      </c>
      <c r="DB556" t="s">
        <v>133</v>
      </c>
      <c r="DC556" t="s">
        <v>115</v>
      </c>
      <c r="DD556" t="s">
        <v>1631</v>
      </c>
      <c r="DE556" t="s">
        <v>1632</v>
      </c>
      <c r="DG556" t="s">
        <v>6224</v>
      </c>
      <c r="DH556" t="s">
        <v>1635</v>
      </c>
    </row>
    <row r="557" spans="1:112" ht="14.45" customHeight="1" x14ac:dyDescent="0.25">
      <c r="A557" t="s">
        <v>339</v>
      </c>
      <c r="B557" t="s">
        <v>212</v>
      </c>
      <c r="C557" s="1">
        <v>45566</v>
      </c>
      <c r="D557" s="1">
        <v>45599</v>
      </c>
      <c r="E557" t="s">
        <v>144</v>
      </c>
      <c r="F557" s="1">
        <v>45656</v>
      </c>
      <c r="G557" t="s">
        <v>133</v>
      </c>
      <c r="H557" t="s">
        <v>115</v>
      </c>
      <c r="I557" t="s">
        <v>115</v>
      </c>
      <c r="J557" t="s">
        <v>340</v>
      </c>
      <c r="K557" t="s">
        <v>341</v>
      </c>
      <c r="L557" t="s">
        <v>342</v>
      </c>
      <c r="N557" t="s">
        <v>148</v>
      </c>
      <c r="O557" t="s">
        <v>120</v>
      </c>
      <c r="P557" s="8">
        <v>96950</v>
      </c>
      <c r="Q557" t="s">
        <v>121</v>
      </c>
      <c r="S557" s="10">
        <v>16702356129</v>
      </c>
      <c r="U557" t="s">
        <v>343</v>
      </c>
      <c r="V557">
        <v>56132</v>
      </c>
      <c r="W557" t="s">
        <v>123</v>
      </c>
      <c r="Y557" t="s">
        <v>344</v>
      </c>
      <c r="Z557" t="s">
        <v>345</v>
      </c>
      <c r="AA557" t="s">
        <v>346</v>
      </c>
      <c r="AB557" t="s">
        <v>347</v>
      </c>
      <c r="AC557" t="s">
        <v>342</v>
      </c>
      <c r="AE557" t="s">
        <v>148</v>
      </c>
      <c r="AF557" t="s">
        <v>120</v>
      </c>
      <c r="AG557" s="8">
        <v>96950</v>
      </c>
      <c r="AH557" t="s">
        <v>121</v>
      </c>
      <c r="AJ557" s="10">
        <v>16702356129</v>
      </c>
      <c r="AL557" t="s">
        <v>348</v>
      </c>
      <c r="BD557" t="str">
        <f>"49-9071.00"</f>
        <v>49-9071.00</v>
      </c>
      <c r="BE557" t="s">
        <v>241</v>
      </c>
      <c r="BF557" t="s">
        <v>349</v>
      </c>
      <c r="BG557" t="s">
        <v>350</v>
      </c>
      <c r="BH557">
        <v>5</v>
      </c>
      <c r="BJ557" s="1">
        <v>45658</v>
      </c>
      <c r="BK557" s="1">
        <v>46022</v>
      </c>
      <c r="BN557">
        <v>35</v>
      </c>
      <c r="BO557">
        <v>0</v>
      </c>
      <c r="BP557">
        <v>7</v>
      </c>
      <c r="BQ557">
        <v>7</v>
      </c>
      <c r="BR557">
        <v>7</v>
      </c>
      <c r="BS557">
        <v>7</v>
      </c>
      <c r="BT557">
        <v>7</v>
      </c>
      <c r="BU557">
        <v>0</v>
      </c>
      <c r="BV557" t="str">
        <f>"8:00 AM"</f>
        <v>8:00 AM</v>
      </c>
      <c r="BW557" t="str">
        <f>"4:00 PM"</f>
        <v>4:00 PM</v>
      </c>
      <c r="BX557" t="s">
        <v>226</v>
      </c>
      <c r="BY557">
        <v>0</v>
      </c>
      <c r="BZ557">
        <v>12</v>
      </c>
      <c r="CA557" t="s">
        <v>115</v>
      </c>
      <c r="CC557" t="s">
        <v>351</v>
      </c>
      <c r="CD557" t="s">
        <v>352</v>
      </c>
      <c r="CE557" t="s">
        <v>353</v>
      </c>
      <c r="CF557" t="s">
        <v>148</v>
      </c>
      <c r="CG557" t="s">
        <v>120</v>
      </c>
      <c r="CH557" s="8">
        <v>96950</v>
      </c>
      <c r="CI557" s="3">
        <v>9.75</v>
      </c>
      <c r="CJ557" s="3">
        <v>9.75</v>
      </c>
      <c r="CK557" s="3">
        <v>14.63</v>
      </c>
      <c r="CL557" s="3">
        <v>14.63</v>
      </c>
      <c r="CM557" t="s">
        <v>136</v>
      </c>
      <c r="CO557" t="s">
        <v>138</v>
      </c>
      <c r="CQ557" t="s">
        <v>115</v>
      </c>
      <c r="CR557" t="s">
        <v>133</v>
      </c>
      <c r="CS557" t="s">
        <v>139</v>
      </c>
      <c r="CT557" t="s">
        <v>133</v>
      </c>
      <c r="CU557" t="s">
        <v>139</v>
      </c>
      <c r="CV557" t="s">
        <v>133</v>
      </c>
      <c r="CW557" t="s">
        <v>139</v>
      </c>
      <c r="CX557" t="s">
        <v>354</v>
      </c>
      <c r="CY557" s="10">
        <v>16702356129</v>
      </c>
      <c r="CZ557" t="s">
        <v>355</v>
      </c>
      <c r="DA557" t="s">
        <v>356</v>
      </c>
      <c r="DB557" t="s">
        <v>133</v>
      </c>
      <c r="DC557" t="s">
        <v>115</v>
      </c>
    </row>
    <row r="558" spans="1:112" ht="14.45" customHeight="1" x14ac:dyDescent="0.25">
      <c r="A558" t="s">
        <v>1400</v>
      </c>
      <c r="B558" t="s">
        <v>143</v>
      </c>
      <c r="C558" s="1">
        <v>45536</v>
      </c>
      <c r="D558" s="1">
        <v>45600</v>
      </c>
      <c r="E558" t="s">
        <v>144</v>
      </c>
      <c r="F558" s="1">
        <v>45625</v>
      </c>
      <c r="G558" t="s">
        <v>115</v>
      </c>
      <c r="H558" t="s">
        <v>115</v>
      </c>
      <c r="I558" t="s">
        <v>115</v>
      </c>
      <c r="J558" t="s">
        <v>1401</v>
      </c>
      <c r="K558" t="s">
        <v>1402</v>
      </c>
      <c r="L558" t="s">
        <v>1403</v>
      </c>
      <c r="M558" t="s">
        <v>1404</v>
      </c>
      <c r="N558" t="s">
        <v>119</v>
      </c>
      <c r="O558" t="s">
        <v>120</v>
      </c>
      <c r="P558" s="8">
        <v>96950</v>
      </c>
      <c r="Q558" t="s">
        <v>121</v>
      </c>
      <c r="R558" t="s">
        <v>1354</v>
      </c>
      <c r="S558" s="10">
        <v>16702353481</v>
      </c>
      <c r="U558" t="s">
        <v>1405</v>
      </c>
      <c r="V558">
        <v>811111</v>
      </c>
      <c r="W558" t="s">
        <v>123</v>
      </c>
      <c r="Y558" t="s">
        <v>552</v>
      </c>
      <c r="Z558" t="s">
        <v>553</v>
      </c>
      <c r="AA558" t="s">
        <v>554</v>
      </c>
      <c r="AB558" t="s">
        <v>1375</v>
      </c>
      <c r="AC558" t="s">
        <v>1403</v>
      </c>
      <c r="AD558" t="s">
        <v>1404</v>
      </c>
      <c r="AE558" t="s">
        <v>119</v>
      </c>
      <c r="AF558" t="s">
        <v>120</v>
      </c>
      <c r="AG558" s="8">
        <v>96950</v>
      </c>
      <c r="AH558" t="s">
        <v>121</v>
      </c>
      <c r="AI558" t="s">
        <v>119</v>
      </c>
      <c r="AJ558" s="10">
        <v>16702353481</v>
      </c>
      <c r="AL558" t="s">
        <v>1406</v>
      </c>
      <c r="BD558" t="str">
        <f>"49-9071.00"</f>
        <v>49-9071.00</v>
      </c>
      <c r="BE558" t="s">
        <v>241</v>
      </c>
      <c r="BF558" t="s">
        <v>1407</v>
      </c>
      <c r="BG558" t="s">
        <v>321</v>
      </c>
      <c r="BH558">
        <v>2</v>
      </c>
      <c r="BI558">
        <v>2</v>
      </c>
      <c r="BJ558" s="1">
        <v>45627</v>
      </c>
      <c r="BK558" s="1">
        <v>45991</v>
      </c>
      <c r="BL558" s="1">
        <v>45627</v>
      </c>
      <c r="BM558" s="1">
        <v>45991</v>
      </c>
      <c r="BN558">
        <v>35</v>
      </c>
      <c r="BO558">
        <v>0</v>
      </c>
      <c r="BP558">
        <v>7</v>
      </c>
      <c r="BQ558">
        <v>7</v>
      </c>
      <c r="BR558">
        <v>7</v>
      </c>
      <c r="BS558">
        <v>7</v>
      </c>
      <c r="BT558">
        <v>7</v>
      </c>
      <c r="BU558">
        <v>0</v>
      </c>
      <c r="BV558" t="str">
        <f>"8:00 AM"</f>
        <v>8:00 AM</v>
      </c>
      <c r="BW558" t="str">
        <f>"4:00 PM"</f>
        <v>4:00 PM</v>
      </c>
      <c r="BX558" t="s">
        <v>158</v>
      </c>
      <c r="BY558">
        <v>0</v>
      </c>
      <c r="BZ558">
        <v>12</v>
      </c>
      <c r="CA558" t="s">
        <v>115</v>
      </c>
      <c r="CC558" t="s">
        <v>1408</v>
      </c>
      <c r="CD558" t="s">
        <v>1403</v>
      </c>
      <c r="CE558" t="s">
        <v>1404</v>
      </c>
      <c r="CF558" t="s">
        <v>119</v>
      </c>
      <c r="CG558" t="s">
        <v>120</v>
      </c>
      <c r="CH558" s="8">
        <v>96950</v>
      </c>
      <c r="CI558" s="3">
        <v>9.75</v>
      </c>
      <c r="CJ558" s="3">
        <v>9.75</v>
      </c>
      <c r="CK558" s="3">
        <v>14.63</v>
      </c>
      <c r="CL558" s="3">
        <v>14.63</v>
      </c>
      <c r="CM558" t="s">
        <v>136</v>
      </c>
      <c r="CN558" t="s">
        <v>139</v>
      </c>
      <c r="CO558" t="s">
        <v>138</v>
      </c>
      <c r="CQ558" t="s">
        <v>115</v>
      </c>
      <c r="CR558" t="s">
        <v>133</v>
      </c>
      <c r="CS558" t="s">
        <v>139</v>
      </c>
      <c r="CT558" t="s">
        <v>133</v>
      </c>
      <c r="CU558" t="s">
        <v>139</v>
      </c>
      <c r="CV558" t="s">
        <v>133</v>
      </c>
      <c r="CW558" t="s">
        <v>133</v>
      </c>
      <c r="CX558" t="s">
        <v>1409</v>
      </c>
      <c r="CY558" s="10">
        <v>16702353481</v>
      </c>
      <c r="CZ558" t="s">
        <v>1406</v>
      </c>
      <c r="DA558" t="s">
        <v>139</v>
      </c>
      <c r="DB558" t="s">
        <v>133</v>
      </c>
      <c r="DC558" t="s">
        <v>115</v>
      </c>
      <c r="DD558" t="s">
        <v>1372</v>
      </c>
      <c r="DE558" t="s">
        <v>1410</v>
      </c>
      <c r="DF558" t="s">
        <v>1411</v>
      </c>
      <c r="DG558" t="s">
        <v>1401</v>
      </c>
      <c r="DH558" t="s">
        <v>1406</v>
      </c>
    </row>
    <row r="559" spans="1:112" ht="14.45" customHeight="1" x14ac:dyDescent="0.25">
      <c r="A559" t="s">
        <v>1810</v>
      </c>
      <c r="B559" t="s">
        <v>113</v>
      </c>
      <c r="C559" s="1">
        <v>45594</v>
      </c>
      <c r="D559" s="1">
        <v>45600</v>
      </c>
      <c r="E559" t="s">
        <v>144</v>
      </c>
      <c r="F559" s="1">
        <v>45776</v>
      </c>
      <c r="G559" t="s">
        <v>133</v>
      </c>
      <c r="H559" t="s">
        <v>115</v>
      </c>
      <c r="I559" t="s">
        <v>115</v>
      </c>
      <c r="J559" t="s">
        <v>1811</v>
      </c>
      <c r="K559" t="s">
        <v>1812</v>
      </c>
      <c r="L559" t="s">
        <v>1813</v>
      </c>
      <c r="N559" t="s">
        <v>823</v>
      </c>
      <c r="O559" t="s">
        <v>120</v>
      </c>
      <c r="P559" s="8">
        <v>96951</v>
      </c>
      <c r="Q559" t="s">
        <v>121</v>
      </c>
      <c r="S559" s="10">
        <v>16705323394</v>
      </c>
      <c r="U559" t="s">
        <v>1814</v>
      </c>
      <c r="V559">
        <v>45711</v>
      </c>
      <c r="W559" t="s">
        <v>123</v>
      </c>
      <c r="Y559" t="s">
        <v>1815</v>
      </c>
      <c r="Z559" t="s">
        <v>1816</v>
      </c>
      <c r="AB559" t="s">
        <v>1817</v>
      </c>
      <c r="AC559" t="s">
        <v>1813</v>
      </c>
      <c r="AE559" t="s">
        <v>823</v>
      </c>
      <c r="AF559" t="s">
        <v>120</v>
      </c>
      <c r="AG559" s="8">
        <v>96951</v>
      </c>
      <c r="AH559" t="s">
        <v>121</v>
      </c>
      <c r="AJ559" s="10">
        <v>16705323394</v>
      </c>
      <c r="AL559" t="s">
        <v>1818</v>
      </c>
      <c r="BD559" t="str">
        <f>"41-2011.00"</f>
        <v>41-2011.00</v>
      </c>
      <c r="BE559" t="s">
        <v>1819</v>
      </c>
      <c r="BF559" t="s">
        <v>1820</v>
      </c>
      <c r="BG559" t="s">
        <v>1821</v>
      </c>
      <c r="BH559">
        <v>1</v>
      </c>
      <c r="BJ559" s="1">
        <v>45778</v>
      </c>
      <c r="BK559" s="1">
        <v>46142</v>
      </c>
      <c r="BN559">
        <v>35</v>
      </c>
      <c r="BO559">
        <v>5</v>
      </c>
      <c r="BP559">
        <v>5</v>
      </c>
      <c r="BQ559">
        <v>5</v>
      </c>
      <c r="BR559">
        <v>5</v>
      </c>
      <c r="BS559">
        <v>5</v>
      </c>
      <c r="BT559">
        <v>5</v>
      </c>
      <c r="BU559">
        <v>5</v>
      </c>
      <c r="BV559" t="str">
        <f>"6:30 AM"</f>
        <v>6:30 AM</v>
      </c>
      <c r="BW559" t="str">
        <f>"11:30 AM"</f>
        <v>11:30 AM</v>
      </c>
      <c r="BX559" t="s">
        <v>226</v>
      </c>
      <c r="BY559">
        <v>0</v>
      </c>
      <c r="BZ559">
        <v>12</v>
      </c>
      <c r="CA559" t="s">
        <v>115</v>
      </c>
      <c r="CC559" s="2" t="s">
        <v>1822</v>
      </c>
      <c r="CD559" t="s">
        <v>1813</v>
      </c>
      <c r="CF559" t="s">
        <v>823</v>
      </c>
      <c r="CG559" t="s">
        <v>120</v>
      </c>
      <c r="CH559" s="8">
        <v>96951</v>
      </c>
      <c r="CI559" s="3">
        <v>7.89</v>
      </c>
      <c r="CJ559" s="3">
        <v>7.89</v>
      </c>
      <c r="CK559" s="3">
        <v>0</v>
      </c>
      <c r="CL559" s="3">
        <v>0</v>
      </c>
      <c r="CM559" t="s">
        <v>136</v>
      </c>
      <c r="CO559" t="s">
        <v>138</v>
      </c>
      <c r="CQ559" t="s">
        <v>115</v>
      </c>
      <c r="CR559" t="s">
        <v>133</v>
      </c>
      <c r="CS559" t="s">
        <v>139</v>
      </c>
      <c r="CT559" t="s">
        <v>139</v>
      </c>
      <c r="CU559" t="s">
        <v>139</v>
      </c>
      <c r="CV559" t="s">
        <v>133</v>
      </c>
      <c r="CW559" t="s">
        <v>139</v>
      </c>
      <c r="CX559" t="s">
        <v>1823</v>
      </c>
      <c r="CY559" s="10">
        <v>16705323394</v>
      </c>
      <c r="CZ559" t="s">
        <v>1824</v>
      </c>
      <c r="DA559" t="s">
        <v>1824</v>
      </c>
      <c r="DB559" t="s">
        <v>133</v>
      </c>
      <c r="DC559" t="s">
        <v>115</v>
      </c>
    </row>
    <row r="560" spans="1:112" ht="14.45" customHeight="1" x14ac:dyDescent="0.25">
      <c r="A560" t="s">
        <v>2773</v>
      </c>
      <c r="B560" t="s">
        <v>192</v>
      </c>
      <c r="C560" s="1">
        <v>45506</v>
      </c>
      <c r="D560" s="1">
        <v>45600</v>
      </c>
      <c r="E560" t="s">
        <v>144</v>
      </c>
      <c r="F560" s="1">
        <v>45564</v>
      </c>
      <c r="G560" t="s">
        <v>115</v>
      </c>
      <c r="H560" t="s">
        <v>115</v>
      </c>
      <c r="I560" t="s">
        <v>115</v>
      </c>
      <c r="J560" t="s">
        <v>2774</v>
      </c>
      <c r="K560" t="s">
        <v>2775</v>
      </c>
      <c r="L560" t="s">
        <v>2776</v>
      </c>
      <c r="M560" t="s">
        <v>2776</v>
      </c>
      <c r="N560" t="s">
        <v>119</v>
      </c>
      <c r="O560" t="s">
        <v>120</v>
      </c>
      <c r="P560" s="8">
        <v>96950</v>
      </c>
      <c r="Q560" t="s">
        <v>121</v>
      </c>
      <c r="S560" s="10">
        <v>16702332288</v>
      </c>
      <c r="U560" t="s">
        <v>2777</v>
      </c>
      <c r="V560">
        <v>812112</v>
      </c>
      <c r="W560" t="s">
        <v>123</v>
      </c>
      <c r="Y560" t="s">
        <v>2778</v>
      </c>
      <c r="Z560" t="s">
        <v>2779</v>
      </c>
      <c r="AA560" t="s">
        <v>2780</v>
      </c>
      <c r="AB560" t="s">
        <v>200</v>
      </c>
      <c r="AC560" t="s">
        <v>2781</v>
      </c>
      <c r="AD560" t="s">
        <v>2776</v>
      </c>
      <c r="AE560" t="s">
        <v>119</v>
      </c>
      <c r="AF560" t="s">
        <v>120</v>
      </c>
      <c r="AG560" s="8">
        <v>96950</v>
      </c>
      <c r="AH560" t="s">
        <v>121</v>
      </c>
      <c r="AJ560" s="10">
        <v>16702332288</v>
      </c>
      <c r="AL560" t="s">
        <v>2782</v>
      </c>
      <c r="BD560" t="str">
        <f>"39-5012.00"</f>
        <v>39-5012.00</v>
      </c>
      <c r="BE560" t="s">
        <v>947</v>
      </c>
      <c r="BF560" t="s">
        <v>2783</v>
      </c>
      <c r="BG560" t="s">
        <v>2784</v>
      </c>
      <c r="BH560">
        <v>2</v>
      </c>
      <c r="BJ560" s="1">
        <v>45566</v>
      </c>
      <c r="BK560" s="1">
        <v>45930</v>
      </c>
      <c r="BN560">
        <v>35</v>
      </c>
      <c r="BO560">
        <v>0</v>
      </c>
      <c r="BP560">
        <v>7</v>
      </c>
      <c r="BQ560">
        <v>7</v>
      </c>
      <c r="BR560">
        <v>7</v>
      </c>
      <c r="BS560">
        <v>7</v>
      </c>
      <c r="BT560">
        <v>7</v>
      </c>
      <c r="BU560">
        <v>0</v>
      </c>
      <c r="BV560" t="str">
        <f>"11:00 AM"</f>
        <v>11:00 AM</v>
      </c>
      <c r="BW560" t="str">
        <f>"7:00 PM"</f>
        <v>7:00 PM</v>
      </c>
      <c r="BX560" t="s">
        <v>226</v>
      </c>
      <c r="BY560">
        <v>0</v>
      </c>
      <c r="BZ560">
        <v>12</v>
      </c>
      <c r="CA560" t="s">
        <v>115</v>
      </c>
      <c r="CC560" t="s">
        <v>2785</v>
      </c>
      <c r="CD560" t="s">
        <v>2786</v>
      </c>
      <c r="CE560" t="s">
        <v>2787</v>
      </c>
      <c r="CF560" t="s">
        <v>2477</v>
      </c>
      <c r="CG560" t="s">
        <v>120</v>
      </c>
      <c r="CH560" s="8">
        <v>96950</v>
      </c>
      <c r="CI560" s="3">
        <v>7.98</v>
      </c>
      <c r="CJ560" s="3">
        <v>7.98</v>
      </c>
      <c r="CK560" s="3">
        <v>11.97</v>
      </c>
      <c r="CL560" s="3">
        <v>11.97</v>
      </c>
      <c r="CM560" t="s">
        <v>136</v>
      </c>
      <c r="CN560" t="s">
        <v>137</v>
      </c>
      <c r="CO560" t="s">
        <v>138</v>
      </c>
      <c r="CQ560" t="s">
        <v>115</v>
      </c>
      <c r="CR560" t="s">
        <v>133</v>
      </c>
      <c r="CS560" t="s">
        <v>139</v>
      </c>
      <c r="CT560" t="s">
        <v>133</v>
      </c>
      <c r="CU560" t="s">
        <v>139</v>
      </c>
      <c r="CV560" t="s">
        <v>133</v>
      </c>
      <c r="CW560" t="s">
        <v>139</v>
      </c>
      <c r="CX560" t="s">
        <v>2788</v>
      </c>
      <c r="CY560" s="10">
        <v>16702332288</v>
      </c>
      <c r="CZ560" t="s">
        <v>2782</v>
      </c>
      <c r="DA560" t="s">
        <v>139</v>
      </c>
      <c r="DB560" t="s">
        <v>133</v>
      </c>
      <c r="DC560" t="s">
        <v>115</v>
      </c>
    </row>
    <row r="561" spans="1:112" ht="14.45" customHeight="1" x14ac:dyDescent="0.25">
      <c r="A561" t="s">
        <v>3257</v>
      </c>
      <c r="B561" t="s">
        <v>143</v>
      </c>
      <c r="C561" s="1">
        <v>45524</v>
      </c>
      <c r="D561" s="1">
        <v>45600</v>
      </c>
      <c r="E561" t="s">
        <v>114</v>
      </c>
      <c r="G561" t="s">
        <v>115</v>
      </c>
      <c r="H561" t="s">
        <v>115</v>
      </c>
      <c r="I561" t="s">
        <v>115</v>
      </c>
      <c r="J561" t="s">
        <v>3258</v>
      </c>
      <c r="L561" t="s">
        <v>3259</v>
      </c>
      <c r="M561" t="s">
        <v>3260</v>
      </c>
      <c r="N561" t="s">
        <v>874</v>
      </c>
      <c r="O561" t="s">
        <v>120</v>
      </c>
      <c r="P561" s="8">
        <v>96950</v>
      </c>
      <c r="Q561" t="s">
        <v>121</v>
      </c>
      <c r="S561" s="10">
        <v>16702351662</v>
      </c>
      <c r="U561" t="s">
        <v>3261</v>
      </c>
      <c r="V561">
        <v>811412</v>
      </c>
      <c r="W561" t="s">
        <v>123</v>
      </c>
      <c r="Y561" t="s">
        <v>2295</v>
      </c>
      <c r="Z561" t="s">
        <v>3262</v>
      </c>
      <c r="AA561" t="s">
        <v>3263</v>
      </c>
      <c r="AB561" t="s">
        <v>3264</v>
      </c>
      <c r="AC561" t="s">
        <v>3259</v>
      </c>
      <c r="AD561" t="s">
        <v>3260</v>
      </c>
      <c r="AE561" t="s">
        <v>874</v>
      </c>
      <c r="AF561" t="s">
        <v>120</v>
      </c>
      <c r="AG561" s="8">
        <v>96950</v>
      </c>
      <c r="AH561" t="s">
        <v>121</v>
      </c>
      <c r="AJ561" s="10">
        <v>16702351662</v>
      </c>
      <c r="AL561" t="s">
        <v>3265</v>
      </c>
      <c r="BD561" t="str">
        <f>"49-3023.00"</f>
        <v>49-3023.00</v>
      </c>
      <c r="BE561" t="s">
        <v>817</v>
      </c>
      <c r="BF561" t="s">
        <v>3266</v>
      </c>
      <c r="BG561" t="s">
        <v>3267</v>
      </c>
      <c r="BH561">
        <v>1</v>
      </c>
      <c r="BI561">
        <v>1</v>
      </c>
      <c r="BJ561" s="1">
        <v>45597</v>
      </c>
      <c r="BK561" s="1">
        <v>45961</v>
      </c>
      <c r="BL561" s="1">
        <v>45600</v>
      </c>
      <c r="BM561" s="1">
        <v>45961</v>
      </c>
      <c r="BN561">
        <v>40</v>
      </c>
      <c r="BO561">
        <v>0</v>
      </c>
      <c r="BP561">
        <v>8</v>
      </c>
      <c r="BQ561">
        <v>8</v>
      </c>
      <c r="BR561">
        <v>8</v>
      </c>
      <c r="BS561">
        <v>8</v>
      </c>
      <c r="BT561">
        <v>8</v>
      </c>
      <c r="BU561">
        <v>0</v>
      </c>
      <c r="BV561" t="str">
        <f>"8:00 AM"</f>
        <v>8:00 AM</v>
      </c>
      <c r="BW561" t="str">
        <f>"5:00 PM"</f>
        <v>5:00 PM</v>
      </c>
      <c r="BX561" t="s">
        <v>226</v>
      </c>
      <c r="BY561">
        <v>0</v>
      </c>
      <c r="BZ561">
        <v>12</v>
      </c>
      <c r="CA561" t="s">
        <v>115</v>
      </c>
      <c r="CC561" s="2" t="s">
        <v>3268</v>
      </c>
      <c r="CD561" t="s">
        <v>3259</v>
      </c>
      <c r="CE561" t="s">
        <v>3260</v>
      </c>
      <c r="CF561" t="s">
        <v>119</v>
      </c>
      <c r="CG561" t="s">
        <v>120</v>
      </c>
      <c r="CH561" s="8">
        <v>96950</v>
      </c>
      <c r="CI561" s="3">
        <v>12.48</v>
      </c>
      <c r="CJ561" s="3">
        <v>12.48</v>
      </c>
      <c r="CK561" s="3">
        <v>18.72</v>
      </c>
      <c r="CL561" s="3">
        <v>18.72</v>
      </c>
      <c r="CM561" t="s">
        <v>136</v>
      </c>
      <c r="CO561" t="s">
        <v>138</v>
      </c>
      <c r="CQ561" t="s">
        <v>115</v>
      </c>
      <c r="CR561" t="s">
        <v>133</v>
      </c>
      <c r="CS561" t="s">
        <v>139</v>
      </c>
      <c r="CT561" t="s">
        <v>133</v>
      </c>
      <c r="CU561" t="s">
        <v>139</v>
      </c>
      <c r="CV561" t="s">
        <v>133</v>
      </c>
      <c r="CW561" t="s">
        <v>139</v>
      </c>
      <c r="CX561" t="s">
        <v>139</v>
      </c>
      <c r="CY561" s="10">
        <v>16702351662</v>
      </c>
      <c r="CZ561" t="s">
        <v>3265</v>
      </c>
      <c r="DA561" t="s">
        <v>139</v>
      </c>
      <c r="DB561" t="s">
        <v>133</v>
      </c>
      <c r="DC561" t="s">
        <v>115</v>
      </c>
    </row>
    <row r="562" spans="1:112" ht="14.45" customHeight="1" x14ac:dyDescent="0.25">
      <c r="A562" t="s">
        <v>4507</v>
      </c>
      <c r="B562" t="s">
        <v>143</v>
      </c>
      <c r="C562" s="1">
        <v>45533</v>
      </c>
      <c r="D562" s="1">
        <v>45600</v>
      </c>
      <c r="E562" t="s">
        <v>114</v>
      </c>
      <c r="G562" t="s">
        <v>115</v>
      </c>
      <c r="H562" t="s">
        <v>115</v>
      </c>
      <c r="I562" t="s">
        <v>115</v>
      </c>
      <c r="J562" t="s">
        <v>340</v>
      </c>
      <c r="K562" t="s">
        <v>1503</v>
      </c>
      <c r="L562" t="s">
        <v>342</v>
      </c>
      <c r="N562" t="s">
        <v>148</v>
      </c>
      <c r="O562" t="s">
        <v>120</v>
      </c>
      <c r="P562" s="8">
        <v>96950</v>
      </c>
      <c r="Q562" t="s">
        <v>121</v>
      </c>
      <c r="S562" s="10">
        <v>16702356129</v>
      </c>
      <c r="U562" t="s">
        <v>343</v>
      </c>
      <c r="V562">
        <v>812112</v>
      </c>
      <c r="W562" t="s">
        <v>123</v>
      </c>
      <c r="Y562" t="s">
        <v>344</v>
      </c>
      <c r="Z562" t="s">
        <v>345</v>
      </c>
      <c r="AA562" t="s">
        <v>346</v>
      </c>
      <c r="AB562" t="s">
        <v>2208</v>
      </c>
      <c r="AC562" t="s">
        <v>342</v>
      </c>
      <c r="AE562" t="s">
        <v>148</v>
      </c>
      <c r="AF562" t="s">
        <v>120</v>
      </c>
      <c r="AG562" s="8">
        <v>96950</v>
      </c>
      <c r="AH562" t="s">
        <v>121</v>
      </c>
      <c r="AJ562" s="10">
        <v>16702356129</v>
      </c>
      <c r="AL562" t="s">
        <v>348</v>
      </c>
      <c r="BD562" t="str">
        <f>"39-5012.00"</f>
        <v>39-5012.00</v>
      </c>
      <c r="BE562" t="s">
        <v>947</v>
      </c>
      <c r="BF562" t="s">
        <v>1504</v>
      </c>
      <c r="BG562" t="s">
        <v>1505</v>
      </c>
      <c r="BH562">
        <v>5</v>
      </c>
      <c r="BI562">
        <v>5</v>
      </c>
      <c r="BJ562" s="1">
        <v>45566</v>
      </c>
      <c r="BK562" s="1">
        <v>45930</v>
      </c>
      <c r="BL562" s="1">
        <v>45600</v>
      </c>
      <c r="BM562" s="1">
        <v>45930</v>
      </c>
      <c r="BN562">
        <v>35</v>
      </c>
      <c r="BO562">
        <v>7</v>
      </c>
      <c r="BP562">
        <v>0</v>
      </c>
      <c r="BQ562">
        <v>0</v>
      </c>
      <c r="BR562">
        <v>7</v>
      </c>
      <c r="BS562">
        <v>7</v>
      </c>
      <c r="BT562">
        <v>7</v>
      </c>
      <c r="BU562">
        <v>7</v>
      </c>
      <c r="BV562" t="str">
        <f>"11:00 AM"</f>
        <v>11:00 AM</v>
      </c>
      <c r="BW562" t="str">
        <f>"7:00 PM"</f>
        <v>7:00 PM</v>
      </c>
      <c r="BX562" t="s">
        <v>226</v>
      </c>
      <c r="BY562">
        <v>0</v>
      </c>
      <c r="BZ562">
        <v>12</v>
      </c>
      <c r="CA562" t="s">
        <v>115</v>
      </c>
      <c r="CC562" s="2" t="s">
        <v>4508</v>
      </c>
      <c r="CD562" t="s">
        <v>352</v>
      </c>
      <c r="CE562" t="s">
        <v>353</v>
      </c>
      <c r="CF562" t="s">
        <v>148</v>
      </c>
      <c r="CG562" t="s">
        <v>120</v>
      </c>
      <c r="CH562" s="8">
        <v>96950</v>
      </c>
      <c r="CI562" s="3">
        <v>7.98</v>
      </c>
      <c r="CJ562" s="3">
        <v>7.98</v>
      </c>
      <c r="CK562" s="3">
        <v>11.97</v>
      </c>
      <c r="CL562" s="3">
        <v>11.97</v>
      </c>
      <c r="CM562" t="s">
        <v>136</v>
      </c>
      <c r="CO562" t="s">
        <v>138</v>
      </c>
      <c r="CQ562" t="s">
        <v>115</v>
      </c>
      <c r="CR562" t="s">
        <v>133</v>
      </c>
      <c r="CS562" t="s">
        <v>139</v>
      </c>
      <c r="CT562" t="s">
        <v>133</v>
      </c>
      <c r="CU562" t="s">
        <v>139</v>
      </c>
      <c r="CV562" t="s">
        <v>133</v>
      </c>
      <c r="CW562" t="s">
        <v>139</v>
      </c>
      <c r="CX562" t="s">
        <v>2133</v>
      </c>
      <c r="CY562" s="10">
        <v>16702356129</v>
      </c>
      <c r="CZ562" t="s">
        <v>355</v>
      </c>
      <c r="DA562" t="s">
        <v>356</v>
      </c>
      <c r="DB562" t="s">
        <v>133</v>
      </c>
      <c r="DC562" t="s">
        <v>115</v>
      </c>
    </row>
    <row r="563" spans="1:112" ht="14.45" customHeight="1" x14ac:dyDescent="0.25">
      <c r="A563" t="s">
        <v>4893</v>
      </c>
      <c r="B563" t="s">
        <v>143</v>
      </c>
      <c r="C563" s="1">
        <v>45495</v>
      </c>
      <c r="D563" s="1">
        <v>45600</v>
      </c>
      <c r="E563" t="s">
        <v>144</v>
      </c>
      <c r="F563" s="1">
        <v>45656</v>
      </c>
      <c r="G563" t="s">
        <v>115</v>
      </c>
      <c r="H563" t="s">
        <v>115</v>
      </c>
      <c r="I563" t="s">
        <v>115</v>
      </c>
      <c r="J563" t="s">
        <v>927</v>
      </c>
      <c r="K563" t="s">
        <v>928</v>
      </c>
      <c r="L563" t="s">
        <v>929</v>
      </c>
      <c r="M563" t="s">
        <v>930</v>
      </c>
      <c r="N563" t="s">
        <v>119</v>
      </c>
      <c r="O563" t="s">
        <v>120</v>
      </c>
      <c r="P563" s="8">
        <v>96950</v>
      </c>
      <c r="Q563" t="s">
        <v>121</v>
      </c>
      <c r="S563" s="10">
        <v>16702358901</v>
      </c>
      <c r="U563" t="s">
        <v>931</v>
      </c>
      <c r="V563">
        <v>811412</v>
      </c>
      <c r="W563" t="s">
        <v>123</v>
      </c>
      <c r="Y563" t="s">
        <v>932</v>
      </c>
      <c r="Z563" t="s">
        <v>933</v>
      </c>
      <c r="AB563" t="s">
        <v>428</v>
      </c>
      <c r="AC563" t="s">
        <v>929</v>
      </c>
      <c r="AD563" t="s">
        <v>930</v>
      </c>
      <c r="AE563" t="s">
        <v>119</v>
      </c>
      <c r="AF563" t="s">
        <v>120</v>
      </c>
      <c r="AG563" s="8">
        <v>96950</v>
      </c>
      <c r="AH563" t="s">
        <v>121</v>
      </c>
      <c r="AJ563" s="10">
        <v>16702358901</v>
      </c>
      <c r="AL563" t="s">
        <v>934</v>
      </c>
      <c r="BD563" t="str">
        <f>"49-9021.00"</f>
        <v>49-9021.00</v>
      </c>
      <c r="BE563" t="s">
        <v>935</v>
      </c>
      <c r="BF563" t="s">
        <v>936</v>
      </c>
      <c r="BG563" t="s">
        <v>937</v>
      </c>
      <c r="BH563">
        <v>1</v>
      </c>
      <c r="BI563">
        <v>1</v>
      </c>
      <c r="BJ563" s="1">
        <v>45658</v>
      </c>
      <c r="BK563" s="1">
        <v>46022</v>
      </c>
      <c r="BL563" s="1">
        <v>45658</v>
      </c>
      <c r="BM563" s="1">
        <v>46022</v>
      </c>
      <c r="BN563">
        <v>40</v>
      </c>
      <c r="BO563">
        <v>0</v>
      </c>
      <c r="BP563">
        <v>8</v>
      </c>
      <c r="BQ563">
        <v>8</v>
      </c>
      <c r="BR563">
        <v>8</v>
      </c>
      <c r="BS563">
        <v>8</v>
      </c>
      <c r="BT563">
        <v>8</v>
      </c>
      <c r="BU563">
        <v>0</v>
      </c>
      <c r="BV563" t="str">
        <f>"8:30 AM"</f>
        <v>8:30 AM</v>
      </c>
      <c r="BW563" t="str">
        <f>"5:30 PM"</f>
        <v>5:30 PM</v>
      </c>
      <c r="BX563" t="s">
        <v>226</v>
      </c>
      <c r="BY563">
        <v>0</v>
      </c>
      <c r="BZ563">
        <v>12</v>
      </c>
      <c r="CA563" t="s">
        <v>115</v>
      </c>
      <c r="CC563" s="2" t="s">
        <v>938</v>
      </c>
      <c r="CD563" t="s">
        <v>929</v>
      </c>
      <c r="CF563" t="s">
        <v>119</v>
      </c>
      <c r="CG563" t="s">
        <v>120</v>
      </c>
      <c r="CH563" s="8">
        <v>96950</v>
      </c>
      <c r="CI563" s="3">
        <v>10.74</v>
      </c>
      <c r="CJ563" s="3">
        <v>10.74</v>
      </c>
      <c r="CK563" s="3">
        <v>16.11</v>
      </c>
      <c r="CL563" s="3">
        <v>16.11</v>
      </c>
      <c r="CM563" t="s">
        <v>136</v>
      </c>
      <c r="CN563" t="s">
        <v>139</v>
      </c>
      <c r="CO563" t="s">
        <v>138</v>
      </c>
      <c r="CQ563" t="s">
        <v>115</v>
      </c>
      <c r="CR563" t="s">
        <v>133</v>
      </c>
      <c r="CS563" t="s">
        <v>139</v>
      </c>
      <c r="CT563" t="s">
        <v>133</v>
      </c>
      <c r="CU563" t="s">
        <v>139</v>
      </c>
      <c r="CV563" t="s">
        <v>133</v>
      </c>
      <c r="CW563" t="s">
        <v>139</v>
      </c>
      <c r="CX563" t="s">
        <v>137</v>
      </c>
      <c r="CY563" s="10">
        <v>16702358901</v>
      </c>
      <c r="CZ563" t="s">
        <v>939</v>
      </c>
      <c r="DA563" t="s">
        <v>139</v>
      </c>
      <c r="DB563" t="s">
        <v>133</v>
      </c>
      <c r="DC563" t="s">
        <v>115</v>
      </c>
    </row>
    <row r="564" spans="1:112" ht="14.45" customHeight="1" x14ac:dyDescent="0.25">
      <c r="A564" t="s">
        <v>4919</v>
      </c>
      <c r="B564" t="s">
        <v>192</v>
      </c>
      <c r="C564" s="1">
        <v>45506</v>
      </c>
      <c r="D564" s="1">
        <v>45600</v>
      </c>
      <c r="E564" t="s">
        <v>144</v>
      </c>
      <c r="F564" s="1">
        <v>45564</v>
      </c>
      <c r="G564" t="s">
        <v>115</v>
      </c>
      <c r="H564" t="s">
        <v>115</v>
      </c>
      <c r="I564" t="s">
        <v>115</v>
      </c>
      <c r="J564" t="s">
        <v>1540</v>
      </c>
      <c r="K564" t="s">
        <v>1541</v>
      </c>
      <c r="L564" t="s">
        <v>1306</v>
      </c>
      <c r="M564" t="s">
        <v>1307</v>
      </c>
      <c r="N564" t="s">
        <v>119</v>
      </c>
      <c r="O564" t="s">
        <v>120</v>
      </c>
      <c r="P564" s="8">
        <v>96950</v>
      </c>
      <c r="Q564" t="s">
        <v>121</v>
      </c>
      <c r="S564" s="10">
        <v>16702872161</v>
      </c>
      <c r="U564" t="s">
        <v>1308</v>
      </c>
      <c r="V564">
        <v>561612</v>
      </c>
      <c r="W564" t="s">
        <v>123</v>
      </c>
      <c r="Y564" t="s">
        <v>1309</v>
      </c>
      <c r="Z564" t="s">
        <v>1316</v>
      </c>
      <c r="AB564" t="s">
        <v>945</v>
      </c>
      <c r="AC564" t="s">
        <v>1542</v>
      </c>
      <c r="AD564" t="s">
        <v>1311</v>
      </c>
      <c r="AE564" t="s">
        <v>119</v>
      </c>
      <c r="AF564" t="s">
        <v>120</v>
      </c>
      <c r="AG564" s="8">
        <v>96950</v>
      </c>
      <c r="AH564" t="s">
        <v>121</v>
      </c>
      <c r="AJ564" s="10">
        <v>16702872161</v>
      </c>
      <c r="AL564" t="s">
        <v>1312</v>
      </c>
      <c r="BD564" t="str">
        <f>"33-9032.00"</f>
        <v>33-9032.00</v>
      </c>
      <c r="BE564" t="s">
        <v>1377</v>
      </c>
      <c r="BF564" t="s">
        <v>1543</v>
      </c>
      <c r="BG564" t="s">
        <v>1544</v>
      </c>
      <c r="BH564">
        <v>4</v>
      </c>
      <c r="BJ564" s="1">
        <v>45566</v>
      </c>
      <c r="BK564" s="1">
        <v>45930</v>
      </c>
      <c r="BN564">
        <v>35</v>
      </c>
      <c r="BO564">
        <v>0</v>
      </c>
      <c r="BP564">
        <v>7</v>
      </c>
      <c r="BQ564">
        <v>7</v>
      </c>
      <c r="BR564">
        <v>7</v>
      </c>
      <c r="BS564">
        <v>7</v>
      </c>
      <c r="BT564">
        <v>7</v>
      </c>
      <c r="BU564">
        <v>0</v>
      </c>
      <c r="BV564" t="str">
        <f>"6:00 AM"</f>
        <v>6:00 AM</v>
      </c>
      <c r="BW564" t="str">
        <f>"1:00 PM"</f>
        <v>1:00 PM</v>
      </c>
      <c r="BX564" t="s">
        <v>226</v>
      </c>
      <c r="BY564">
        <v>0</v>
      </c>
      <c r="BZ564">
        <v>12</v>
      </c>
      <c r="CA564" t="s">
        <v>115</v>
      </c>
      <c r="CC564" t="s">
        <v>1545</v>
      </c>
      <c r="CD564" t="s">
        <v>1306</v>
      </c>
      <c r="CE564" t="s">
        <v>1311</v>
      </c>
      <c r="CF564" t="s">
        <v>119</v>
      </c>
      <c r="CG564" t="s">
        <v>120</v>
      </c>
      <c r="CH564" s="8">
        <v>96950</v>
      </c>
      <c r="CI564" s="3">
        <v>7.96</v>
      </c>
      <c r="CJ564" s="3">
        <v>7.96</v>
      </c>
      <c r="CK564" s="3">
        <v>11.94</v>
      </c>
      <c r="CL564" s="3">
        <v>11.94</v>
      </c>
      <c r="CM564" t="s">
        <v>136</v>
      </c>
      <c r="CN564" t="s">
        <v>209</v>
      </c>
      <c r="CO564" t="s">
        <v>138</v>
      </c>
      <c r="CQ564" t="s">
        <v>115</v>
      </c>
      <c r="CR564" t="s">
        <v>133</v>
      </c>
      <c r="CS564" t="s">
        <v>139</v>
      </c>
      <c r="CT564" t="s">
        <v>133</v>
      </c>
      <c r="CU564" t="s">
        <v>139</v>
      </c>
      <c r="CV564" t="s">
        <v>133</v>
      </c>
      <c r="CW564" t="s">
        <v>139</v>
      </c>
      <c r="CX564" t="s">
        <v>1315</v>
      </c>
      <c r="CY564" s="10">
        <v>16702872161</v>
      </c>
      <c r="CZ564" t="s">
        <v>4920</v>
      </c>
      <c r="DA564" t="s">
        <v>209</v>
      </c>
      <c r="DB564" t="s">
        <v>133</v>
      </c>
      <c r="DC564" t="s">
        <v>115</v>
      </c>
      <c r="DD564" t="s">
        <v>1309</v>
      </c>
      <c r="DE564" t="s">
        <v>1316</v>
      </c>
      <c r="DG564" t="s">
        <v>1305</v>
      </c>
      <c r="DH564" t="s">
        <v>4920</v>
      </c>
    </row>
    <row r="565" spans="1:112" ht="14.45" customHeight="1" x14ac:dyDescent="0.25">
      <c r="A565" t="s">
        <v>4921</v>
      </c>
      <c r="B565" t="s">
        <v>192</v>
      </c>
      <c r="C565" s="1">
        <v>45538</v>
      </c>
      <c r="D565" s="1">
        <v>45600</v>
      </c>
      <c r="E565" t="s">
        <v>114</v>
      </c>
      <c r="G565" t="s">
        <v>133</v>
      </c>
      <c r="H565" t="s">
        <v>133</v>
      </c>
      <c r="I565" t="s">
        <v>115</v>
      </c>
      <c r="J565" t="s">
        <v>615</v>
      </c>
      <c r="K565" t="s">
        <v>616</v>
      </c>
      <c r="L565" t="s">
        <v>617</v>
      </c>
      <c r="M565" t="s">
        <v>618</v>
      </c>
      <c r="N565" t="s">
        <v>119</v>
      </c>
      <c r="O565" t="s">
        <v>120</v>
      </c>
      <c r="P565" s="8">
        <v>96950</v>
      </c>
      <c r="Q565" t="s">
        <v>121</v>
      </c>
      <c r="S565" s="10">
        <v>16702854403</v>
      </c>
      <c r="U565" t="s">
        <v>619</v>
      </c>
      <c r="V565">
        <v>56179</v>
      </c>
      <c r="W565" t="s">
        <v>123</v>
      </c>
      <c r="Y565" t="s">
        <v>620</v>
      </c>
      <c r="Z565" t="s">
        <v>621</v>
      </c>
      <c r="AA565" t="s">
        <v>622</v>
      </c>
      <c r="AB565" t="s">
        <v>623</v>
      </c>
      <c r="AC565" t="s">
        <v>617</v>
      </c>
      <c r="AD565" t="s">
        <v>618</v>
      </c>
      <c r="AE565" t="s">
        <v>119</v>
      </c>
      <c r="AF565" t="s">
        <v>120</v>
      </c>
      <c r="AG565" s="8">
        <v>96950</v>
      </c>
      <c r="AH565" t="s">
        <v>121</v>
      </c>
      <c r="AJ565" s="10">
        <v>16702854403</v>
      </c>
      <c r="AL565" t="s">
        <v>624</v>
      </c>
      <c r="BD565" t="str">
        <f>"49-9071.00"</f>
        <v>49-9071.00</v>
      </c>
      <c r="BE565" t="s">
        <v>241</v>
      </c>
      <c r="BF565" t="s">
        <v>625</v>
      </c>
      <c r="BG565" t="s">
        <v>626</v>
      </c>
      <c r="BH565">
        <v>5</v>
      </c>
      <c r="BJ565" s="1">
        <v>45566</v>
      </c>
      <c r="BK565" s="1">
        <v>45930</v>
      </c>
      <c r="BN565">
        <v>40</v>
      </c>
      <c r="BO565">
        <v>0</v>
      </c>
      <c r="BP565">
        <v>8</v>
      </c>
      <c r="BQ565">
        <v>8</v>
      </c>
      <c r="BR565">
        <v>8</v>
      </c>
      <c r="BS565">
        <v>8</v>
      </c>
      <c r="BT565">
        <v>8</v>
      </c>
      <c r="BU565">
        <v>0</v>
      </c>
      <c r="BV565" t="str">
        <f>"8:14 AM"</f>
        <v>8:14 AM</v>
      </c>
      <c r="BW565" t="str">
        <f>"5:14 PM"</f>
        <v>5:14 PM</v>
      </c>
      <c r="BX565" t="s">
        <v>226</v>
      </c>
      <c r="BY565">
        <v>0</v>
      </c>
      <c r="BZ565">
        <v>24</v>
      </c>
      <c r="CA565" t="s">
        <v>115</v>
      </c>
      <c r="CC565" t="s">
        <v>627</v>
      </c>
      <c r="CD565" t="s">
        <v>617</v>
      </c>
      <c r="CE565" t="s">
        <v>532</v>
      </c>
      <c r="CF565" t="s">
        <v>119</v>
      </c>
      <c r="CG565" t="s">
        <v>120</v>
      </c>
      <c r="CH565" s="8">
        <v>96950</v>
      </c>
      <c r="CI565" s="3">
        <v>9.75</v>
      </c>
      <c r="CJ565" s="3">
        <v>9.75</v>
      </c>
      <c r="CK565" s="3">
        <v>14.63</v>
      </c>
      <c r="CL565" s="3">
        <v>14.63</v>
      </c>
      <c r="CM565" t="s">
        <v>136</v>
      </c>
      <c r="CN565" t="s">
        <v>2475</v>
      </c>
      <c r="CO565" t="s">
        <v>138</v>
      </c>
      <c r="CQ565" t="s">
        <v>115</v>
      </c>
      <c r="CR565" t="s">
        <v>133</v>
      </c>
      <c r="CS565" t="s">
        <v>133</v>
      </c>
      <c r="CT565" t="s">
        <v>133</v>
      </c>
      <c r="CU565" t="s">
        <v>139</v>
      </c>
      <c r="CV565" t="s">
        <v>133</v>
      </c>
      <c r="CW565" t="s">
        <v>133</v>
      </c>
      <c r="CX565" t="s">
        <v>4922</v>
      </c>
      <c r="CY565" s="10">
        <v>16702850063</v>
      </c>
      <c r="CZ565" t="s">
        <v>624</v>
      </c>
      <c r="DA565" t="s">
        <v>139</v>
      </c>
      <c r="DB565" t="s">
        <v>133</v>
      </c>
      <c r="DC565" t="s">
        <v>115</v>
      </c>
    </row>
    <row r="566" spans="1:112" ht="14.45" customHeight="1" x14ac:dyDescent="0.25">
      <c r="A566" t="s">
        <v>5779</v>
      </c>
      <c r="B566" t="s">
        <v>143</v>
      </c>
      <c r="C566" s="1">
        <v>45489</v>
      </c>
      <c r="D566" s="1">
        <v>45600</v>
      </c>
      <c r="E566" t="s">
        <v>144</v>
      </c>
      <c r="F566" s="1">
        <v>45625</v>
      </c>
      <c r="G566" t="s">
        <v>115</v>
      </c>
      <c r="H566" t="s">
        <v>115</v>
      </c>
      <c r="I566" t="s">
        <v>115</v>
      </c>
      <c r="J566" t="s">
        <v>3944</v>
      </c>
      <c r="K566" t="s">
        <v>5780</v>
      </c>
      <c r="L566" t="s">
        <v>5781</v>
      </c>
      <c r="M566" t="s">
        <v>5782</v>
      </c>
      <c r="N566" t="s">
        <v>119</v>
      </c>
      <c r="O566" t="s">
        <v>120</v>
      </c>
      <c r="P566" s="8">
        <v>96950</v>
      </c>
      <c r="Q566" t="s">
        <v>121</v>
      </c>
      <c r="S566" s="10">
        <v>16702332374</v>
      </c>
      <c r="U566" t="s">
        <v>3921</v>
      </c>
      <c r="V566">
        <v>531110</v>
      </c>
      <c r="W566" t="s">
        <v>123</v>
      </c>
      <c r="Y566" t="s">
        <v>3922</v>
      </c>
      <c r="Z566" t="s">
        <v>3923</v>
      </c>
      <c r="AA566" t="s">
        <v>3924</v>
      </c>
      <c r="AB566" t="s">
        <v>200</v>
      </c>
      <c r="AC566" t="s">
        <v>3919</v>
      </c>
      <c r="AD566" t="s">
        <v>5782</v>
      </c>
      <c r="AE566" t="s">
        <v>119</v>
      </c>
      <c r="AF566" t="s">
        <v>120</v>
      </c>
      <c r="AG566" s="8">
        <v>96950</v>
      </c>
      <c r="AH566" t="s">
        <v>121</v>
      </c>
      <c r="AJ566" s="10">
        <v>16702332374</v>
      </c>
      <c r="AL566" t="s">
        <v>3925</v>
      </c>
      <c r="BD566" t="str">
        <f>"49-9071.00"</f>
        <v>49-9071.00</v>
      </c>
      <c r="BE566" t="s">
        <v>241</v>
      </c>
      <c r="BF566" t="s">
        <v>5783</v>
      </c>
      <c r="BG566" t="s">
        <v>205</v>
      </c>
      <c r="BH566">
        <v>3</v>
      </c>
      <c r="BI566">
        <v>3</v>
      </c>
      <c r="BJ566" s="1">
        <v>45627</v>
      </c>
      <c r="BK566" s="1">
        <v>45991</v>
      </c>
      <c r="BL566" s="1">
        <v>45627</v>
      </c>
      <c r="BM566" s="1">
        <v>45991</v>
      </c>
      <c r="BN566">
        <v>35</v>
      </c>
      <c r="BO566">
        <v>0</v>
      </c>
      <c r="BP566">
        <v>7</v>
      </c>
      <c r="BQ566">
        <v>7</v>
      </c>
      <c r="BR566">
        <v>7</v>
      </c>
      <c r="BS566">
        <v>7</v>
      </c>
      <c r="BT566">
        <v>7</v>
      </c>
      <c r="BU566">
        <v>0</v>
      </c>
      <c r="BV566" t="str">
        <f>"8:00 AM"</f>
        <v>8:00 AM</v>
      </c>
      <c r="BW566" t="str">
        <f>"3:00 PM"</f>
        <v>3:00 PM</v>
      </c>
      <c r="BX566" t="s">
        <v>226</v>
      </c>
      <c r="BY566">
        <v>0</v>
      </c>
      <c r="BZ566">
        <v>12</v>
      </c>
      <c r="CA566" t="s">
        <v>115</v>
      </c>
      <c r="CC566" t="s">
        <v>5784</v>
      </c>
      <c r="CD566" t="s">
        <v>5782</v>
      </c>
      <c r="CF566" t="s">
        <v>119</v>
      </c>
      <c r="CG566" t="s">
        <v>120</v>
      </c>
      <c r="CH566" s="8">
        <v>96950</v>
      </c>
      <c r="CI566" s="3">
        <v>9.75</v>
      </c>
      <c r="CJ566" s="3">
        <v>9.75</v>
      </c>
      <c r="CK566" s="3">
        <v>14.62</v>
      </c>
      <c r="CL566" s="3">
        <v>14.62</v>
      </c>
      <c r="CM566" t="s">
        <v>136</v>
      </c>
      <c r="CN566" t="s">
        <v>3952</v>
      </c>
      <c r="CO566" t="s">
        <v>138</v>
      </c>
      <c r="CQ566" t="s">
        <v>115</v>
      </c>
      <c r="CR566" t="s">
        <v>133</v>
      </c>
      <c r="CS566" t="s">
        <v>139</v>
      </c>
      <c r="CT566" t="s">
        <v>133</v>
      </c>
      <c r="CU566" t="s">
        <v>139</v>
      </c>
      <c r="CV566" t="s">
        <v>133</v>
      </c>
      <c r="CW566" t="s">
        <v>139</v>
      </c>
      <c r="CX566" t="s">
        <v>3929</v>
      </c>
      <c r="CY566" s="10">
        <v>16702332374</v>
      </c>
      <c r="CZ566" t="s">
        <v>3925</v>
      </c>
      <c r="DA566" t="s">
        <v>139</v>
      </c>
      <c r="DB566" t="s">
        <v>133</v>
      </c>
      <c r="DC566" t="s">
        <v>115</v>
      </c>
    </row>
    <row r="567" spans="1:112" ht="14.45" customHeight="1" x14ac:dyDescent="0.25">
      <c r="A567" t="s">
        <v>6309</v>
      </c>
      <c r="B567" t="s">
        <v>113</v>
      </c>
      <c r="C567" s="1">
        <v>45594</v>
      </c>
      <c r="D567" s="1">
        <v>45600</v>
      </c>
      <c r="E567" t="s">
        <v>144</v>
      </c>
      <c r="F567" s="1">
        <v>45776</v>
      </c>
      <c r="G567" t="s">
        <v>133</v>
      </c>
      <c r="H567" t="s">
        <v>115</v>
      </c>
      <c r="I567" t="s">
        <v>115</v>
      </c>
      <c r="J567" t="s">
        <v>1811</v>
      </c>
      <c r="K567" t="s">
        <v>2039</v>
      </c>
      <c r="L567" t="s">
        <v>1813</v>
      </c>
      <c r="N567" t="s">
        <v>823</v>
      </c>
      <c r="O567" t="s">
        <v>120</v>
      </c>
      <c r="P567" s="8">
        <v>96951</v>
      </c>
      <c r="Q567" t="s">
        <v>121</v>
      </c>
      <c r="S567" s="10">
        <v>16705323394</v>
      </c>
      <c r="U567" t="s">
        <v>1814</v>
      </c>
      <c r="V567">
        <v>11121</v>
      </c>
      <c r="W567" t="s">
        <v>123</v>
      </c>
      <c r="Y567" t="s">
        <v>1815</v>
      </c>
      <c r="Z567" t="s">
        <v>1816</v>
      </c>
      <c r="AB567" t="s">
        <v>1817</v>
      </c>
      <c r="AC567" t="s">
        <v>1813</v>
      </c>
      <c r="AE567" t="s">
        <v>823</v>
      </c>
      <c r="AF567" t="s">
        <v>120</v>
      </c>
      <c r="AG567" s="8">
        <v>96951</v>
      </c>
      <c r="AH567" t="s">
        <v>121</v>
      </c>
      <c r="AJ567" s="10">
        <v>16705323394</v>
      </c>
      <c r="AL567" t="s">
        <v>1818</v>
      </c>
      <c r="BD567" t="str">
        <f>"45-2092.00"</f>
        <v>45-2092.00</v>
      </c>
      <c r="BE567" t="s">
        <v>1389</v>
      </c>
      <c r="BF567" t="s">
        <v>2040</v>
      </c>
      <c r="BG567" t="s">
        <v>2041</v>
      </c>
      <c r="BH567">
        <v>2</v>
      </c>
      <c r="BJ567" s="1">
        <v>45778</v>
      </c>
      <c r="BK567" s="1">
        <v>46142</v>
      </c>
      <c r="BN567">
        <v>35</v>
      </c>
      <c r="BO567">
        <v>0</v>
      </c>
      <c r="BP567">
        <v>7</v>
      </c>
      <c r="BQ567">
        <v>7</v>
      </c>
      <c r="BR567">
        <v>7</v>
      </c>
      <c r="BS567">
        <v>7</v>
      </c>
      <c r="BT567">
        <v>7</v>
      </c>
      <c r="BU567">
        <v>0</v>
      </c>
      <c r="BV567" t="str">
        <f>"8:00 AM"</f>
        <v>8:00 AM</v>
      </c>
      <c r="BW567" t="str">
        <f>"5:00 PM"</f>
        <v>5:00 PM</v>
      </c>
      <c r="BX567" t="s">
        <v>158</v>
      </c>
      <c r="BY567">
        <v>0</v>
      </c>
      <c r="BZ567">
        <v>3</v>
      </c>
      <c r="CA567" t="s">
        <v>115</v>
      </c>
      <c r="CC567" t="s">
        <v>2042</v>
      </c>
      <c r="CD567" t="s">
        <v>1813</v>
      </c>
      <c r="CF567" t="s">
        <v>823</v>
      </c>
      <c r="CG567" t="s">
        <v>120</v>
      </c>
      <c r="CH567" s="8">
        <v>96951</v>
      </c>
      <c r="CI567" s="3">
        <v>11.91</v>
      </c>
      <c r="CJ567" s="3">
        <v>11.91</v>
      </c>
      <c r="CK567" s="3">
        <v>0</v>
      </c>
      <c r="CL567" s="3">
        <v>0</v>
      </c>
      <c r="CM567" t="s">
        <v>136</v>
      </c>
      <c r="CO567" t="s">
        <v>138</v>
      </c>
      <c r="CQ567" t="s">
        <v>115</v>
      </c>
      <c r="CR567" t="s">
        <v>133</v>
      </c>
      <c r="CS567" t="s">
        <v>139</v>
      </c>
      <c r="CT567" t="s">
        <v>139</v>
      </c>
      <c r="CU567" t="s">
        <v>139</v>
      </c>
      <c r="CV567" t="s">
        <v>133</v>
      </c>
      <c r="CW567" t="s">
        <v>139</v>
      </c>
      <c r="CX567" t="s">
        <v>1823</v>
      </c>
      <c r="CY567" s="10">
        <v>16705323394</v>
      </c>
      <c r="CZ567" t="s">
        <v>1824</v>
      </c>
      <c r="DA567" t="s">
        <v>1824</v>
      </c>
      <c r="DB567" t="s">
        <v>133</v>
      </c>
      <c r="DC567" t="s">
        <v>115</v>
      </c>
    </row>
    <row r="568" spans="1:112" ht="14.45" customHeight="1" x14ac:dyDescent="0.25">
      <c r="A568" t="s">
        <v>6424</v>
      </c>
      <c r="B568" t="s">
        <v>212</v>
      </c>
      <c r="C568" s="1">
        <v>45505</v>
      </c>
      <c r="D568" s="1">
        <v>45600</v>
      </c>
      <c r="E568" t="s">
        <v>144</v>
      </c>
      <c r="F568" s="1">
        <v>45564</v>
      </c>
      <c r="G568" t="s">
        <v>133</v>
      </c>
      <c r="H568" t="s">
        <v>115</v>
      </c>
      <c r="I568" t="s">
        <v>115</v>
      </c>
      <c r="J568" t="s">
        <v>6425</v>
      </c>
      <c r="K568" t="s">
        <v>117</v>
      </c>
      <c r="L568" t="s">
        <v>118</v>
      </c>
      <c r="N568" t="s">
        <v>119</v>
      </c>
      <c r="O568" t="s">
        <v>120</v>
      </c>
      <c r="P568" s="8">
        <v>96950</v>
      </c>
      <c r="Q568" t="s">
        <v>121</v>
      </c>
      <c r="S568" s="10">
        <v>16702368888</v>
      </c>
      <c r="U568" t="s">
        <v>122</v>
      </c>
      <c r="V568">
        <v>71391</v>
      </c>
      <c r="W568" t="s">
        <v>123</v>
      </c>
      <c r="Y568" t="s">
        <v>124</v>
      </c>
      <c r="Z568" t="s">
        <v>125</v>
      </c>
      <c r="AA568" t="s">
        <v>126</v>
      </c>
      <c r="AB568" t="s">
        <v>127</v>
      </c>
      <c r="AC568" t="s">
        <v>118</v>
      </c>
      <c r="AE568" t="s">
        <v>119</v>
      </c>
      <c r="AF568" t="s">
        <v>120</v>
      </c>
      <c r="AG568" s="8">
        <v>96950</v>
      </c>
      <c r="AH568" t="s">
        <v>121</v>
      </c>
      <c r="AJ568" s="10">
        <v>16702368888</v>
      </c>
      <c r="AL568" t="s">
        <v>6426</v>
      </c>
      <c r="BD568" t="str">
        <f>"17-3029.00"</f>
        <v>17-3029.00</v>
      </c>
      <c r="BE568" t="s">
        <v>6427</v>
      </c>
      <c r="BF568" t="s">
        <v>6428</v>
      </c>
      <c r="BG568" t="s">
        <v>6429</v>
      </c>
      <c r="BH568">
        <v>3</v>
      </c>
      <c r="BJ568" s="1">
        <v>45566</v>
      </c>
      <c r="BK568" s="1">
        <v>46660</v>
      </c>
      <c r="BN568">
        <v>35</v>
      </c>
      <c r="BO568">
        <v>0</v>
      </c>
      <c r="BP568">
        <v>6</v>
      </c>
      <c r="BQ568">
        <v>6</v>
      </c>
      <c r="BR568">
        <v>6</v>
      </c>
      <c r="BS568">
        <v>6</v>
      </c>
      <c r="BT568">
        <v>6</v>
      </c>
      <c r="BU568">
        <v>5</v>
      </c>
      <c r="BV568" t="str">
        <f>"5:30 AM"</f>
        <v>5:30 AM</v>
      </c>
      <c r="BW568" t="str">
        <f>"12:00 PM"</f>
        <v>12:00 PM</v>
      </c>
      <c r="BX568" t="s">
        <v>226</v>
      </c>
      <c r="BY568">
        <v>0</v>
      </c>
      <c r="BZ568">
        <v>3</v>
      </c>
      <c r="CA568" t="s">
        <v>115</v>
      </c>
      <c r="CC568" s="2" t="s">
        <v>6430</v>
      </c>
      <c r="CD568" t="s">
        <v>1213</v>
      </c>
      <c r="CF568" t="s">
        <v>119</v>
      </c>
      <c r="CG568" t="s">
        <v>120</v>
      </c>
      <c r="CH568" s="8">
        <v>96950</v>
      </c>
      <c r="CI568" s="3">
        <v>15.75</v>
      </c>
      <c r="CJ568" s="3">
        <v>15.75</v>
      </c>
      <c r="CK568" s="3">
        <v>23.63</v>
      </c>
      <c r="CL568" s="3">
        <v>23.63</v>
      </c>
      <c r="CM568" t="s">
        <v>136</v>
      </c>
      <c r="CN568" t="s">
        <v>158</v>
      </c>
      <c r="CO568" t="s">
        <v>138</v>
      </c>
      <c r="CQ568" t="s">
        <v>115</v>
      </c>
      <c r="CR568" t="s">
        <v>133</v>
      </c>
      <c r="CS568" t="s">
        <v>139</v>
      </c>
      <c r="CT568" t="s">
        <v>133</v>
      </c>
      <c r="CU568" t="s">
        <v>139</v>
      </c>
      <c r="CV568" t="s">
        <v>133</v>
      </c>
      <c r="CW568" t="s">
        <v>133</v>
      </c>
      <c r="CX568" s="2" t="s">
        <v>6431</v>
      </c>
      <c r="CY568" s="10">
        <v>16702368888</v>
      </c>
      <c r="CZ568" t="s">
        <v>141</v>
      </c>
      <c r="DA568" t="s">
        <v>139</v>
      </c>
      <c r="DB568" t="s">
        <v>133</v>
      </c>
      <c r="DC568" t="s">
        <v>115</v>
      </c>
    </row>
    <row r="569" spans="1:112" ht="14.45" customHeight="1" x14ac:dyDescent="0.25">
      <c r="A569" t="s">
        <v>7117</v>
      </c>
      <c r="B569" t="s">
        <v>143</v>
      </c>
      <c r="C569" s="1">
        <v>45533</v>
      </c>
      <c r="D569" s="1">
        <v>45600</v>
      </c>
      <c r="E569" t="s">
        <v>144</v>
      </c>
      <c r="F569" s="1">
        <v>45687</v>
      </c>
      <c r="G569" t="s">
        <v>115</v>
      </c>
      <c r="H569" t="s">
        <v>115</v>
      </c>
      <c r="I569" t="s">
        <v>115</v>
      </c>
      <c r="J569" t="s">
        <v>887</v>
      </c>
      <c r="K569" t="s">
        <v>139</v>
      </c>
      <c r="L569" t="s">
        <v>888</v>
      </c>
      <c r="M569" t="s">
        <v>889</v>
      </c>
      <c r="N569" t="s">
        <v>162</v>
      </c>
      <c r="O569" t="s">
        <v>120</v>
      </c>
      <c r="P569" s="8">
        <v>96952</v>
      </c>
      <c r="Q569" t="s">
        <v>121</v>
      </c>
      <c r="R569" t="s">
        <v>139</v>
      </c>
      <c r="S569" s="10">
        <v>16704339989</v>
      </c>
      <c r="U569" t="s">
        <v>890</v>
      </c>
      <c r="V569">
        <v>481111</v>
      </c>
      <c r="W569" t="s">
        <v>123</v>
      </c>
      <c r="Y569" t="s">
        <v>891</v>
      </c>
      <c r="Z569" t="s">
        <v>892</v>
      </c>
      <c r="AA569" t="s">
        <v>893</v>
      </c>
      <c r="AB569" t="s">
        <v>565</v>
      </c>
      <c r="AC569" t="s">
        <v>888</v>
      </c>
      <c r="AD569" t="s">
        <v>889</v>
      </c>
      <c r="AE569" t="s">
        <v>162</v>
      </c>
      <c r="AF569" t="s">
        <v>120</v>
      </c>
      <c r="AG569" s="8">
        <v>96952</v>
      </c>
      <c r="AH569" t="s">
        <v>121</v>
      </c>
      <c r="AJ569" s="10">
        <v>16704339989</v>
      </c>
      <c r="AL569" t="s">
        <v>894</v>
      </c>
      <c r="BD569" t="str">
        <f>"49-9098.00"</f>
        <v>49-9098.00</v>
      </c>
      <c r="BE569" t="s">
        <v>7118</v>
      </c>
      <c r="BF569" t="s">
        <v>7119</v>
      </c>
      <c r="BG569" t="s">
        <v>7120</v>
      </c>
      <c r="BH569">
        <v>1</v>
      </c>
      <c r="BI569">
        <v>1</v>
      </c>
      <c r="BJ569" s="1">
        <v>45689</v>
      </c>
      <c r="BK569" s="1">
        <v>46053</v>
      </c>
      <c r="BL569" s="1">
        <v>45689</v>
      </c>
      <c r="BM569" s="1">
        <v>46053</v>
      </c>
      <c r="BN569">
        <v>40</v>
      </c>
      <c r="BO569">
        <v>0</v>
      </c>
      <c r="BP569">
        <v>8</v>
      </c>
      <c r="BQ569">
        <v>8</v>
      </c>
      <c r="BR569">
        <v>8</v>
      </c>
      <c r="BS569">
        <v>8</v>
      </c>
      <c r="BT569">
        <v>8</v>
      </c>
      <c r="BU569">
        <v>0</v>
      </c>
      <c r="BV569" t="str">
        <f>"8:00 AM"</f>
        <v>8:00 AM</v>
      </c>
      <c r="BW569" t="str">
        <f>"5:00 PM"</f>
        <v>5:00 PM</v>
      </c>
      <c r="BX569" t="s">
        <v>226</v>
      </c>
      <c r="BY569">
        <v>0</v>
      </c>
      <c r="BZ569">
        <v>12</v>
      </c>
      <c r="CA569" t="s">
        <v>115</v>
      </c>
      <c r="CC569" s="2" t="s">
        <v>7121</v>
      </c>
      <c r="CD569" t="s">
        <v>888</v>
      </c>
      <c r="CE569" t="s">
        <v>889</v>
      </c>
      <c r="CF569" t="s">
        <v>162</v>
      </c>
      <c r="CG569" t="s">
        <v>120</v>
      </c>
      <c r="CH569" s="8">
        <v>96952</v>
      </c>
      <c r="CI569" s="3">
        <v>9.2100000000000009</v>
      </c>
      <c r="CJ569" s="3">
        <v>9.65</v>
      </c>
      <c r="CK569" s="3">
        <v>0</v>
      </c>
      <c r="CL569" s="3">
        <v>0</v>
      </c>
      <c r="CM569" t="s">
        <v>136</v>
      </c>
      <c r="CN569" t="s">
        <v>139</v>
      </c>
      <c r="CO569" t="s">
        <v>138</v>
      </c>
      <c r="CQ569" t="s">
        <v>115</v>
      </c>
      <c r="CR569" t="s">
        <v>133</v>
      </c>
      <c r="CS569" t="s">
        <v>139</v>
      </c>
      <c r="CT569" t="s">
        <v>139</v>
      </c>
      <c r="CU569" t="s">
        <v>133</v>
      </c>
      <c r="CV569" t="s">
        <v>133</v>
      </c>
      <c r="CW569" t="s">
        <v>139</v>
      </c>
      <c r="CX569" t="s">
        <v>898</v>
      </c>
      <c r="CY569" s="10">
        <v>16704339989</v>
      </c>
      <c r="CZ569" t="s">
        <v>899</v>
      </c>
      <c r="DA569" t="s">
        <v>139</v>
      </c>
      <c r="DB569" t="s">
        <v>133</v>
      </c>
      <c r="DC569" t="s">
        <v>115</v>
      </c>
    </row>
    <row r="570" spans="1:112" ht="14.45" customHeight="1" x14ac:dyDescent="0.25">
      <c r="A570" t="s">
        <v>7651</v>
      </c>
      <c r="B570" t="s">
        <v>212</v>
      </c>
      <c r="C570" s="1">
        <v>45530</v>
      </c>
      <c r="D570" s="1">
        <v>45600</v>
      </c>
      <c r="E570" t="s">
        <v>144</v>
      </c>
      <c r="F570" s="1">
        <v>45645</v>
      </c>
      <c r="G570" t="s">
        <v>115</v>
      </c>
      <c r="H570" t="s">
        <v>115</v>
      </c>
      <c r="I570" t="s">
        <v>115</v>
      </c>
      <c r="J570" t="s">
        <v>1745</v>
      </c>
      <c r="K570" t="s">
        <v>4308</v>
      </c>
      <c r="L570" t="s">
        <v>7652</v>
      </c>
      <c r="N570" t="s">
        <v>148</v>
      </c>
      <c r="O570" t="s">
        <v>120</v>
      </c>
      <c r="P570" s="8">
        <v>96950</v>
      </c>
      <c r="Q570" t="s">
        <v>121</v>
      </c>
      <c r="S570" s="10">
        <v>16703227251</v>
      </c>
      <c r="U570" t="s">
        <v>1749</v>
      </c>
      <c r="V570">
        <v>312112</v>
      </c>
      <c r="W570" t="s">
        <v>123</v>
      </c>
      <c r="Y570" t="s">
        <v>235</v>
      </c>
      <c r="Z570" t="s">
        <v>7653</v>
      </c>
      <c r="AA570" t="s">
        <v>1336</v>
      </c>
      <c r="AB570" t="s">
        <v>7026</v>
      </c>
      <c r="AC570" t="s">
        <v>7654</v>
      </c>
      <c r="AE570" t="s">
        <v>148</v>
      </c>
      <c r="AF570" t="s">
        <v>120</v>
      </c>
      <c r="AG570" s="8">
        <v>96950</v>
      </c>
      <c r="AH570" t="s">
        <v>121</v>
      </c>
      <c r="AJ570" s="10">
        <v>16703227251</v>
      </c>
      <c r="AL570" t="s">
        <v>1753</v>
      </c>
      <c r="BD570" t="str">
        <f>"51-9198.00"</f>
        <v>51-9198.00</v>
      </c>
      <c r="BE570" t="s">
        <v>1347</v>
      </c>
      <c r="BF570" t="s">
        <v>7655</v>
      </c>
      <c r="BG570" t="s">
        <v>7656</v>
      </c>
      <c r="BH570">
        <v>4</v>
      </c>
      <c r="BJ570" s="1">
        <v>45647</v>
      </c>
      <c r="BK570" s="1">
        <v>46011</v>
      </c>
      <c r="BN570">
        <v>40</v>
      </c>
      <c r="BO570">
        <v>0</v>
      </c>
      <c r="BP570">
        <v>8</v>
      </c>
      <c r="BQ570">
        <v>8</v>
      </c>
      <c r="BR570">
        <v>8</v>
      </c>
      <c r="BS570">
        <v>8</v>
      </c>
      <c r="BT570">
        <v>8</v>
      </c>
      <c r="BU570">
        <v>0</v>
      </c>
      <c r="BV570" t="str">
        <f>"7:30 AM"</f>
        <v>7:30 AM</v>
      </c>
      <c r="BW570" t="str">
        <f>"4:30 PM"</f>
        <v>4:30 PM</v>
      </c>
      <c r="BX570" t="s">
        <v>226</v>
      </c>
      <c r="BY570">
        <v>0</v>
      </c>
      <c r="BZ570">
        <v>12</v>
      </c>
      <c r="CA570" t="s">
        <v>115</v>
      </c>
      <c r="CC570" t="s">
        <v>7657</v>
      </c>
      <c r="CD570" t="s">
        <v>7652</v>
      </c>
      <c r="CF570" t="s">
        <v>148</v>
      </c>
      <c r="CG570" t="s">
        <v>120</v>
      </c>
      <c r="CH570" s="8">
        <v>96950</v>
      </c>
      <c r="CI570" s="3">
        <v>8.23</v>
      </c>
      <c r="CJ570" s="3">
        <v>8.23</v>
      </c>
      <c r="CK570" s="3">
        <v>0</v>
      </c>
      <c r="CL570" s="3">
        <v>0</v>
      </c>
      <c r="CM570" t="s">
        <v>136</v>
      </c>
      <c r="CN570" t="s">
        <v>246</v>
      </c>
      <c r="CO570" t="s">
        <v>138</v>
      </c>
      <c r="CQ570" t="s">
        <v>115</v>
      </c>
      <c r="CR570" t="s">
        <v>133</v>
      </c>
      <c r="CS570" t="s">
        <v>139</v>
      </c>
      <c r="CT570" t="s">
        <v>139</v>
      </c>
      <c r="CU570" t="s">
        <v>139</v>
      </c>
      <c r="CV570" t="s">
        <v>133</v>
      </c>
      <c r="CW570" t="s">
        <v>139</v>
      </c>
      <c r="CX570" t="s">
        <v>247</v>
      </c>
      <c r="CY570" s="10">
        <v>16703227251</v>
      </c>
      <c r="CZ570" t="s">
        <v>1753</v>
      </c>
      <c r="DA570" t="s">
        <v>139</v>
      </c>
      <c r="DB570" t="s">
        <v>133</v>
      </c>
      <c r="DC570" t="s">
        <v>115</v>
      </c>
    </row>
    <row r="571" spans="1:112" ht="14.45" customHeight="1" x14ac:dyDescent="0.25">
      <c r="A571" t="s">
        <v>7895</v>
      </c>
      <c r="B571" t="s">
        <v>143</v>
      </c>
      <c r="C571" s="1">
        <v>45528</v>
      </c>
      <c r="D571" s="1">
        <v>45600</v>
      </c>
      <c r="E571" t="s">
        <v>144</v>
      </c>
      <c r="F571" s="1">
        <v>45564</v>
      </c>
      <c r="G571" t="s">
        <v>133</v>
      </c>
      <c r="H571" t="s">
        <v>115</v>
      </c>
      <c r="I571" t="s">
        <v>115</v>
      </c>
      <c r="J571" t="s">
        <v>6341</v>
      </c>
      <c r="L571" t="s">
        <v>6342</v>
      </c>
      <c r="M571" t="s">
        <v>6343</v>
      </c>
      <c r="N571" t="s">
        <v>148</v>
      </c>
      <c r="O571" t="s">
        <v>120</v>
      </c>
      <c r="P571" s="8">
        <v>96950</v>
      </c>
      <c r="Q571" t="s">
        <v>121</v>
      </c>
      <c r="R571" t="s">
        <v>120</v>
      </c>
      <c r="S571" s="10">
        <v>16702351231</v>
      </c>
      <c r="U571" t="s">
        <v>6344</v>
      </c>
      <c r="V571">
        <v>445131</v>
      </c>
      <c r="W571" t="s">
        <v>123</v>
      </c>
      <c r="Y571" t="s">
        <v>1262</v>
      </c>
      <c r="Z571" t="s">
        <v>6345</v>
      </c>
      <c r="AB571" t="s">
        <v>200</v>
      </c>
      <c r="AC571" t="s">
        <v>6342</v>
      </c>
      <c r="AD571" t="s">
        <v>6346</v>
      </c>
      <c r="AE571" t="s">
        <v>6347</v>
      </c>
      <c r="AF571" t="s">
        <v>120</v>
      </c>
      <c r="AG571" s="8">
        <v>96950</v>
      </c>
      <c r="AH571" t="s">
        <v>121</v>
      </c>
      <c r="AI571" t="s">
        <v>6348</v>
      </c>
      <c r="AJ571" s="10">
        <v>16702351231</v>
      </c>
      <c r="AL571" t="s">
        <v>6349</v>
      </c>
      <c r="BD571" t="str">
        <f>"11-2022.00"</f>
        <v>11-2022.00</v>
      </c>
      <c r="BE571" t="s">
        <v>2544</v>
      </c>
      <c r="BF571" t="s">
        <v>6350</v>
      </c>
      <c r="BG571" t="s">
        <v>171</v>
      </c>
      <c r="BH571">
        <v>1</v>
      </c>
      <c r="BI571">
        <v>1</v>
      </c>
      <c r="BJ571" s="1">
        <v>45566</v>
      </c>
      <c r="BK571" s="1">
        <v>46660</v>
      </c>
      <c r="BL571" s="1">
        <v>45600</v>
      </c>
      <c r="BM571" s="1">
        <v>46660</v>
      </c>
      <c r="BN571">
        <v>35</v>
      </c>
      <c r="BO571">
        <v>8</v>
      </c>
      <c r="BP571">
        <v>0</v>
      </c>
      <c r="BQ571">
        <v>7</v>
      </c>
      <c r="BR571">
        <v>5</v>
      </c>
      <c r="BS571">
        <v>5</v>
      </c>
      <c r="BT571">
        <v>5</v>
      </c>
      <c r="BU571">
        <v>5</v>
      </c>
      <c r="BV571" t="str">
        <f>"5:00 PM"</f>
        <v>5:00 PM</v>
      </c>
      <c r="BW571" t="str">
        <f>"10:00 PM"</f>
        <v>10:00 PM</v>
      </c>
      <c r="BX571" t="s">
        <v>132</v>
      </c>
      <c r="BY571">
        <v>0</v>
      </c>
      <c r="BZ571">
        <v>24</v>
      </c>
      <c r="CA571" t="s">
        <v>133</v>
      </c>
      <c r="CB571">
        <v>2</v>
      </c>
      <c r="CC571" s="2" t="s">
        <v>7896</v>
      </c>
      <c r="CD571" t="s">
        <v>6343</v>
      </c>
      <c r="CE571" t="s">
        <v>6342</v>
      </c>
      <c r="CF571" t="s">
        <v>148</v>
      </c>
      <c r="CG571" t="s">
        <v>120</v>
      </c>
      <c r="CH571" s="8">
        <v>96950</v>
      </c>
      <c r="CI571" s="3">
        <v>18.239999999999998</v>
      </c>
      <c r="CJ571" s="3">
        <v>18.239999999999998</v>
      </c>
      <c r="CK571" s="3">
        <v>27.36</v>
      </c>
      <c r="CL571" s="3">
        <v>27.36</v>
      </c>
      <c r="CM571" t="s">
        <v>136</v>
      </c>
      <c r="CN571" t="s">
        <v>139</v>
      </c>
      <c r="CO571" t="s">
        <v>138</v>
      </c>
      <c r="CQ571" t="s">
        <v>115</v>
      </c>
      <c r="CR571" t="s">
        <v>133</v>
      </c>
      <c r="CS571" t="s">
        <v>139</v>
      </c>
      <c r="CT571" t="s">
        <v>133</v>
      </c>
      <c r="CU571" t="s">
        <v>139</v>
      </c>
      <c r="CV571" t="s">
        <v>133</v>
      </c>
      <c r="CW571" t="s">
        <v>139</v>
      </c>
      <c r="CX571" t="s">
        <v>6352</v>
      </c>
      <c r="CY571" s="10">
        <v>16702351231</v>
      </c>
      <c r="CZ571" t="s">
        <v>6349</v>
      </c>
      <c r="DA571" t="s">
        <v>139</v>
      </c>
      <c r="DB571" t="s">
        <v>133</v>
      </c>
      <c r="DC571" t="s">
        <v>115</v>
      </c>
    </row>
    <row r="572" spans="1:112" ht="14.45" customHeight="1" x14ac:dyDescent="0.25">
      <c r="A572" t="s">
        <v>8135</v>
      </c>
      <c r="B572" t="s">
        <v>901</v>
      </c>
      <c r="C572" s="1">
        <v>45497</v>
      </c>
      <c r="D572" s="1">
        <v>45600</v>
      </c>
      <c r="E572" t="s">
        <v>144</v>
      </c>
      <c r="F572" s="1">
        <v>45564</v>
      </c>
      <c r="G572" t="s">
        <v>133</v>
      </c>
      <c r="H572" t="s">
        <v>115</v>
      </c>
      <c r="I572" t="s">
        <v>115</v>
      </c>
      <c r="J572" t="s">
        <v>5169</v>
      </c>
      <c r="K572" t="s">
        <v>5170</v>
      </c>
      <c r="L572" t="s">
        <v>3883</v>
      </c>
      <c r="N572" t="s">
        <v>148</v>
      </c>
      <c r="O572" t="s">
        <v>120</v>
      </c>
      <c r="P572" s="8">
        <v>96950</v>
      </c>
      <c r="Q572" t="s">
        <v>121</v>
      </c>
      <c r="S572" s="10">
        <v>16702358641</v>
      </c>
      <c r="U572" t="s">
        <v>5171</v>
      </c>
      <c r="V572">
        <v>72251</v>
      </c>
      <c r="W572" t="s">
        <v>123</v>
      </c>
      <c r="Y572" t="s">
        <v>3885</v>
      </c>
      <c r="Z572" t="s">
        <v>5172</v>
      </c>
      <c r="AA572" t="s">
        <v>1929</v>
      </c>
      <c r="AB572" t="s">
        <v>565</v>
      </c>
      <c r="AC572" t="s">
        <v>5173</v>
      </c>
      <c r="AE572" t="s">
        <v>148</v>
      </c>
      <c r="AF572" t="s">
        <v>120</v>
      </c>
      <c r="AG572" s="8">
        <v>96950</v>
      </c>
      <c r="AH572" t="s">
        <v>121</v>
      </c>
      <c r="AJ572" s="10">
        <v>16702358641</v>
      </c>
      <c r="AL572" t="s">
        <v>5174</v>
      </c>
      <c r="BD572" t="str">
        <f>"35-2014.00"</f>
        <v>35-2014.00</v>
      </c>
      <c r="BE572" t="s">
        <v>273</v>
      </c>
      <c r="BF572" t="s">
        <v>7789</v>
      </c>
      <c r="BG572" t="s">
        <v>1100</v>
      </c>
      <c r="BH572">
        <v>8</v>
      </c>
      <c r="BI572">
        <v>6</v>
      </c>
      <c r="BJ572" s="1">
        <v>45566</v>
      </c>
      <c r="BK572" s="1">
        <v>46660</v>
      </c>
      <c r="BL572" s="1">
        <v>45600</v>
      </c>
      <c r="BM572" s="1">
        <v>46660</v>
      </c>
      <c r="BN572">
        <v>35</v>
      </c>
      <c r="BO572">
        <v>7</v>
      </c>
      <c r="BP572">
        <v>7</v>
      </c>
      <c r="BQ572">
        <v>0</v>
      </c>
      <c r="BR572">
        <v>7</v>
      </c>
      <c r="BS572">
        <v>0</v>
      </c>
      <c r="BT572">
        <v>7</v>
      </c>
      <c r="BU572">
        <v>7</v>
      </c>
      <c r="BV572" t="str">
        <f>"6:00 AM"</f>
        <v>6:00 AM</v>
      </c>
      <c r="BW572" t="str">
        <f>"1:00 PM"</f>
        <v>1:00 PM</v>
      </c>
      <c r="BX572" t="s">
        <v>158</v>
      </c>
      <c r="BY572">
        <v>0</v>
      </c>
      <c r="BZ572">
        <v>12</v>
      </c>
      <c r="CA572" t="s">
        <v>115</v>
      </c>
      <c r="CC572" t="s">
        <v>8136</v>
      </c>
      <c r="CD572" t="s">
        <v>3883</v>
      </c>
      <c r="CE572" t="s">
        <v>5180</v>
      </c>
      <c r="CF572" t="s">
        <v>148</v>
      </c>
      <c r="CG572" t="s">
        <v>120</v>
      </c>
      <c r="CH572" s="8">
        <v>96950</v>
      </c>
      <c r="CI572" s="3">
        <v>8.83</v>
      </c>
      <c r="CJ572" s="3">
        <v>9.1</v>
      </c>
      <c r="CK572" s="3">
        <v>13.25</v>
      </c>
      <c r="CL572" s="3">
        <v>13.65</v>
      </c>
      <c r="CM572" t="s">
        <v>136</v>
      </c>
      <c r="CN572" t="s">
        <v>139</v>
      </c>
      <c r="CO572" t="s">
        <v>138</v>
      </c>
      <c r="CQ572" t="s">
        <v>115</v>
      </c>
      <c r="CR572" t="s">
        <v>133</v>
      </c>
      <c r="CS572" t="s">
        <v>139</v>
      </c>
      <c r="CT572" t="s">
        <v>133</v>
      </c>
      <c r="CU572" t="s">
        <v>139</v>
      </c>
      <c r="CV572" t="s">
        <v>133</v>
      </c>
      <c r="CW572" t="s">
        <v>139</v>
      </c>
      <c r="CX572" t="s">
        <v>5181</v>
      </c>
      <c r="CY572" s="10">
        <v>16702358641</v>
      </c>
      <c r="CZ572" t="s">
        <v>5174</v>
      </c>
      <c r="DA572" t="s">
        <v>139</v>
      </c>
      <c r="DB572" t="s">
        <v>133</v>
      </c>
      <c r="DC572" t="s">
        <v>115</v>
      </c>
    </row>
    <row r="573" spans="1:112" ht="14.45" customHeight="1" x14ac:dyDescent="0.25">
      <c r="A573" t="s">
        <v>8479</v>
      </c>
      <c r="B573" t="s">
        <v>901</v>
      </c>
      <c r="C573" s="1">
        <v>45525</v>
      </c>
      <c r="D573" s="1">
        <v>45600</v>
      </c>
      <c r="E573" t="s">
        <v>144</v>
      </c>
      <c r="F573" s="1">
        <v>45658</v>
      </c>
      <c r="G573" t="s">
        <v>115</v>
      </c>
      <c r="H573" t="s">
        <v>115</v>
      </c>
      <c r="I573" t="s">
        <v>115</v>
      </c>
      <c r="J573" t="s">
        <v>2406</v>
      </c>
      <c r="K573" t="s">
        <v>1291</v>
      </c>
      <c r="L573" t="s">
        <v>1292</v>
      </c>
      <c r="M573" t="s">
        <v>1293</v>
      </c>
      <c r="N573" t="s">
        <v>148</v>
      </c>
      <c r="O573" t="s">
        <v>120</v>
      </c>
      <c r="P573" s="8">
        <v>96950</v>
      </c>
      <c r="Q573" t="s">
        <v>121</v>
      </c>
      <c r="S573" s="10">
        <v>16702346412</v>
      </c>
      <c r="T573">
        <v>1510</v>
      </c>
      <c r="U573" t="s">
        <v>1294</v>
      </c>
      <c r="V573">
        <v>72111</v>
      </c>
      <c r="W573" t="s">
        <v>123</v>
      </c>
      <c r="Y573" t="s">
        <v>1295</v>
      </c>
      <c r="Z573" t="s">
        <v>783</v>
      </c>
      <c r="AB573" t="s">
        <v>1296</v>
      </c>
      <c r="AC573" t="s">
        <v>1292</v>
      </c>
      <c r="AD573" t="s">
        <v>1293</v>
      </c>
      <c r="AE573" t="s">
        <v>148</v>
      </c>
      <c r="AF573" t="s">
        <v>120</v>
      </c>
      <c r="AG573" s="8">
        <v>96950</v>
      </c>
      <c r="AH573" t="s">
        <v>121</v>
      </c>
      <c r="AJ573" s="10">
        <v>16702852190</v>
      </c>
      <c r="AL573" t="s">
        <v>1297</v>
      </c>
      <c r="BD573" t="str">
        <f>"15-1232.00"</f>
        <v>15-1232.00</v>
      </c>
      <c r="BE573" t="s">
        <v>1430</v>
      </c>
      <c r="BF573" t="s">
        <v>8480</v>
      </c>
      <c r="BG573" t="s">
        <v>1518</v>
      </c>
      <c r="BH573">
        <v>2</v>
      </c>
      <c r="BI573">
        <v>1</v>
      </c>
      <c r="BJ573" s="1">
        <v>45659</v>
      </c>
      <c r="BK573" s="1">
        <v>46023</v>
      </c>
      <c r="BL573" s="1">
        <v>45659</v>
      </c>
      <c r="BM573" s="1">
        <v>46023</v>
      </c>
      <c r="BN573">
        <v>35</v>
      </c>
      <c r="BO573">
        <v>0</v>
      </c>
      <c r="BP573">
        <v>7</v>
      </c>
      <c r="BQ573">
        <v>7</v>
      </c>
      <c r="BR573">
        <v>7</v>
      </c>
      <c r="BS573">
        <v>7</v>
      </c>
      <c r="BT573">
        <v>7</v>
      </c>
      <c r="BU573">
        <v>0</v>
      </c>
      <c r="BV573" t="str">
        <f>"8:00 AM"</f>
        <v>8:00 AM</v>
      </c>
      <c r="BW573" t="str">
        <f>"4:00 PM"</f>
        <v>4:00 PM</v>
      </c>
      <c r="BX573" t="s">
        <v>226</v>
      </c>
      <c r="BY573">
        <v>0</v>
      </c>
      <c r="BZ573">
        <v>12</v>
      </c>
      <c r="CA573" t="s">
        <v>115</v>
      </c>
      <c r="CC573" t="s">
        <v>8481</v>
      </c>
      <c r="CD573" t="s">
        <v>1292</v>
      </c>
      <c r="CE573" t="s">
        <v>1293</v>
      </c>
      <c r="CF573" t="s">
        <v>148</v>
      </c>
      <c r="CG573" t="s">
        <v>120</v>
      </c>
      <c r="CH573" s="8">
        <v>96950</v>
      </c>
      <c r="CI573" s="3">
        <v>15.2</v>
      </c>
      <c r="CJ573" s="3">
        <v>17</v>
      </c>
      <c r="CK573" s="3">
        <v>22.8</v>
      </c>
      <c r="CL573" s="3">
        <v>25.5</v>
      </c>
      <c r="CM573" t="s">
        <v>136</v>
      </c>
      <c r="CN573" t="s">
        <v>1301</v>
      </c>
      <c r="CO573" t="s">
        <v>138</v>
      </c>
      <c r="CQ573" t="s">
        <v>115</v>
      </c>
      <c r="CR573" t="s">
        <v>133</v>
      </c>
      <c r="CS573" t="s">
        <v>139</v>
      </c>
      <c r="CT573" t="s">
        <v>133</v>
      </c>
      <c r="CU573" t="s">
        <v>133</v>
      </c>
      <c r="CV573" t="s">
        <v>133</v>
      </c>
      <c r="CW573" t="s">
        <v>139</v>
      </c>
      <c r="CX573" t="s">
        <v>713</v>
      </c>
      <c r="CY573" s="10">
        <v>16702346412</v>
      </c>
      <c r="CZ573" t="s">
        <v>1302</v>
      </c>
      <c r="DA573" t="s">
        <v>793</v>
      </c>
      <c r="DB573" t="s">
        <v>133</v>
      </c>
      <c r="DC573" t="s">
        <v>115</v>
      </c>
      <c r="DD573" t="s">
        <v>1295</v>
      </c>
      <c r="DE573" t="s">
        <v>783</v>
      </c>
      <c r="DG573" t="s">
        <v>1303</v>
      </c>
      <c r="DH573" t="s">
        <v>1297</v>
      </c>
    </row>
    <row r="574" spans="1:112" ht="14.45" customHeight="1" x14ac:dyDescent="0.25">
      <c r="A574" t="s">
        <v>8928</v>
      </c>
      <c r="B574" t="s">
        <v>212</v>
      </c>
      <c r="C574" s="1">
        <v>45566</v>
      </c>
      <c r="D574" s="1">
        <v>45600</v>
      </c>
      <c r="E574" t="s">
        <v>144</v>
      </c>
      <c r="F574" s="1">
        <v>45625</v>
      </c>
      <c r="G574" t="s">
        <v>115</v>
      </c>
      <c r="H574" t="s">
        <v>115</v>
      </c>
      <c r="I574" t="s">
        <v>115</v>
      </c>
      <c r="J574" t="s">
        <v>265</v>
      </c>
      <c r="L574" t="s">
        <v>266</v>
      </c>
      <c r="M574" t="s">
        <v>267</v>
      </c>
      <c r="N574" t="s">
        <v>148</v>
      </c>
      <c r="O574" t="s">
        <v>120</v>
      </c>
      <c r="P574" s="8">
        <v>96950</v>
      </c>
      <c r="Q574" t="s">
        <v>121</v>
      </c>
      <c r="S574" s="10">
        <v>16702341795</v>
      </c>
      <c r="U574" t="s">
        <v>149</v>
      </c>
      <c r="V574">
        <v>56179</v>
      </c>
      <c r="W574" t="s">
        <v>123</v>
      </c>
      <c r="Y574" t="s">
        <v>268</v>
      </c>
      <c r="Z574" t="s">
        <v>269</v>
      </c>
      <c r="AA574" t="s">
        <v>270</v>
      </c>
      <c r="AB574" t="s">
        <v>271</v>
      </c>
      <c r="AC574" t="s">
        <v>1590</v>
      </c>
      <c r="AD574" t="s">
        <v>1591</v>
      </c>
      <c r="AE574" t="s">
        <v>119</v>
      </c>
      <c r="AF574" t="s">
        <v>120</v>
      </c>
      <c r="AG574" s="8">
        <v>96950</v>
      </c>
      <c r="AH574" t="s">
        <v>121</v>
      </c>
      <c r="AJ574" s="10">
        <v>16702341795</v>
      </c>
      <c r="AL574" t="s">
        <v>154</v>
      </c>
      <c r="BD574" t="str">
        <f>"37-3011.00"</f>
        <v>37-3011.00</v>
      </c>
      <c r="BE574" t="s">
        <v>155</v>
      </c>
      <c r="BF574" t="s">
        <v>6356</v>
      </c>
      <c r="BG574" t="s">
        <v>6357</v>
      </c>
      <c r="BH574">
        <v>3</v>
      </c>
      <c r="BJ574" s="1">
        <v>45627</v>
      </c>
      <c r="BK574" s="1">
        <v>45991</v>
      </c>
      <c r="BN574">
        <v>40</v>
      </c>
      <c r="BO574">
        <v>0</v>
      </c>
      <c r="BP574">
        <v>8</v>
      </c>
      <c r="BQ574">
        <v>8</v>
      </c>
      <c r="BR574">
        <v>8</v>
      </c>
      <c r="BS574">
        <v>8</v>
      </c>
      <c r="BT574">
        <v>8</v>
      </c>
      <c r="BU574">
        <v>0</v>
      </c>
      <c r="BV574" t="str">
        <f>"8:00 AM"</f>
        <v>8:00 AM</v>
      </c>
      <c r="BW574" t="str">
        <f>"5:00 PM"</f>
        <v>5:00 PM</v>
      </c>
      <c r="BX574" t="s">
        <v>158</v>
      </c>
      <c r="BY574">
        <v>0</v>
      </c>
      <c r="BZ574">
        <v>3</v>
      </c>
      <c r="CA574" t="s">
        <v>115</v>
      </c>
      <c r="CC574" s="2" t="s">
        <v>6358</v>
      </c>
      <c r="CD574" t="s">
        <v>6359</v>
      </c>
      <c r="CE574" t="s">
        <v>1596</v>
      </c>
      <c r="CF574" t="s">
        <v>283</v>
      </c>
      <c r="CG574" t="s">
        <v>120</v>
      </c>
      <c r="CH574" s="8">
        <v>96952</v>
      </c>
      <c r="CI574" s="3">
        <v>8.57</v>
      </c>
      <c r="CJ574" s="3">
        <v>10</v>
      </c>
      <c r="CK574" s="3">
        <v>12.86</v>
      </c>
      <c r="CL574" s="3">
        <v>15</v>
      </c>
      <c r="CM574" t="s">
        <v>136</v>
      </c>
      <c r="CN574" t="s">
        <v>158</v>
      </c>
      <c r="CO574" t="s">
        <v>138</v>
      </c>
      <c r="CQ574" t="s">
        <v>115</v>
      </c>
      <c r="CR574" t="s">
        <v>133</v>
      </c>
      <c r="CS574" t="s">
        <v>133</v>
      </c>
      <c r="CT574" t="s">
        <v>133</v>
      </c>
      <c r="CU574" t="s">
        <v>139</v>
      </c>
      <c r="CV574" t="s">
        <v>133</v>
      </c>
      <c r="CW574" t="s">
        <v>133</v>
      </c>
      <c r="CX574" t="s">
        <v>279</v>
      </c>
      <c r="CY574" s="10">
        <v>16702341795</v>
      </c>
      <c r="CZ574" t="s">
        <v>154</v>
      </c>
      <c r="DA574" t="s">
        <v>164</v>
      </c>
      <c r="DB574" t="s">
        <v>133</v>
      </c>
      <c r="DC574" t="s">
        <v>115</v>
      </c>
    </row>
    <row r="575" spans="1:112" ht="14.45" customHeight="1" x14ac:dyDescent="0.25">
      <c r="A575" t="s">
        <v>8931</v>
      </c>
      <c r="B575" t="s">
        <v>192</v>
      </c>
      <c r="C575" s="1">
        <v>45522</v>
      </c>
      <c r="D575" s="1">
        <v>45600</v>
      </c>
      <c r="E575" t="s">
        <v>144</v>
      </c>
      <c r="F575" s="1">
        <v>45564</v>
      </c>
      <c r="G575" t="s">
        <v>115</v>
      </c>
      <c r="H575" t="s">
        <v>115</v>
      </c>
      <c r="I575" t="s">
        <v>115</v>
      </c>
      <c r="J575" t="s">
        <v>3230</v>
      </c>
      <c r="K575" t="s">
        <v>3231</v>
      </c>
      <c r="L575" t="s">
        <v>3232</v>
      </c>
      <c r="M575" t="s">
        <v>139</v>
      </c>
      <c r="N575" t="s">
        <v>148</v>
      </c>
      <c r="O575" t="s">
        <v>120</v>
      </c>
      <c r="P575" s="8">
        <v>96950</v>
      </c>
      <c r="Q575" t="s">
        <v>121</v>
      </c>
      <c r="R575" t="s">
        <v>139</v>
      </c>
      <c r="S575" s="10">
        <v>16702858138</v>
      </c>
      <c r="U575" t="s">
        <v>3233</v>
      </c>
      <c r="V575">
        <v>561720</v>
      </c>
      <c r="W575" t="s">
        <v>123</v>
      </c>
      <c r="Y575" t="s">
        <v>3234</v>
      </c>
      <c r="Z575" t="s">
        <v>3235</v>
      </c>
      <c r="AA575" t="s">
        <v>1958</v>
      </c>
      <c r="AB575" t="s">
        <v>365</v>
      </c>
      <c r="AC575" t="s">
        <v>3232</v>
      </c>
      <c r="AD575" t="s">
        <v>139</v>
      </c>
      <c r="AE575" t="s">
        <v>148</v>
      </c>
      <c r="AF575" t="s">
        <v>120</v>
      </c>
      <c r="AG575" s="8">
        <v>96950</v>
      </c>
      <c r="AH575" t="s">
        <v>121</v>
      </c>
      <c r="AI575" t="s">
        <v>1881</v>
      </c>
      <c r="AJ575" s="10">
        <v>16702858138</v>
      </c>
      <c r="AL575" t="s">
        <v>3236</v>
      </c>
      <c r="BD575" t="str">
        <f>"37-2012.00"</f>
        <v>37-2012.00</v>
      </c>
      <c r="BE575" t="s">
        <v>512</v>
      </c>
      <c r="BF575" t="s">
        <v>5728</v>
      </c>
      <c r="BG575" t="s">
        <v>512</v>
      </c>
      <c r="BH575">
        <v>5</v>
      </c>
      <c r="BJ575" s="1">
        <v>45566</v>
      </c>
      <c r="BK575" s="1">
        <v>45930</v>
      </c>
      <c r="BN575">
        <v>35</v>
      </c>
      <c r="BO575">
        <v>0</v>
      </c>
      <c r="BP575">
        <v>7</v>
      </c>
      <c r="BQ575">
        <v>7</v>
      </c>
      <c r="BR575">
        <v>7</v>
      </c>
      <c r="BS575">
        <v>7</v>
      </c>
      <c r="BT575">
        <v>7</v>
      </c>
      <c r="BU575">
        <v>0</v>
      </c>
      <c r="BV575" t="str">
        <f>"9:00 AM"</f>
        <v>9:00 AM</v>
      </c>
      <c r="BW575" t="str">
        <f>"5:00 PM"</f>
        <v>5:00 PM</v>
      </c>
      <c r="BX575" t="s">
        <v>158</v>
      </c>
      <c r="BY575">
        <v>0</v>
      </c>
      <c r="BZ575">
        <v>3</v>
      </c>
      <c r="CA575" t="s">
        <v>115</v>
      </c>
      <c r="CC575" t="s">
        <v>5729</v>
      </c>
      <c r="CD575" t="s">
        <v>3238</v>
      </c>
      <c r="CE575" t="s">
        <v>139</v>
      </c>
      <c r="CF575" t="s">
        <v>148</v>
      </c>
      <c r="CG575" t="s">
        <v>120</v>
      </c>
      <c r="CH575" s="8">
        <v>96950</v>
      </c>
      <c r="CI575" s="3">
        <v>7.77</v>
      </c>
      <c r="CJ575" s="3">
        <v>7.77</v>
      </c>
      <c r="CK575" s="3">
        <v>11.65</v>
      </c>
      <c r="CL575" s="3">
        <v>11.65</v>
      </c>
      <c r="CM575" t="s">
        <v>136</v>
      </c>
      <c r="CO575" t="s">
        <v>138</v>
      </c>
      <c r="CQ575" t="s">
        <v>115</v>
      </c>
      <c r="CR575" t="s">
        <v>133</v>
      </c>
      <c r="CS575" t="s">
        <v>133</v>
      </c>
      <c r="CT575" t="s">
        <v>133</v>
      </c>
      <c r="CU575" t="s">
        <v>133</v>
      </c>
      <c r="CV575" t="s">
        <v>133</v>
      </c>
      <c r="CW575" t="s">
        <v>139</v>
      </c>
      <c r="CX575" s="2" t="s">
        <v>3239</v>
      </c>
      <c r="CY575" s="10">
        <v>16702858138</v>
      </c>
      <c r="CZ575" t="s">
        <v>3236</v>
      </c>
      <c r="DA575" t="s">
        <v>356</v>
      </c>
      <c r="DB575" t="s">
        <v>133</v>
      </c>
      <c r="DC575" t="s">
        <v>115</v>
      </c>
    </row>
    <row r="576" spans="1:112" ht="14.45" customHeight="1" x14ac:dyDescent="0.25">
      <c r="A576" t="s">
        <v>8943</v>
      </c>
      <c r="B576" t="s">
        <v>143</v>
      </c>
      <c r="C576" s="1">
        <v>45539</v>
      </c>
      <c r="D576" s="1">
        <v>45600</v>
      </c>
      <c r="E576" t="s">
        <v>114</v>
      </c>
      <c r="G576" t="s">
        <v>115</v>
      </c>
      <c r="H576" t="s">
        <v>115</v>
      </c>
      <c r="I576" t="s">
        <v>115</v>
      </c>
      <c r="J576" t="s">
        <v>2685</v>
      </c>
      <c r="K576" t="s">
        <v>2685</v>
      </c>
      <c r="L576" t="s">
        <v>2686</v>
      </c>
      <c r="M576" t="s">
        <v>2687</v>
      </c>
      <c r="N576" t="s">
        <v>119</v>
      </c>
      <c r="O576" t="s">
        <v>120</v>
      </c>
      <c r="P576" s="8">
        <v>96950</v>
      </c>
      <c r="Q576" t="s">
        <v>121</v>
      </c>
      <c r="S576" s="10">
        <v>16703223311</v>
      </c>
      <c r="T576">
        <v>4504</v>
      </c>
      <c r="U576" t="s">
        <v>2689</v>
      </c>
      <c r="V576">
        <v>72111</v>
      </c>
      <c r="W576" t="s">
        <v>123</v>
      </c>
      <c r="Y576" t="s">
        <v>317</v>
      </c>
      <c r="Z576" t="s">
        <v>2690</v>
      </c>
      <c r="AB576" t="s">
        <v>271</v>
      </c>
      <c r="AC576" t="s">
        <v>2687</v>
      </c>
      <c r="AD576" t="s">
        <v>2688</v>
      </c>
      <c r="AE576" t="s">
        <v>119</v>
      </c>
      <c r="AF576" t="s">
        <v>120</v>
      </c>
      <c r="AG576" s="8">
        <v>96950</v>
      </c>
      <c r="AH576" t="s">
        <v>121</v>
      </c>
      <c r="AJ576" s="10">
        <v>16703223311</v>
      </c>
      <c r="AK576">
        <v>4506</v>
      </c>
      <c r="AL576" t="s">
        <v>2691</v>
      </c>
      <c r="BD576" t="str">
        <f>"13-1151.00"</f>
        <v>13-1151.00</v>
      </c>
      <c r="BE576" t="s">
        <v>8944</v>
      </c>
      <c r="BF576" t="s">
        <v>8945</v>
      </c>
      <c r="BG576" t="s">
        <v>8946</v>
      </c>
      <c r="BH576">
        <v>2</v>
      </c>
      <c r="BI576">
        <v>2</v>
      </c>
      <c r="BJ576" s="1">
        <v>45627</v>
      </c>
      <c r="BK576" s="1">
        <v>45991</v>
      </c>
      <c r="BL576" s="1">
        <v>45627</v>
      </c>
      <c r="BM576" s="1">
        <v>45991</v>
      </c>
      <c r="BN576">
        <v>35</v>
      </c>
      <c r="BO576">
        <v>0</v>
      </c>
      <c r="BP576">
        <v>7</v>
      </c>
      <c r="BQ576">
        <v>7</v>
      </c>
      <c r="BR576">
        <v>7</v>
      </c>
      <c r="BS576">
        <v>7</v>
      </c>
      <c r="BT576">
        <v>7</v>
      </c>
      <c r="BU576">
        <v>0</v>
      </c>
      <c r="BV576" t="str">
        <f>"8:00 AM"</f>
        <v>8:00 AM</v>
      </c>
      <c r="BW576" t="str">
        <f>"5:00 PM"</f>
        <v>5:00 PM</v>
      </c>
      <c r="BX576" t="s">
        <v>132</v>
      </c>
      <c r="BY576">
        <v>0</v>
      </c>
      <c r="BZ576">
        <v>36</v>
      </c>
      <c r="CA576" t="s">
        <v>133</v>
      </c>
      <c r="CB576">
        <v>6</v>
      </c>
      <c r="CC576" s="2" t="s">
        <v>8947</v>
      </c>
      <c r="CD576" t="s">
        <v>2687</v>
      </c>
      <c r="CE576" t="s">
        <v>2688</v>
      </c>
      <c r="CF576" t="s">
        <v>119</v>
      </c>
      <c r="CG576" t="s">
        <v>120</v>
      </c>
      <c r="CH576" s="8">
        <v>96950</v>
      </c>
      <c r="CI576" s="3">
        <v>17.25</v>
      </c>
      <c r="CJ576" s="3">
        <v>21</v>
      </c>
      <c r="CK576" s="3">
        <v>0</v>
      </c>
      <c r="CL576" s="3">
        <v>0</v>
      </c>
      <c r="CM576" t="s">
        <v>136</v>
      </c>
      <c r="CN576" t="s">
        <v>2696</v>
      </c>
      <c r="CO576" t="s">
        <v>138</v>
      </c>
      <c r="CQ576" t="s">
        <v>115</v>
      </c>
      <c r="CR576" t="s">
        <v>133</v>
      </c>
      <c r="CS576" t="s">
        <v>139</v>
      </c>
      <c r="CT576" t="s">
        <v>139</v>
      </c>
      <c r="CU576" t="s">
        <v>139</v>
      </c>
      <c r="CV576" t="s">
        <v>133</v>
      </c>
      <c r="CW576" t="s">
        <v>133</v>
      </c>
      <c r="CX576" s="2" t="s">
        <v>2697</v>
      </c>
      <c r="CY576" s="10">
        <v>16703223311</v>
      </c>
      <c r="CZ576" t="s">
        <v>2698</v>
      </c>
      <c r="DA576" t="s">
        <v>2699</v>
      </c>
      <c r="DB576" t="s">
        <v>133</v>
      </c>
      <c r="DC576" t="s">
        <v>115</v>
      </c>
      <c r="DD576" t="s">
        <v>2701</v>
      </c>
      <c r="DE576" t="s">
        <v>2700</v>
      </c>
      <c r="DF576" t="s">
        <v>878</v>
      </c>
      <c r="DG576" t="s">
        <v>2702</v>
      </c>
      <c r="DH576" t="s">
        <v>2703</v>
      </c>
    </row>
    <row r="577" spans="1:112" ht="14.45" customHeight="1" x14ac:dyDescent="0.25">
      <c r="A577" t="s">
        <v>8953</v>
      </c>
      <c r="B577" t="s">
        <v>143</v>
      </c>
      <c r="C577" s="1">
        <v>45527</v>
      </c>
      <c r="D577" s="1">
        <v>45600</v>
      </c>
      <c r="E577" t="s">
        <v>144</v>
      </c>
      <c r="F577" s="1">
        <v>45597</v>
      </c>
      <c r="G577" t="s">
        <v>115</v>
      </c>
      <c r="H577" t="s">
        <v>115</v>
      </c>
      <c r="I577" t="s">
        <v>115</v>
      </c>
      <c r="J577" t="s">
        <v>1177</v>
      </c>
      <c r="L577" t="s">
        <v>1178</v>
      </c>
      <c r="N577" t="s">
        <v>119</v>
      </c>
      <c r="O577" t="s">
        <v>120</v>
      </c>
      <c r="P577" s="8">
        <v>96950</v>
      </c>
      <c r="Q577" t="s">
        <v>121</v>
      </c>
      <c r="S577" s="10">
        <v>16702886108</v>
      </c>
      <c r="U577" t="s">
        <v>1179</v>
      </c>
      <c r="V577">
        <v>23622</v>
      </c>
      <c r="W577" t="s">
        <v>123</v>
      </c>
      <c r="Y577" t="s">
        <v>1180</v>
      </c>
      <c r="Z577" t="s">
        <v>1181</v>
      </c>
      <c r="AB577" t="s">
        <v>200</v>
      </c>
      <c r="AC577" t="s">
        <v>1182</v>
      </c>
      <c r="AE577" t="s">
        <v>119</v>
      </c>
      <c r="AF577" t="s">
        <v>120</v>
      </c>
      <c r="AG577" s="8">
        <v>96950</v>
      </c>
      <c r="AH577" t="s">
        <v>121</v>
      </c>
      <c r="AJ577" s="10">
        <v>16702886108</v>
      </c>
      <c r="AL577" t="s">
        <v>1183</v>
      </c>
      <c r="BD577" t="str">
        <f>"49-9071.00"</f>
        <v>49-9071.00</v>
      </c>
      <c r="BE577" t="s">
        <v>241</v>
      </c>
      <c r="BF577" t="s">
        <v>1978</v>
      </c>
      <c r="BG577" t="s">
        <v>1979</v>
      </c>
      <c r="BH577">
        <v>10</v>
      </c>
      <c r="BI577">
        <v>10</v>
      </c>
      <c r="BJ577" s="1">
        <v>45599</v>
      </c>
      <c r="BK577" s="1">
        <v>45963</v>
      </c>
      <c r="BL577" s="1">
        <v>45600</v>
      </c>
      <c r="BM577" s="1">
        <v>45963</v>
      </c>
      <c r="BN577">
        <v>40</v>
      </c>
      <c r="BO577">
        <v>0</v>
      </c>
      <c r="BP577">
        <v>8</v>
      </c>
      <c r="BQ577">
        <v>8</v>
      </c>
      <c r="BR577">
        <v>8</v>
      </c>
      <c r="BS577">
        <v>8</v>
      </c>
      <c r="BT577">
        <v>8</v>
      </c>
      <c r="BU577">
        <v>0</v>
      </c>
      <c r="BV577" t="str">
        <f>"8:00 AM"</f>
        <v>8:00 AM</v>
      </c>
      <c r="BW577" t="str">
        <f>"5:00 PM"</f>
        <v>5:00 PM</v>
      </c>
      <c r="BX577" t="s">
        <v>226</v>
      </c>
      <c r="BY577">
        <v>0</v>
      </c>
      <c r="BZ577">
        <v>24</v>
      </c>
      <c r="CA577" t="s">
        <v>115</v>
      </c>
      <c r="CC577" t="s">
        <v>1980</v>
      </c>
      <c r="CD577" t="s">
        <v>1187</v>
      </c>
      <c r="CF577" t="s">
        <v>119</v>
      </c>
      <c r="CG577" t="s">
        <v>120</v>
      </c>
      <c r="CH577" s="8">
        <v>96950</v>
      </c>
      <c r="CI577" s="3">
        <v>9.75</v>
      </c>
      <c r="CJ577" s="3">
        <v>9.75</v>
      </c>
      <c r="CK577" s="3">
        <v>14.63</v>
      </c>
      <c r="CL577" s="3">
        <v>14.63</v>
      </c>
      <c r="CM577" t="s">
        <v>136</v>
      </c>
      <c r="CN577" t="s">
        <v>368</v>
      </c>
      <c r="CO577" t="s">
        <v>466</v>
      </c>
      <c r="CQ577" t="s">
        <v>115</v>
      </c>
      <c r="CR577" t="s">
        <v>133</v>
      </c>
      <c r="CS577" t="s">
        <v>133</v>
      </c>
      <c r="CT577" t="s">
        <v>133</v>
      </c>
      <c r="CU577" t="s">
        <v>139</v>
      </c>
      <c r="CV577" t="s">
        <v>133</v>
      </c>
      <c r="CW577" t="s">
        <v>133</v>
      </c>
      <c r="CX577" s="2" t="s">
        <v>8954</v>
      </c>
      <c r="CY577" s="10">
        <v>16702886108</v>
      </c>
      <c r="CZ577" t="s">
        <v>1183</v>
      </c>
      <c r="DA577" t="s">
        <v>209</v>
      </c>
      <c r="DB577" t="s">
        <v>133</v>
      </c>
      <c r="DC577" t="s">
        <v>115</v>
      </c>
      <c r="DD577" t="s">
        <v>1180</v>
      </c>
      <c r="DE577" t="s">
        <v>1189</v>
      </c>
      <c r="DG577" t="s">
        <v>1190</v>
      </c>
      <c r="DH577" t="s">
        <v>1183</v>
      </c>
    </row>
    <row r="578" spans="1:112" ht="14.45" customHeight="1" x14ac:dyDescent="0.25">
      <c r="A578" t="s">
        <v>9220</v>
      </c>
      <c r="B578" t="s">
        <v>143</v>
      </c>
      <c r="C578" s="1">
        <v>45502</v>
      </c>
      <c r="D578" s="1">
        <v>45600</v>
      </c>
      <c r="E578" t="s">
        <v>144</v>
      </c>
      <c r="F578" s="1">
        <v>45564</v>
      </c>
      <c r="G578" t="s">
        <v>133</v>
      </c>
      <c r="H578" t="s">
        <v>115</v>
      </c>
      <c r="I578" t="s">
        <v>115</v>
      </c>
      <c r="J578" t="s">
        <v>9221</v>
      </c>
      <c r="L578" t="s">
        <v>716</v>
      </c>
      <c r="M578" t="s">
        <v>9222</v>
      </c>
      <c r="N578" t="s">
        <v>148</v>
      </c>
      <c r="O578" t="s">
        <v>120</v>
      </c>
      <c r="P578" s="8">
        <v>96950</v>
      </c>
      <c r="Q578" t="s">
        <v>121</v>
      </c>
      <c r="S578" s="10">
        <v>16702330208</v>
      </c>
      <c r="U578" t="s">
        <v>9223</v>
      </c>
      <c r="V578">
        <v>459110</v>
      </c>
      <c r="W578" t="s">
        <v>123</v>
      </c>
      <c r="Y578" t="s">
        <v>1324</v>
      </c>
      <c r="Z578" t="s">
        <v>720</v>
      </c>
      <c r="AA578" t="s">
        <v>9224</v>
      </c>
      <c r="AB578" t="s">
        <v>5157</v>
      </c>
      <c r="AC578" t="s">
        <v>716</v>
      </c>
      <c r="AD578" t="s">
        <v>9222</v>
      </c>
      <c r="AE578" t="s">
        <v>148</v>
      </c>
      <c r="AF578" t="s">
        <v>120</v>
      </c>
      <c r="AG578" s="8">
        <v>96950</v>
      </c>
      <c r="AH578" t="s">
        <v>121</v>
      </c>
      <c r="AJ578" s="10">
        <v>16702330208</v>
      </c>
      <c r="AL578" t="s">
        <v>9225</v>
      </c>
      <c r="BD578" t="str">
        <f>"37-2012.00"</f>
        <v>37-2012.00</v>
      </c>
      <c r="BE578" t="s">
        <v>512</v>
      </c>
      <c r="BF578" t="s">
        <v>9226</v>
      </c>
      <c r="BG578" t="s">
        <v>2524</v>
      </c>
      <c r="BH578">
        <v>1</v>
      </c>
      <c r="BI578">
        <v>1</v>
      </c>
      <c r="BJ578" s="1">
        <v>45566</v>
      </c>
      <c r="BK578" s="1">
        <v>46660</v>
      </c>
      <c r="BL578" s="1">
        <v>45600</v>
      </c>
      <c r="BM578" s="1">
        <v>46660</v>
      </c>
      <c r="BN578">
        <v>35</v>
      </c>
      <c r="BO578">
        <v>0</v>
      </c>
      <c r="BP578">
        <v>7</v>
      </c>
      <c r="BQ578">
        <v>7</v>
      </c>
      <c r="BR578">
        <v>7</v>
      </c>
      <c r="BS578">
        <v>7</v>
      </c>
      <c r="BT578">
        <v>7</v>
      </c>
      <c r="BU578">
        <v>0</v>
      </c>
      <c r="BV578" t="str">
        <f>"8:00 AM"</f>
        <v>8:00 AM</v>
      </c>
      <c r="BW578" t="str">
        <f>"4:00 PM"</f>
        <v>4:00 PM</v>
      </c>
      <c r="BX578" t="s">
        <v>158</v>
      </c>
      <c r="BY578">
        <v>0</v>
      </c>
      <c r="BZ578">
        <v>3</v>
      </c>
      <c r="CA578" t="s">
        <v>115</v>
      </c>
      <c r="CC578" s="2" t="s">
        <v>9227</v>
      </c>
      <c r="CD578" t="s">
        <v>9222</v>
      </c>
      <c r="CF578" t="s">
        <v>148</v>
      </c>
      <c r="CG578" t="s">
        <v>120</v>
      </c>
      <c r="CH578" s="8">
        <v>96950</v>
      </c>
      <c r="CI578" s="3">
        <v>7.77</v>
      </c>
      <c r="CJ578" s="3">
        <v>7.77</v>
      </c>
      <c r="CK578" s="3">
        <v>11.66</v>
      </c>
      <c r="CL578" s="3">
        <v>11.66</v>
      </c>
      <c r="CM578" t="s">
        <v>136</v>
      </c>
      <c r="CN578" t="s">
        <v>137</v>
      </c>
      <c r="CO578" t="s">
        <v>138</v>
      </c>
      <c r="CQ578" t="s">
        <v>115</v>
      </c>
      <c r="CR578" t="s">
        <v>133</v>
      </c>
      <c r="CS578" t="s">
        <v>139</v>
      </c>
      <c r="CT578" t="s">
        <v>133</v>
      </c>
      <c r="CU578" t="s">
        <v>139</v>
      </c>
      <c r="CV578" t="s">
        <v>133</v>
      </c>
      <c r="CW578" t="s">
        <v>139</v>
      </c>
      <c r="CX578" t="s">
        <v>729</v>
      </c>
      <c r="CY578" s="10">
        <v>16702330208</v>
      </c>
      <c r="CZ578" t="s">
        <v>9225</v>
      </c>
      <c r="DA578" t="s">
        <v>209</v>
      </c>
      <c r="DB578" t="s">
        <v>133</v>
      </c>
      <c r="DC578" t="s">
        <v>115</v>
      </c>
    </row>
    <row r="579" spans="1:112" ht="14.45" customHeight="1" x14ac:dyDescent="0.25">
      <c r="A579" t="s">
        <v>9458</v>
      </c>
      <c r="B579" t="s">
        <v>143</v>
      </c>
      <c r="C579" s="1">
        <v>45503</v>
      </c>
      <c r="D579" s="1">
        <v>45600</v>
      </c>
      <c r="E579" t="s">
        <v>114</v>
      </c>
      <c r="G579" t="s">
        <v>115</v>
      </c>
      <c r="H579" t="s">
        <v>115</v>
      </c>
      <c r="I579" t="s">
        <v>115</v>
      </c>
      <c r="J579" t="s">
        <v>9459</v>
      </c>
      <c r="K579" t="s">
        <v>9460</v>
      </c>
      <c r="L579" t="s">
        <v>9461</v>
      </c>
      <c r="M579" t="s">
        <v>9462</v>
      </c>
      <c r="N579" t="s">
        <v>148</v>
      </c>
      <c r="O579" t="s">
        <v>120</v>
      </c>
      <c r="P579" s="8">
        <v>96950</v>
      </c>
      <c r="Q579" t="s">
        <v>121</v>
      </c>
      <c r="S579" s="10">
        <v>16702336284</v>
      </c>
      <c r="U579" t="s">
        <v>9463</v>
      </c>
      <c r="V579">
        <v>722511</v>
      </c>
      <c r="W579" t="s">
        <v>123</v>
      </c>
      <c r="Y579" t="s">
        <v>9464</v>
      </c>
      <c r="Z579" t="s">
        <v>9465</v>
      </c>
      <c r="AA579" t="s">
        <v>9466</v>
      </c>
      <c r="AB579" t="s">
        <v>9467</v>
      </c>
      <c r="AC579" t="s">
        <v>9461</v>
      </c>
      <c r="AD579" t="s">
        <v>9462</v>
      </c>
      <c r="AE579" t="s">
        <v>148</v>
      </c>
      <c r="AF579" t="s">
        <v>120</v>
      </c>
      <c r="AG579" s="8">
        <v>96950</v>
      </c>
      <c r="AH579" t="s">
        <v>121</v>
      </c>
      <c r="AJ579" s="10">
        <v>16702336284</v>
      </c>
      <c r="AL579" t="s">
        <v>9468</v>
      </c>
      <c r="BD579" t="str">
        <f>"51-3011.00"</f>
        <v>51-3011.00</v>
      </c>
      <c r="BE579" t="s">
        <v>767</v>
      </c>
      <c r="BF579" t="s">
        <v>9469</v>
      </c>
      <c r="BG579" t="s">
        <v>769</v>
      </c>
      <c r="BH579">
        <v>3</v>
      </c>
      <c r="BI579">
        <v>3</v>
      </c>
      <c r="BJ579" s="1">
        <v>45566</v>
      </c>
      <c r="BK579" s="1">
        <v>45930</v>
      </c>
      <c r="BL579" s="1">
        <v>45600</v>
      </c>
      <c r="BM579" s="1">
        <v>45930</v>
      </c>
      <c r="BN579">
        <v>35</v>
      </c>
      <c r="BO579">
        <v>0</v>
      </c>
      <c r="BP579">
        <v>7</v>
      </c>
      <c r="BQ579">
        <v>7</v>
      </c>
      <c r="BR579">
        <v>0</v>
      </c>
      <c r="BS579">
        <v>7</v>
      </c>
      <c r="BT579">
        <v>7</v>
      </c>
      <c r="BU579">
        <v>7</v>
      </c>
      <c r="BV579" t="str">
        <f>"5:00 AM"</f>
        <v>5:00 AM</v>
      </c>
      <c r="BW579" t="str">
        <f>"12:00 PM"</f>
        <v>12:00 PM</v>
      </c>
      <c r="BX579" t="s">
        <v>158</v>
      </c>
      <c r="BY579">
        <v>0</v>
      </c>
      <c r="BZ579">
        <v>12</v>
      </c>
      <c r="CA579" t="s">
        <v>115</v>
      </c>
      <c r="CC579" s="2" t="s">
        <v>9470</v>
      </c>
      <c r="CD579" t="s">
        <v>9461</v>
      </c>
      <c r="CE579" t="s">
        <v>9462</v>
      </c>
      <c r="CF579" t="s">
        <v>148</v>
      </c>
      <c r="CG579" t="s">
        <v>120</v>
      </c>
      <c r="CH579" s="8">
        <v>96950</v>
      </c>
      <c r="CI579" s="3">
        <v>8.64</v>
      </c>
      <c r="CJ579" s="3">
        <v>8.64</v>
      </c>
      <c r="CK579" s="3">
        <v>12.96</v>
      </c>
      <c r="CL579" s="3">
        <v>12.96</v>
      </c>
      <c r="CM579" t="s">
        <v>136</v>
      </c>
      <c r="CN579" t="s">
        <v>209</v>
      </c>
      <c r="CO579" t="s">
        <v>138</v>
      </c>
      <c r="CQ579" t="s">
        <v>115</v>
      </c>
      <c r="CR579" t="s">
        <v>133</v>
      </c>
      <c r="CS579" t="s">
        <v>139</v>
      </c>
      <c r="CT579" t="s">
        <v>133</v>
      </c>
      <c r="CU579" t="s">
        <v>139</v>
      </c>
      <c r="CV579" t="s">
        <v>133</v>
      </c>
      <c r="CW579" t="s">
        <v>133</v>
      </c>
      <c r="CX579" t="s">
        <v>1639</v>
      </c>
      <c r="CY579" s="10">
        <v>16702336284</v>
      </c>
      <c r="CZ579" t="s">
        <v>9468</v>
      </c>
      <c r="DA579" t="s">
        <v>209</v>
      </c>
      <c r="DB579" t="s">
        <v>133</v>
      </c>
      <c r="DC579" t="s">
        <v>115</v>
      </c>
    </row>
    <row r="580" spans="1:112" ht="14.45" customHeight="1" x14ac:dyDescent="0.25">
      <c r="A580" t="s">
        <v>9526</v>
      </c>
      <c r="B580" t="s">
        <v>192</v>
      </c>
      <c r="C580" s="1">
        <v>45523</v>
      </c>
      <c r="D580" s="1">
        <v>45600</v>
      </c>
      <c r="E580" t="s">
        <v>144</v>
      </c>
      <c r="F580" s="1">
        <v>45564</v>
      </c>
      <c r="G580" t="s">
        <v>115</v>
      </c>
      <c r="H580" t="s">
        <v>115</v>
      </c>
      <c r="I580" t="s">
        <v>115</v>
      </c>
      <c r="J580" t="s">
        <v>9527</v>
      </c>
      <c r="L580" t="s">
        <v>9528</v>
      </c>
      <c r="N580" t="s">
        <v>119</v>
      </c>
      <c r="O580" t="s">
        <v>120</v>
      </c>
      <c r="P580" s="8">
        <v>96950</v>
      </c>
      <c r="Q580" t="s">
        <v>121</v>
      </c>
      <c r="S580" s="10">
        <v>16709898603</v>
      </c>
      <c r="U580" t="s">
        <v>4716</v>
      </c>
      <c r="V580">
        <v>2383</v>
      </c>
      <c r="W580" t="s">
        <v>123</v>
      </c>
      <c r="Y580" t="s">
        <v>2199</v>
      </c>
      <c r="Z580" t="s">
        <v>8154</v>
      </c>
      <c r="AB580" t="s">
        <v>200</v>
      </c>
      <c r="AC580" t="s">
        <v>9528</v>
      </c>
      <c r="AE580" t="s">
        <v>119</v>
      </c>
      <c r="AF580" t="s">
        <v>120</v>
      </c>
      <c r="AG580" s="8">
        <v>96950</v>
      </c>
      <c r="AH580" t="s">
        <v>121</v>
      </c>
      <c r="AJ580" s="10">
        <v>16702356623</v>
      </c>
      <c r="AL580" t="s">
        <v>4720</v>
      </c>
      <c r="BD580" t="str">
        <f>"49-9071.00"</f>
        <v>49-9071.00</v>
      </c>
      <c r="BE580" t="s">
        <v>241</v>
      </c>
      <c r="BF580" t="s">
        <v>9529</v>
      </c>
      <c r="BG580" t="s">
        <v>750</v>
      </c>
      <c r="BH580">
        <v>1</v>
      </c>
      <c r="BJ580" s="1">
        <v>45566</v>
      </c>
      <c r="BK580" s="1">
        <v>45930</v>
      </c>
      <c r="BN580">
        <v>38</v>
      </c>
      <c r="BO580">
        <v>0</v>
      </c>
      <c r="BP580">
        <v>8</v>
      </c>
      <c r="BQ580">
        <v>0</v>
      </c>
      <c r="BR580">
        <v>7</v>
      </c>
      <c r="BS580">
        <v>7</v>
      </c>
      <c r="BT580">
        <v>8</v>
      </c>
      <c r="BU580">
        <v>8</v>
      </c>
      <c r="BV580" t="str">
        <f>"9:00 AM"</f>
        <v>9:00 AM</v>
      </c>
      <c r="BW580" t="str">
        <f t="shared" ref="BW580:BW585" si="11">"5:00 PM"</f>
        <v>5:00 PM</v>
      </c>
      <c r="BX580" t="s">
        <v>158</v>
      </c>
      <c r="BY580">
        <v>0</v>
      </c>
      <c r="BZ580">
        <v>12</v>
      </c>
      <c r="CA580" t="s">
        <v>115</v>
      </c>
      <c r="CC580" t="s">
        <v>4722</v>
      </c>
      <c r="CD580" t="s">
        <v>9528</v>
      </c>
      <c r="CF580" t="s">
        <v>119</v>
      </c>
      <c r="CG580" t="s">
        <v>120</v>
      </c>
      <c r="CH580" s="8">
        <v>96950</v>
      </c>
      <c r="CI580" s="3">
        <v>9.75</v>
      </c>
      <c r="CJ580" s="3">
        <v>10</v>
      </c>
      <c r="CK580" s="3">
        <v>14.63</v>
      </c>
      <c r="CL580" s="3">
        <v>15</v>
      </c>
      <c r="CM580" t="s">
        <v>136</v>
      </c>
      <c r="CO580" t="s">
        <v>138</v>
      </c>
      <c r="CQ580" t="s">
        <v>115</v>
      </c>
      <c r="CR580" t="s">
        <v>133</v>
      </c>
      <c r="CS580" t="s">
        <v>139</v>
      </c>
      <c r="CT580" t="s">
        <v>133</v>
      </c>
      <c r="CU580" t="s">
        <v>139</v>
      </c>
      <c r="CV580" t="s">
        <v>133</v>
      </c>
      <c r="CW580" t="s">
        <v>139</v>
      </c>
      <c r="CX580" t="s">
        <v>9530</v>
      </c>
      <c r="CY580" s="10">
        <v>16707897385</v>
      </c>
      <c r="CZ580" t="s">
        <v>4720</v>
      </c>
      <c r="DA580" t="s">
        <v>139</v>
      </c>
      <c r="DB580" t="s">
        <v>133</v>
      </c>
      <c r="DC580" t="s">
        <v>115</v>
      </c>
    </row>
    <row r="581" spans="1:112" ht="14.45" customHeight="1" x14ac:dyDescent="0.25">
      <c r="A581" t="s">
        <v>9572</v>
      </c>
      <c r="B581" t="s">
        <v>143</v>
      </c>
      <c r="C581" s="1">
        <v>45517</v>
      </c>
      <c r="D581" s="1">
        <v>45600</v>
      </c>
      <c r="E581" t="s">
        <v>114</v>
      </c>
      <c r="G581" t="s">
        <v>133</v>
      </c>
      <c r="H581" t="s">
        <v>115</v>
      </c>
      <c r="I581" t="s">
        <v>115</v>
      </c>
      <c r="J581" t="s">
        <v>9573</v>
      </c>
      <c r="K581" t="s">
        <v>9574</v>
      </c>
      <c r="L581" t="s">
        <v>9575</v>
      </c>
      <c r="M581" t="s">
        <v>9576</v>
      </c>
      <c r="N581" t="s">
        <v>148</v>
      </c>
      <c r="O581" t="s">
        <v>120</v>
      </c>
      <c r="P581" s="8">
        <v>96950</v>
      </c>
      <c r="Q581" t="s">
        <v>121</v>
      </c>
      <c r="R581" t="s">
        <v>139</v>
      </c>
      <c r="S581" s="10">
        <v>16702856056</v>
      </c>
      <c r="U581" t="s">
        <v>9577</v>
      </c>
      <c r="V581">
        <v>561210</v>
      </c>
      <c r="W581" t="s">
        <v>123</v>
      </c>
      <c r="Y581" t="s">
        <v>9578</v>
      </c>
      <c r="Z581" t="s">
        <v>9579</v>
      </c>
      <c r="AB581" t="s">
        <v>1817</v>
      </c>
      <c r="AC581" t="s">
        <v>9580</v>
      </c>
      <c r="AD581" t="s">
        <v>9576</v>
      </c>
      <c r="AE581" t="s">
        <v>148</v>
      </c>
      <c r="AF581" t="s">
        <v>120</v>
      </c>
      <c r="AG581" s="8">
        <v>96950</v>
      </c>
      <c r="AH581" t="s">
        <v>121</v>
      </c>
      <c r="AJ581" s="10">
        <v>16702856056</v>
      </c>
      <c r="AL581" t="s">
        <v>9581</v>
      </c>
      <c r="BD581" t="str">
        <f>"49-9071.00"</f>
        <v>49-9071.00</v>
      </c>
      <c r="BE581" t="s">
        <v>241</v>
      </c>
      <c r="BF581" t="s">
        <v>9582</v>
      </c>
      <c r="BG581" t="s">
        <v>9583</v>
      </c>
      <c r="BH581">
        <v>8</v>
      </c>
      <c r="BI581">
        <v>8</v>
      </c>
      <c r="BJ581" s="1">
        <v>45566</v>
      </c>
      <c r="BK581" s="1">
        <v>45930</v>
      </c>
      <c r="BL581" s="1">
        <v>45600</v>
      </c>
      <c r="BM581" s="1">
        <v>45930</v>
      </c>
      <c r="BN581">
        <v>40</v>
      </c>
      <c r="BO581">
        <v>0</v>
      </c>
      <c r="BP581">
        <v>8</v>
      </c>
      <c r="BQ581">
        <v>8</v>
      </c>
      <c r="BR581">
        <v>8</v>
      </c>
      <c r="BS581">
        <v>8</v>
      </c>
      <c r="BT581">
        <v>8</v>
      </c>
      <c r="BU581">
        <v>0</v>
      </c>
      <c r="BV581" t="str">
        <f>"8:00 AM"</f>
        <v>8:00 AM</v>
      </c>
      <c r="BW581" t="str">
        <f t="shared" si="11"/>
        <v>5:00 PM</v>
      </c>
      <c r="BX581" t="s">
        <v>158</v>
      </c>
      <c r="BY581">
        <v>0</v>
      </c>
      <c r="BZ581">
        <v>12</v>
      </c>
      <c r="CA581" t="s">
        <v>115</v>
      </c>
      <c r="CC581" t="s">
        <v>9584</v>
      </c>
      <c r="CD581" t="s">
        <v>9585</v>
      </c>
      <c r="CE581" t="s">
        <v>148</v>
      </c>
      <c r="CF581" t="s">
        <v>148</v>
      </c>
      <c r="CG581" t="s">
        <v>120</v>
      </c>
      <c r="CH581" s="8">
        <v>96950</v>
      </c>
      <c r="CI581" s="3">
        <v>9.75</v>
      </c>
      <c r="CJ581" s="3">
        <v>9.75</v>
      </c>
      <c r="CK581" s="3">
        <v>14.63</v>
      </c>
      <c r="CL581" s="3">
        <v>14.63</v>
      </c>
      <c r="CM581" t="s">
        <v>136</v>
      </c>
      <c r="CN581" t="s">
        <v>139</v>
      </c>
      <c r="CO581" t="s">
        <v>138</v>
      </c>
      <c r="CQ581" t="s">
        <v>115</v>
      </c>
      <c r="CR581" t="s">
        <v>133</v>
      </c>
      <c r="CS581" t="s">
        <v>133</v>
      </c>
      <c r="CT581" t="s">
        <v>133</v>
      </c>
      <c r="CU581" t="s">
        <v>139</v>
      </c>
      <c r="CV581" t="s">
        <v>133</v>
      </c>
      <c r="CW581" t="s">
        <v>139</v>
      </c>
      <c r="CX581" t="s">
        <v>9586</v>
      </c>
      <c r="CY581" s="10">
        <v>16702856056</v>
      </c>
      <c r="CZ581" t="s">
        <v>9581</v>
      </c>
      <c r="DA581" t="s">
        <v>139</v>
      </c>
      <c r="DB581" t="s">
        <v>133</v>
      </c>
      <c r="DC581" t="s">
        <v>115</v>
      </c>
    </row>
    <row r="582" spans="1:112" ht="14.45" customHeight="1" x14ac:dyDescent="0.25">
      <c r="A582" t="s">
        <v>371</v>
      </c>
      <c r="B582" t="s">
        <v>192</v>
      </c>
      <c r="C582" s="1">
        <v>45502</v>
      </c>
      <c r="D582" s="1">
        <v>45601</v>
      </c>
      <c r="E582" t="s">
        <v>114</v>
      </c>
      <c r="G582" t="s">
        <v>115</v>
      </c>
      <c r="H582" t="s">
        <v>115</v>
      </c>
      <c r="I582" t="s">
        <v>115</v>
      </c>
      <c r="J582" t="s">
        <v>372</v>
      </c>
      <c r="K582" t="s">
        <v>373</v>
      </c>
      <c r="L582" t="s">
        <v>374</v>
      </c>
      <c r="M582" t="s">
        <v>375</v>
      </c>
      <c r="N582" t="s">
        <v>119</v>
      </c>
      <c r="O582" t="s">
        <v>120</v>
      </c>
      <c r="P582" s="8">
        <v>96950</v>
      </c>
      <c r="Q582" t="s">
        <v>121</v>
      </c>
      <c r="R582" t="s">
        <v>376</v>
      </c>
      <c r="S582" s="10">
        <v>16702359981</v>
      </c>
      <c r="U582" t="s">
        <v>377</v>
      </c>
      <c r="V582">
        <v>561510</v>
      </c>
      <c r="W582" t="s">
        <v>123</v>
      </c>
      <c r="Y582" t="s">
        <v>378</v>
      </c>
      <c r="Z582" t="s">
        <v>379</v>
      </c>
      <c r="AA582" t="s">
        <v>139</v>
      </c>
      <c r="AB582" t="s">
        <v>200</v>
      </c>
      <c r="AC582" t="s">
        <v>374</v>
      </c>
      <c r="AD582" t="s">
        <v>375</v>
      </c>
      <c r="AE582" t="s">
        <v>119</v>
      </c>
      <c r="AF582" t="s">
        <v>120</v>
      </c>
      <c r="AG582" s="8">
        <v>96950</v>
      </c>
      <c r="AH582" t="s">
        <v>121</v>
      </c>
      <c r="AI582" t="s">
        <v>376</v>
      </c>
      <c r="AJ582" s="10">
        <v>16702359981</v>
      </c>
      <c r="AL582" t="s">
        <v>380</v>
      </c>
      <c r="BD582" t="str">
        <f>"39-7012.00"</f>
        <v>39-7012.00</v>
      </c>
      <c r="BE582" t="s">
        <v>381</v>
      </c>
      <c r="BF582" t="s">
        <v>382</v>
      </c>
      <c r="BG582" t="s">
        <v>383</v>
      </c>
      <c r="BH582">
        <v>2</v>
      </c>
      <c r="BJ582" s="1">
        <v>45566</v>
      </c>
      <c r="BK582" s="1">
        <v>45930</v>
      </c>
      <c r="BN582">
        <v>40</v>
      </c>
      <c r="BO582">
        <v>0</v>
      </c>
      <c r="BP582">
        <v>8</v>
      </c>
      <c r="BQ582">
        <v>8</v>
      </c>
      <c r="BR582">
        <v>8</v>
      </c>
      <c r="BS582">
        <v>8</v>
      </c>
      <c r="BT582">
        <v>8</v>
      </c>
      <c r="BU582">
        <v>0</v>
      </c>
      <c r="BV582" t="str">
        <f>"8:00 AM"</f>
        <v>8:00 AM</v>
      </c>
      <c r="BW582" t="str">
        <f t="shared" si="11"/>
        <v>5:00 PM</v>
      </c>
      <c r="BX582" t="s">
        <v>158</v>
      </c>
      <c r="BY582">
        <v>0</v>
      </c>
      <c r="BZ582">
        <v>3</v>
      </c>
      <c r="CA582" t="s">
        <v>115</v>
      </c>
      <c r="CC582" s="2" t="s">
        <v>384</v>
      </c>
      <c r="CD582" t="s">
        <v>385</v>
      </c>
      <c r="CE582" t="s">
        <v>375</v>
      </c>
      <c r="CF582" t="s">
        <v>119</v>
      </c>
      <c r="CG582" t="s">
        <v>120</v>
      </c>
      <c r="CH582" s="8">
        <v>96950</v>
      </c>
      <c r="CI582" s="3">
        <v>10.72</v>
      </c>
      <c r="CJ582" s="3">
        <v>11</v>
      </c>
      <c r="CK582" s="3">
        <v>16.079999999999998</v>
      </c>
      <c r="CL582" s="3">
        <v>16.5</v>
      </c>
      <c r="CM582" t="s">
        <v>136</v>
      </c>
      <c r="CN582" t="s">
        <v>139</v>
      </c>
      <c r="CO582" t="s">
        <v>138</v>
      </c>
      <c r="CQ582" t="s">
        <v>115</v>
      </c>
      <c r="CR582" t="s">
        <v>133</v>
      </c>
      <c r="CS582" t="s">
        <v>133</v>
      </c>
      <c r="CT582" t="s">
        <v>133</v>
      </c>
      <c r="CU582" t="s">
        <v>139</v>
      </c>
      <c r="CV582" t="s">
        <v>133</v>
      </c>
      <c r="CW582" t="s">
        <v>139</v>
      </c>
      <c r="CX582" t="s">
        <v>386</v>
      </c>
      <c r="CY582" s="10">
        <v>16702359981</v>
      </c>
      <c r="CZ582" t="s">
        <v>387</v>
      </c>
      <c r="DA582" t="s">
        <v>139</v>
      </c>
      <c r="DB582" t="s">
        <v>133</v>
      </c>
      <c r="DC582" t="s">
        <v>115</v>
      </c>
    </row>
    <row r="583" spans="1:112" ht="14.45" customHeight="1" x14ac:dyDescent="0.25">
      <c r="A583" t="s">
        <v>1665</v>
      </c>
      <c r="B583" t="s">
        <v>212</v>
      </c>
      <c r="C583" s="1">
        <v>45488</v>
      </c>
      <c r="D583" s="1">
        <v>45601</v>
      </c>
      <c r="E583" t="s">
        <v>144</v>
      </c>
      <c r="F583" s="1">
        <v>45564</v>
      </c>
      <c r="G583" t="s">
        <v>133</v>
      </c>
      <c r="H583" t="s">
        <v>115</v>
      </c>
      <c r="I583" t="s">
        <v>115</v>
      </c>
      <c r="J583" t="s">
        <v>1666</v>
      </c>
      <c r="K583" t="s">
        <v>1666</v>
      </c>
      <c r="L583" t="s">
        <v>1667</v>
      </c>
      <c r="M583" t="s">
        <v>1668</v>
      </c>
      <c r="N583" t="s">
        <v>119</v>
      </c>
      <c r="O583" t="s">
        <v>120</v>
      </c>
      <c r="P583" s="8">
        <v>96950</v>
      </c>
      <c r="Q583" t="s">
        <v>121</v>
      </c>
      <c r="S583" s="10">
        <v>16703229282</v>
      </c>
      <c r="U583" t="s">
        <v>1669</v>
      </c>
      <c r="V583">
        <v>332321</v>
      </c>
      <c r="W583" t="s">
        <v>123</v>
      </c>
      <c r="Y583" t="s">
        <v>1670</v>
      </c>
      <c r="Z583" t="s">
        <v>1671</v>
      </c>
      <c r="AA583" t="s">
        <v>1672</v>
      </c>
      <c r="AB583" t="s">
        <v>200</v>
      </c>
      <c r="AC583" t="s">
        <v>1667</v>
      </c>
      <c r="AD583" t="s">
        <v>1668</v>
      </c>
      <c r="AE583" t="s">
        <v>119</v>
      </c>
      <c r="AF583" t="s">
        <v>120</v>
      </c>
      <c r="AG583" s="8">
        <v>96950</v>
      </c>
      <c r="AH583" t="s">
        <v>121</v>
      </c>
      <c r="AJ583" s="10">
        <v>16703229282</v>
      </c>
      <c r="AL583" t="s">
        <v>1673</v>
      </c>
      <c r="BD583" t="str">
        <f>"41-4012.00"</f>
        <v>41-4012.00</v>
      </c>
      <c r="BE583" t="s">
        <v>1674</v>
      </c>
      <c r="BF583" t="s">
        <v>1675</v>
      </c>
      <c r="BG583" t="s">
        <v>1676</v>
      </c>
      <c r="BH583">
        <v>1</v>
      </c>
      <c r="BJ583" s="1">
        <v>45566</v>
      </c>
      <c r="BK583" s="1">
        <v>46660</v>
      </c>
      <c r="BN583">
        <v>40</v>
      </c>
      <c r="BO583">
        <v>0</v>
      </c>
      <c r="BP583">
        <v>8</v>
      </c>
      <c r="BQ583">
        <v>8</v>
      </c>
      <c r="BR583">
        <v>8</v>
      </c>
      <c r="BS583">
        <v>8</v>
      </c>
      <c r="BT583">
        <v>8</v>
      </c>
      <c r="BU583">
        <v>0</v>
      </c>
      <c r="BV583" t="str">
        <f>"8:00 AM"</f>
        <v>8:00 AM</v>
      </c>
      <c r="BW583" t="str">
        <f t="shared" si="11"/>
        <v>5:00 PM</v>
      </c>
      <c r="BX583" t="s">
        <v>226</v>
      </c>
      <c r="BY583">
        <v>0</v>
      </c>
      <c r="BZ583">
        <v>24</v>
      </c>
      <c r="CA583" t="s">
        <v>115</v>
      </c>
      <c r="CC583" t="s">
        <v>1677</v>
      </c>
      <c r="CD583" t="s">
        <v>1667</v>
      </c>
      <c r="CE583" t="s">
        <v>1668</v>
      </c>
      <c r="CF583" t="s">
        <v>119</v>
      </c>
      <c r="CG583" t="s">
        <v>120</v>
      </c>
      <c r="CH583" s="8">
        <v>96950</v>
      </c>
      <c r="CI583" s="3">
        <v>9.2899999999999991</v>
      </c>
      <c r="CJ583" s="3">
        <v>16</v>
      </c>
      <c r="CK583" s="3">
        <v>13.94</v>
      </c>
      <c r="CL583" s="3">
        <v>24</v>
      </c>
      <c r="CM583" t="s">
        <v>136</v>
      </c>
      <c r="CN583" t="s">
        <v>158</v>
      </c>
      <c r="CO583" t="s">
        <v>138</v>
      </c>
      <c r="CQ583" t="s">
        <v>115</v>
      </c>
      <c r="CR583" t="s">
        <v>133</v>
      </c>
      <c r="CS583" t="s">
        <v>139</v>
      </c>
      <c r="CT583" t="s">
        <v>133</v>
      </c>
      <c r="CU583" t="s">
        <v>139</v>
      </c>
      <c r="CV583" t="s">
        <v>133</v>
      </c>
      <c r="CW583" t="s">
        <v>139</v>
      </c>
      <c r="CX583" t="s">
        <v>158</v>
      </c>
      <c r="CY583" s="10">
        <v>16703229282</v>
      </c>
      <c r="CZ583" t="s">
        <v>1673</v>
      </c>
      <c r="DA583" t="s">
        <v>139</v>
      </c>
      <c r="DB583" t="s">
        <v>133</v>
      </c>
      <c r="DC583" t="s">
        <v>115</v>
      </c>
    </row>
    <row r="584" spans="1:112" ht="14.45" customHeight="1" x14ac:dyDescent="0.25">
      <c r="A584" t="s">
        <v>2390</v>
      </c>
      <c r="B584" t="s">
        <v>143</v>
      </c>
      <c r="C584" s="1">
        <v>45535</v>
      </c>
      <c r="D584" s="1">
        <v>45601</v>
      </c>
      <c r="E584" t="s">
        <v>144</v>
      </c>
      <c r="F584" s="1">
        <v>45656</v>
      </c>
      <c r="G584" t="s">
        <v>115</v>
      </c>
      <c r="H584" t="s">
        <v>115</v>
      </c>
      <c r="I584" t="s">
        <v>115</v>
      </c>
      <c r="J584" t="s">
        <v>2391</v>
      </c>
      <c r="K584" t="s">
        <v>2392</v>
      </c>
      <c r="L584" t="s">
        <v>2393</v>
      </c>
      <c r="M584" t="s">
        <v>532</v>
      </c>
      <c r="N584" t="s">
        <v>119</v>
      </c>
      <c r="O584" t="s">
        <v>120</v>
      </c>
      <c r="P584" s="8">
        <v>96950</v>
      </c>
      <c r="Q584" t="s">
        <v>121</v>
      </c>
      <c r="S584" s="10">
        <v>16709898771</v>
      </c>
      <c r="U584" t="s">
        <v>2394</v>
      </c>
      <c r="V584">
        <v>236116</v>
      </c>
      <c r="W584" t="s">
        <v>123</v>
      </c>
      <c r="Y584" t="s">
        <v>2395</v>
      </c>
      <c r="Z584" t="s">
        <v>2396</v>
      </c>
      <c r="AA584" t="s">
        <v>2397</v>
      </c>
      <c r="AB584" t="s">
        <v>288</v>
      </c>
      <c r="AC584" t="s">
        <v>2393</v>
      </c>
      <c r="AD584" t="s">
        <v>532</v>
      </c>
      <c r="AE584" t="s">
        <v>119</v>
      </c>
      <c r="AF584" t="s">
        <v>120</v>
      </c>
      <c r="AG584" s="8">
        <v>96950</v>
      </c>
      <c r="AH584" t="s">
        <v>121</v>
      </c>
      <c r="AJ584" s="10">
        <v>16709898771</v>
      </c>
      <c r="AL584" t="s">
        <v>2398</v>
      </c>
      <c r="BD584" t="str">
        <f>"49-9071.00"</f>
        <v>49-9071.00</v>
      </c>
      <c r="BE584" t="s">
        <v>241</v>
      </c>
      <c r="BF584" t="s">
        <v>2399</v>
      </c>
      <c r="BG584" t="s">
        <v>626</v>
      </c>
      <c r="BH584">
        <v>5</v>
      </c>
      <c r="BI584">
        <v>5</v>
      </c>
      <c r="BJ584" s="1">
        <v>45658</v>
      </c>
      <c r="BK584" s="1">
        <v>46022</v>
      </c>
      <c r="BL584" s="1">
        <v>45658</v>
      </c>
      <c r="BM584" s="1">
        <v>46022</v>
      </c>
      <c r="BN584">
        <v>35</v>
      </c>
      <c r="BO584">
        <v>0</v>
      </c>
      <c r="BP584">
        <v>7</v>
      </c>
      <c r="BQ584">
        <v>7</v>
      </c>
      <c r="BR584">
        <v>7</v>
      </c>
      <c r="BS584">
        <v>7</v>
      </c>
      <c r="BT584">
        <v>7</v>
      </c>
      <c r="BU584">
        <v>0</v>
      </c>
      <c r="BV584" t="str">
        <f>"8:00 AM"</f>
        <v>8:00 AM</v>
      </c>
      <c r="BW584" t="str">
        <f t="shared" si="11"/>
        <v>5:00 PM</v>
      </c>
      <c r="BX584" t="s">
        <v>158</v>
      </c>
      <c r="BY584">
        <v>0</v>
      </c>
      <c r="BZ584">
        <v>12</v>
      </c>
      <c r="CA584" t="s">
        <v>115</v>
      </c>
      <c r="CC584" s="2" t="s">
        <v>2400</v>
      </c>
      <c r="CD584" t="s">
        <v>481</v>
      </c>
      <c r="CE584" t="s">
        <v>532</v>
      </c>
      <c r="CF584" t="s">
        <v>119</v>
      </c>
      <c r="CG584" t="s">
        <v>120</v>
      </c>
      <c r="CH584" s="8">
        <v>96950</v>
      </c>
      <c r="CI584" s="3">
        <v>9.75</v>
      </c>
      <c r="CJ584" s="3">
        <v>9.75</v>
      </c>
      <c r="CK584" s="3">
        <v>0</v>
      </c>
      <c r="CL584" s="3">
        <v>0</v>
      </c>
      <c r="CM584" t="s">
        <v>136</v>
      </c>
      <c r="CO584" t="s">
        <v>466</v>
      </c>
      <c r="CQ584" t="s">
        <v>133</v>
      </c>
      <c r="CR584" t="s">
        <v>133</v>
      </c>
      <c r="CS584" t="s">
        <v>139</v>
      </c>
      <c r="CT584" t="s">
        <v>139</v>
      </c>
      <c r="CU584" t="s">
        <v>139</v>
      </c>
      <c r="CV584" t="s">
        <v>133</v>
      </c>
      <c r="CW584" t="s">
        <v>139</v>
      </c>
      <c r="CX584" t="s">
        <v>729</v>
      </c>
      <c r="CY584" s="10">
        <v>16709898771</v>
      </c>
      <c r="CZ584" t="s">
        <v>2398</v>
      </c>
      <c r="DA584" t="s">
        <v>209</v>
      </c>
      <c r="DB584" t="s">
        <v>133</v>
      </c>
      <c r="DC584" t="s">
        <v>115</v>
      </c>
    </row>
    <row r="585" spans="1:112" ht="14.45" customHeight="1" x14ac:dyDescent="0.25">
      <c r="A585" t="s">
        <v>2729</v>
      </c>
      <c r="B585" t="s">
        <v>143</v>
      </c>
      <c r="C585" s="1">
        <v>45532</v>
      </c>
      <c r="D585" s="1">
        <v>45601</v>
      </c>
      <c r="E585" t="s">
        <v>114</v>
      </c>
      <c r="G585" t="s">
        <v>115</v>
      </c>
      <c r="H585" t="s">
        <v>115</v>
      </c>
      <c r="I585" t="s">
        <v>115</v>
      </c>
      <c r="J585" t="s">
        <v>2730</v>
      </c>
      <c r="K585" t="s">
        <v>2731</v>
      </c>
      <c r="L585" t="s">
        <v>2732</v>
      </c>
      <c r="M585" t="s">
        <v>2733</v>
      </c>
      <c r="N585" t="s">
        <v>119</v>
      </c>
      <c r="O585" t="s">
        <v>120</v>
      </c>
      <c r="P585" s="8">
        <v>96950</v>
      </c>
      <c r="Q585" t="s">
        <v>121</v>
      </c>
      <c r="S585" s="10">
        <v>16702353285</v>
      </c>
      <c r="U585" t="s">
        <v>2734</v>
      </c>
      <c r="V585">
        <v>81111</v>
      </c>
      <c r="W585" t="s">
        <v>123</v>
      </c>
      <c r="Y585" t="s">
        <v>2735</v>
      </c>
      <c r="Z585" t="s">
        <v>2736</v>
      </c>
      <c r="AA585" t="s">
        <v>2297</v>
      </c>
      <c r="AB585" t="s">
        <v>2737</v>
      </c>
      <c r="AC585" t="s">
        <v>2732</v>
      </c>
      <c r="AD585" t="s">
        <v>2733</v>
      </c>
      <c r="AE585" t="s">
        <v>119</v>
      </c>
      <c r="AF585" t="s">
        <v>120</v>
      </c>
      <c r="AG585" s="8">
        <v>96950</v>
      </c>
      <c r="AH585" t="s">
        <v>121</v>
      </c>
      <c r="AJ585" s="10">
        <v>16702353285</v>
      </c>
      <c r="AL585" t="s">
        <v>2738</v>
      </c>
      <c r="BD585" t="str">
        <f>"49-9021.00"</f>
        <v>49-9021.00</v>
      </c>
      <c r="BE585" t="s">
        <v>935</v>
      </c>
      <c r="BF585" t="s">
        <v>2739</v>
      </c>
      <c r="BG585" t="s">
        <v>1737</v>
      </c>
      <c r="BH585">
        <v>1</v>
      </c>
      <c r="BI585">
        <v>1</v>
      </c>
      <c r="BJ585" s="1">
        <v>45627</v>
      </c>
      <c r="BK585" s="1">
        <v>45991</v>
      </c>
      <c r="BL585" s="1">
        <v>45627</v>
      </c>
      <c r="BM585" s="1">
        <v>45991</v>
      </c>
      <c r="BN585">
        <v>40</v>
      </c>
      <c r="BO585">
        <v>0</v>
      </c>
      <c r="BP585">
        <v>8</v>
      </c>
      <c r="BQ585">
        <v>8</v>
      </c>
      <c r="BR585">
        <v>8</v>
      </c>
      <c r="BS585">
        <v>8</v>
      </c>
      <c r="BT585">
        <v>8</v>
      </c>
      <c r="BU585">
        <v>0</v>
      </c>
      <c r="BV585" t="str">
        <f>"8:00 AM"</f>
        <v>8:00 AM</v>
      </c>
      <c r="BW585" t="str">
        <f t="shared" si="11"/>
        <v>5:00 PM</v>
      </c>
      <c r="BX585" t="s">
        <v>226</v>
      </c>
      <c r="BY585">
        <v>0</v>
      </c>
      <c r="BZ585">
        <v>12</v>
      </c>
      <c r="CA585" t="s">
        <v>115</v>
      </c>
      <c r="CC585" t="s">
        <v>158</v>
      </c>
      <c r="CD585" t="s">
        <v>2732</v>
      </c>
      <c r="CE585" t="s">
        <v>2733</v>
      </c>
      <c r="CF585" t="s">
        <v>119</v>
      </c>
      <c r="CG585" t="s">
        <v>120</v>
      </c>
      <c r="CH585" s="8">
        <v>96950</v>
      </c>
      <c r="CI585" s="3">
        <v>10.74</v>
      </c>
      <c r="CJ585" s="3">
        <v>10.74</v>
      </c>
      <c r="CK585" s="3">
        <v>16.11</v>
      </c>
      <c r="CL585" s="3">
        <v>16.11</v>
      </c>
      <c r="CM585" t="s">
        <v>136</v>
      </c>
      <c r="CN585" t="s">
        <v>137</v>
      </c>
      <c r="CO585" t="s">
        <v>138</v>
      </c>
      <c r="CQ585" t="s">
        <v>115</v>
      </c>
      <c r="CR585" t="s">
        <v>133</v>
      </c>
      <c r="CS585" t="s">
        <v>139</v>
      </c>
      <c r="CT585" t="s">
        <v>133</v>
      </c>
      <c r="CU585" t="s">
        <v>139</v>
      </c>
      <c r="CV585" t="s">
        <v>133</v>
      </c>
      <c r="CW585" t="s">
        <v>139</v>
      </c>
      <c r="CX585" t="s">
        <v>2740</v>
      </c>
      <c r="CY585" s="10">
        <v>16702353285</v>
      </c>
      <c r="CZ585" t="s">
        <v>2738</v>
      </c>
      <c r="DA585" t="s">
        <v>139</v>
      </c>
      <c r="DB585" t="s">
        <v>133</v>
      </c>
      <c r="DC585" t="s">
        <v>115</v>
      </c>
      <c r="DD585" t="s">
        <v>2735</v>
      </c>
      <c r="DE585" t="s">
        <v>2736</v>
      </c>
      <c r="DF585" t="s">
        <v>190</v>
      </c>
      <c r="DG585" t="s">
        <v>2730</v>
      </c>
      <c r="DH585" t="s">
        <v>2738</v>
      </c>
    </row>
    <row r="586" spans="1:112" ht="14.45" customHeight="1" x14ac:dyDescent="0.25">
      <c r="A586" t="s">
        <v>3504</v>
      </c>
      <c r="B586" t="s">
        <v>143</v>
      </c>
      <c r="C586" s="1">
        <v>45489</v>
      </c>
      <c r="D586" s="1">
        <v>45601</v>
      </c>
      <c r="E586" t="s">
        <v>144</v>
      </c>
      <c r="F586" s="1">
        <v>45564</v>
      </c>
      <c r="G586" t="s">
        <v>115</v>
      </c>
      <c r="H586" t="s">
        <v>115</v>
      </c>
      <c r="I586" t="s">
        <v>115</v>
      </c>
      <c r="J586" t="s">
        <v>3505</v>
      </c>
      <c r="K586" t="s">
        <v>3506</v>
      </c>
      <c r="L586" t="s">
        <v>3507</v>
      </c>
      <c r="M586" t="s">
        <v>3508</v>
      </c>
      <c r="N586" t="s">
        <v>119</v>
      </c>
      <c r="O586" t="s">
        <v>120</v>
      </c>
      <c r="P586" s="8">
        <v>96950</v>
      </c>
      <c r="Q586" t="s">
        <v>121</v>
      </c>
      <c r="S586" s="10">
        <v>16702876661</v>
      </c>
      <c r="U586" t="s">
        <v>3509</v>
      </c>
      <c r="V586">
        <v>812113</v>
      </c>
      <c r="W586" t="s">
        <v>123</v>
      </c>
      <c r="Y586" t="s">
        <v>2149</v>
      </c>
      <c r="Z586" t="s">
        <v>2150</v>
      </c>
      <c r="AB586" t="s">
        <v>1279</v>
      </c>
      <c r="AC586" t="s">
        <v>3507</v>
      </c>
      <c r="AD586" t="s">
        <v>3508</v>
      </c>
      <c r="AE586" t="s">
        <v>119</v>
      </c>
      <c r="AF586" t="s">
        <v>120</v>
      </c>
      <c r="AG586" s="8">
        <v>96950</v>
      </c>
      <c r="AH586" t="s">
        <v>121</v>
      </c>
      <c r="AJ586" s="10">
        <v>16702876661</v>
      </c>
      <c r="AL586" t="s">
        <v>3510</v>
      </c>
      <c r="BD586" t="str">
        <f>"39-5092.00"</f>
        <v>39-5092.00</v>
      </c>
      <c r="BE586" t="s">
        <v>3076</v>
      </c>
      <c r="BF586" t="s">
        <v>3511</v>
      </c>
      <c r="BG586" t="s">
        <v>3512</v>
      </c>
      <c r="BH586">
        <v>2</v>
      </c>
      <c r="BI586">
        <v>2</v>
      </c>
      <c r="BJ586" s="1">
        <v>45566</v>
      </c>
      <c r="BK586" s="1">
        <v>45930</v>
      </c>
      <c r="BL586" s="1">
        <v>45601</v>
      </c>
      <c r="BM586" s="1">
        <v>45930</v>
      </c>
      <c r="BN586">
        <v>40</v>
      </c>
      <c r="BO586">
        <v>7</v>
      </c>
      <c r="BP586">
        <v>5</v>
      </c>
      <c r="BQ586">
        <v>0</v>
      </c>
      <c r="BR586">
        <v>7</v>
      </c>
      <c r="BS586">
        <v>7</v>
      </c>
      <c r="BT586">
        <v>7</v>
      </c>
      <c r="BU586">
        <v>7</v>
      </c>
      <c r="BV586" t="str">
        <f>"11:00 AM"</f>
        <v>11:00 AM</v>
      </c>
      <c r="BW586" t="str">
        <f>"7:00 PM"</f>
        <v>7:00 PM</v>
      </c>
      <c r="BX586" t="s">
        <v>158</v>
      </c>
      <c r="BY586">
        <v>0</v>
      </c>
      <c r="BZ586">
        <v>12</v>
      </c>
      <c r="CA586" t="s">
        <v>115</v>
      </c>
      <c r="CC586" t="s">
        <v>3513</v>
      </c>
      <c r="CD586" t="s">
        <v>3507</v>
      </c>
      <c r="CE586" t="s">
        <v>3508</v>
      </c>
      <c r="CF586" t="s">
        <v>119</v>
      </c>
      <c r="CG586" t="s">
        <v>120</v>
      </c>
      <c r="CH586" s="8">
        <v>96950</v>
      </c>
      <c r="CI586" s="3">
        <v>9.5399999999999991</v>
      </c>
      <c r="CJ586" s="3">
        <v>9.5399999999999991</v>
      </c>
      <c r="CK586" s="3">
        <v>14.31</v>
      </c>
      <c r="CL586" s="3">
        <v>14.31</v>
      </c>
      <c r="CM586" t="s">
        <v>136</v>
      </c>
      <c r="CN586" t="s">
        <v>137</v>
      </c>
      <c r="CO586" t="s">
        <v>138</v>
      </c>
      <c r="CQ586" t="s">
        <v>115</v>
      </c>
      <c r="CR586" t="s">
        <v>133</v>
      </c>
      <c r="CS586" t="s">
        <v>133</v>
      </c>
      <c r="CT586" t="s">
        <v>133</v>
      </c>
      <c r="CU586" t="s">
        <v>139</v>
      </c>
      <c r="CV586" t="s">
        <v>133</v>
      </c>
      <c r="CW586" t="s">
        <v>139</v>
      </c>
      <c r="CX586" t="s">
        <v>3514</v>
      </c>
      <c r="CY586" s="10">
        <v>16702876661</v>
      </c>
      <c r="CZ586" t="s">
        <v>3510</v>
      </c>
      <c r="DA586" t="s">
        <v>139</v>
      </c>
      <c r="DB586" t="s">
        <v>133</v>
      </c>
      <c r="DC586" t="s">
        <v>115</v>
      </c>
    </row>
    <row r="587" spans="1:112" ht="14.45" customHeight="1" x14ac:dyDescent="0.25">
      <c r="A587" t="s">
        <v>3517</v>
      </c>
      <c r="B587" t="s">
        <v>143</v>
      </c>
      <c r="C587" s="1">
        <v>45539</v>
      </c>
      <c r="D587" s="1">
        <v>45601</v>
      </c>
      <c r="E587" t="s">
        <v>144</v>
      </c>
      <c r="F587" s="1">
        <v>45626</v>
      </c>
      <c r="G587" t="s">
        <v>115</v>
      </c>
      <c r="H587" t="s">
        <v>115</v>
      </c>
      <c r="I587" t="s">
        <v>115</v>
      </c>
      <c r="J587" t="s">
        <v>3518</v>
      </c>
      <c r="L587" t="s">
        <v>3519</v>
      </c>
      <c r="N587" t="s">
        <v>148</v>
      </c>
      <c r="O587" t="s">
        <v>120</v>
      </c>
      <c r="P587" s="8">
        <v>96950</v>
      </c>
      <c r="Q587" t="s">
        <v>121</v>
      </c>
      <c r="S587" s="10">
        <v>16702342362</v>
      </c>
      <c r="U587" t="s">
        <v>3520</v>
      </c>
      <c r="V587">
        <v>541330</v>
      </c>
      <c r="W587" t="s">
        <v>123</v>
      </c>
      <c r="Y587" t="s">
        <v>3521</v>
      </c>
      <c r="Z587" t="s">
        <v>3522</v>
      </c>
      <c r="AA587" t="s">
        <v>1134</v>
      </c>
      <c r="AB587" t="s">
        <v>565</v>
      </c>
      <c r="AC587" t="s">
        <v>3519</v>
      </c>
      <c r="AE587" t="s">
        <v>148</v>
      </c>
      <c r="AF587" t="s">
        <v>120</v>
      </c>
      <c r="AG587" s="8">
        <v>96950</v>
      </c>
      <c r="AH587" t="s">
        <v>121</v>
      </c>
      <c r="AJ587" s="10">
        <v>16702342362</v>
      </c>
      <c r="AL587" t="s">
        <v>3523</v>
      </c>
      <c r="AM587" t="s">
        <v>174</v>
      </c>
      <c r="AN587" t="s">
        <v>3524</v>
      </c>
      <c r="AO587" t="s">
        <v>3525</v>
      </c>
      <c r="AP587" t="s">
        <v>807</v>
      </c>
      <c r="AQ587" t="s">
        <v>3526</v>
      </c>
      <c r="AR587" t="s">
        <v>3527</v>
      </c>
      <c r="AS587" t="s">
        <v>3528</v>
      </c>
      <c r="AT587" t="s">
        <v>1258</v>
      </c>
      <c r="AU587" s="8">
        <v>96910</v>
      </c>
      <c r="AV587" t="s">
        <v>121</v>
      </c>
      <c r="AX587" s="10">
        <v>16714779084</v>
      </c>
      <c r="AZ587" t="s">
        <v>3529</v>
      </c>
      <c r="BA587" t="s">
        <v>3530</v>
      </c>
      <c r="BB587" t="s">
        <v>1258</v>
      </c>
      <c r="BC587" t="s">
        <v>3531</v>
      </c>
      <c r="BD587" t="str">
        <f>"17-3022.00"</f>
        <v>17-3022.00</v>
      </c>
      <c r="BE587" t="s">
        <v>1567</v>
      </c>
      <c r="BF587" t="s">
        <v>3532</v>
      </c>
      <c r="BG587" t="s">
        <v>3349</v>
      </c>
      <c r="BH587">
        <v>1</v>
      </c>
      <c r="BI587">
        <v>1</v>
      </c>
      <c r="BJ587" s="1">
        <v>45627</v>
      </c>
      <c r="BK587" s="1">
        <v>45991</v>
      </c>
      <c r="BL587" s="1">
        <v>45627</v>
      </c>
      <c r="BM587" s="1">
        <v>45991</v>
      </c>
      <c r="BN587">
        <v>40</v>
      </c>
      <c r="BO587">
        <v>0</v>
      </c>
      <c r="BP587">
        <v>8</v>
      </c>
      <c r="BQ587">
        <v>8</v>
      </c>
      <c r="BR587">
        <v>8</v>
      </c>
      <c r="BS587">
        <v>8</v>
      </c>
      <c r="BT587">
        <v>8</v>
      </c>
      <c r="BU587">
        <v>0</v>
      </c>
      <c r="BV587" t="str">
        <f>"8:00 AM"</f>
        <v>8:00 AM</v>
      </c>
      <c r="BW587" t="str">
        <f>"5:00 PM"</f>
        <v>5:00 PM</v>
      </c>
      <c r="BX587" t="s">
        <v>726</v>
      </c>
      <c r="BY587">
        <v>0</v>
      </c>
      <c r="BZ587">
        <v>24</v>
      </c>
      <c r="CA587" t="s">
        <v>115</v>
      </c>
      <c r="CC587" s="2" t="s">
        <v>3533</v>
      </c>
      <c r="CD587" t="s">
        <v>3534</v>
      </c>
      <c r="CE587" t="s">
        <v>760</v>
      </c>
      <c r="CF587" t="s">
        <v>148</v>
      </c>
      <c r="CG587" t="s">
        <v>120</v>
      </c>
      <c r="CH587" s="8">
        <v>96950</v>
      </c>
      <c r="CI587" s="3">
        <v>15.75</v>
      </c>
      <c r="CJ587" s="3">
        <v>31</v>
      </c>
      <c r="CK587" s="3">
        <v>23.63</v>
      </c>
      <c r="CL587" s="3">
        <v>46.5</v>
      </c>
      <c r="CM587" t="s">
        <v>136</v>
      </c>
      <c r="CN587" t="s">
        <v>139</v>
      </c>
      <c r="CO587" t="s">
        <v>138</v>
      </c>
      <c r="CQ587" t="s">
        <v>115</v>
      </c>
      <c r="CR587" t="s">
        <v>133</v>
      </c>
      <c r="CS587" t="s">
        <v>139</v>
      </c>
      <c r="CT587" t="s">
        <v>133</v>
      </c>
      <c r="CU587" t="s">
        <v>139</v>
      </c>
      <c r="CV587" t="s">
        <v>133</v>
      </c>
      <c r="CW587" t="s">
        <v>139</v>
      </c>
      <c r="CX587" t="s">
        <v>3535</v>
      </c>
      <c r="CY587" s="10">
        <v>16702342362</v>
      </c>
      <c r="CZ587" t="s">
        <v>3523</v>
      </c>
      <c r="DA587" t="s">
        <v>3536</v>
      </c>
      <c r="DB587" t="s">
        <v>133</v>
      </c>
      <c r="DC587" t="s">
        <v>115</v>
      </c>
      <c r="DD587" t="s">
        <v>1471</v>
      </c>
      <c r="DE587" t="s">
        <v>3525</v>
      </c>
      <c r="DF587" t="s">
        <v>807</v>
      </c>
      <c r="DG587" t="s">
        <v>3530</v>
      </c>
      <c r="DH587" t="s">
        <v>3537</v>
      </c>
    </row>
    <row r="588" spans="1:112" ht="14.45" customHeight="1" x14ac:dyDescent="0.25">
      <c r="A588" t="s">
        <v>3561</v>
      </c>
      <c r="B588" t="s">
        <v>143</v>
      </c>
      <c r="C588" s="1">
        <v>45539</v>
      </c>
      <c r="D588" s="1">
        <v>45601</v>
      </c>
      <c r="E588" t="s">
        <v>144</v>
      </c>
      <c r="F588" s="1">
        <v>45656</v>
      </c>
      <c r="G588" t="s">
        <v>115</v>
      </c>
      <c r="H588" t="s">
        <v>115</v>
      </c>
      <c r="I588" t="s">
        <v>115</v>
      </c>
      <c r="J588" t="s">
        <v>2685</v>
      </c>
      <c r="K588" t="s">
        <v>2686</v>
      </c>
      <c r="L588" t="s">
        <v>2687</v>
      </c>
      <c r="M588" t="s">
        <v>2688</v>
      </c>
      <c r="N588" t="s">
        <v>119</v>
      </c>
      <c r="O588" t="s">
        <v>120</v>
      </c>
      <c r="P588" s="8">
        <v>96950</v>
      </c>
      <c r="Q588" t="s">
        <v>121</v>
      </c>
      <c r="S588" s="10">
        <v>16703223311</v>
      </c>
      <c r="T588">
        <v>4504</v>
      </c>
      <c r="U588" t="s">
        <v>2689</v>
      </c>
      <c r="V588">
        <v>72111</v>
      </c>
      <c r="W588" t="s">
        <v>123</v>
      </c>
      <c r="Y588" t="s">
        <v>317</v>
      </c>
      <c r="Z588" t="s">
        <v>2690</v>
      </c>
      <c r="AB588" t="s">
        <v>271</v>
      </c>
      <c r="AC588" t="s">
        <v>2687</v>
      </c>
      <c r="AD588" t="s">
        <v>2688</v>
      </c>
      <c r="AE588" t="s">
        <v>119</v>
      </c>
      <c r="AF588" t="s">
        <v>120</v>
      </c>
      <c r="AG588" s="8">
        <v>96950</v>
      </c>
      <c r="AH588" t="s">
        <v>121</v>
      </c>
      <c r="AJ588" s="10">
        <v>16703223311</v>
      </c>
      <c r="AK588">
        <v>4506</v>
      </c>
      <c r="AL588" t="s">
        <v>2691</v>
      </c>
      <c r="BD588" t="str">
        <f>"49-9071.00"</f>
        <v>49-9071.00</v>
      </c>
      <c r="BE588" t="s">
        <v>241</v>
      </c>
      <c r="BF588" t="s">
        <v>3562</v>
      </c>
      <c r="BG588" t="s">
        <v>1048</v>
      </c>
      <c r="BH588">
        <v>15</v>
      </c>
      <c r="BI588">
        <v>15</v>
      </c>
      <c r="BJ588" s="1">
        <v>45658</v>
      </c>
      <c r="BK588" s="1">
        <v>46022</v>
      </c>
      <c r="BL588" s="1">
        <v>45658</v>
      </c>
      <c r="BM588" s="1">
        <v>46022</v>
      </c>
      <c r="BN588">
        <v>35</v>
      </c>
      <c r="BO588">
        <v>0</v>
      </c>
      <c r="BP588">
        <v>7</v>
      </c>
      <c r="BQ588">
        <v>7</v>
      </c>
      <c r="BR588">
        <v>7</v>
      </c>
      <c r="BS588">
        <v>7</v>
      </c>
      <c r="BT588">
        <v>7</v>
      </c>
      <c r="BU588">
        <v>0</v>
      </c>
      <c r="BV588" t="str">
        <f>"8:00 AM"</f>
        <v>8:00 AM</v>
      </c>
      <c r="BW588" t="str">
        <f>"5:00 PM"</f>
        <v>5:00 PM</v>
      </c>
      <c r="BX588" t="s">
        <v>226</v>
      </c>
      <c r="BY588">
        <v>0</v>
      </c>
      <c r="BZ588">
        <v>24</v>
      </c>
      <c r="CA588" t="s">
        <v>133</v>
      </c>
      <c r="CB588">
        <v>4</v>
      </c>
      <c r="CC588" s="2" t="s">
        <v>3563</v>
      </c>
      <c r="CD588" t="s">
        <v>2687</v>
      </c>
      <c r="CE588" t="s">
        <v>2688</v>
      </c>
      <c r="CF588" t="s">
        <v>119</v>
      </c>
      <c r="CG588" t="s">
        <v>120</v>
      </c>
      <c r="CH588" s="8">
        <v>96950</v>
      </c>
      <c r="CI588" s="3">
        <v>9.75</v>
      </c>
      <c r="CJ588" s="3">
        <v>20</v>
      </c>
      <c r="CK588" s="3">
        <v>14.62</v>
      </c>
      <c r="CL588" s="3">
        <v>30</v>
      </c>
      <c r="CM588" t="s">
        <v>136</v>
      </c>
      <c r="CN588" t="s">
        <v>2696</v>
      </c>
      <c r="CO588" t="s">
        <v>138</v>
      </c>
      <c r="CQ588" t="s">
        <v>115</v>
      </c>
      <c r="CR588" t="s">
        <v>133</v>
      </c>
      <c r="CS588" t="s">
        <v>139</v>
      </c>
      <c r="CT588" t="s">
        <v>133</v>
      </c>
      <c r="CU588" t="s">
        <v>139</v>
      </c>
      <c r="CV588" t="s">
        <v>133</v>
      </c>
      <c r="CW588" t="s">
        <v>133</v>
      </c>
      <c r="CX588" t="s">
        <v>3189</v>
      </c>
      <c r="CY588" s="10">
        <v>16703223311</v>
      </c>
      <c r="CZ588" t="s">
        <v>2698</v>
      </c>
      <c r="DA588" t="s">
        <v>2699</v>
      </c>
      <c r="DB588" t="s">
        <v>133</v>
      </c>
      <c r="DC588" t="s">
        <v>115</v>
      </c>
      <c r="DD588" t="s">
        <v>2701</v>
      </c>
      <c r="DE588" t="s">
        <v>2700</v>
      </c>
      <c r="DF588" t="s">
        <v>878</v>
      </c>
      <c r="DG588" t="s">
        <v>2702</v>
      </c>
      <c r="DH588" t="s">
        <v>2703</v>
      </c>
    </row>
    <row r="589" spans="1:112" ht="14.45" customHeight="1" x14ac:dyDescent="0.25">
      <c r="A589" t="s">
        <v>4113</v>
      </c>
      <c r="B589" t="s">
        <v>143</v>
      </c>
      <c r="C589" s="1">
        <v>45519</v>
      </c>
      <c r="D589" s="1">
        <v>45601</v>
      </c>
      <c r="E589" t="s">
        <v>144</v>
      </c>
      <c r="F589" s="1">
        <v>45656</v>
      </c>
      <c r="G589" t="s">
        <v>115</v>
      </c>
      <c r="H589" t="s">
        <v>115</v>
      </c>
      <c r="I589" t="s">
        <v>115</v>
      </c>
      <c r="J589" t="s">
        <v>4114</v>
      </c>
      <c r="K589" t="s">
        <v>4115</v>
      </c>
      <c r="L589" t="s">
        <v>4116</v>
      </c>
      <c r="N589" t="s">
        <v>119</v>
      </c>
      <c r="O589" t="s">
        <v>120</v>
      </c>
      <c r="P589" s="8">
        <v>96950</v>
      </c>
      <c r="Q589" t="s">
        <v>121</v>
      </c>
      <c r="R589" t="s">
        <v>284</v>
      </c>
      <c r="S589" s="10">
        <v>16709893182</v>
      </c>
      <c r="U589" t="s">
        <v>4117</v>
      </c>
      <c r="V589">
        <v>811192</v>
      </c>
      <c r="W589" t="s">
        <v>123</v>
      </c>
      <c r="Y589" t="s">
        <v>3818</v>
      </c>
      <c r="Z589" t="s">
        <v>4118</v>
      </c>
      <c r="AB589" t="s">
        <v>200</v>
      </c>
      <c r="AC589" t="s">
        <v>4116</v>
      </c>
      <c r="AE589" t="s">
        <v>119</v>
      </c>
      <c r="AF589" t="s">
        <v>120</v>
      </c>
      <c r="AG589" s="8">
        <v>96950</v>
      </c>
      <c r="AH589" t="s">
        <v>121</v>
      </c>
      <c r="AI589" t="s">
        <v>284</v>
      </c>
      <c r="AJ589" s="10">
        <v>16709893182</v>
      </c>
      <c r="AL589" t="s">
        <v>4119</v>
      </c>
      <c r="BD589" t="str">
        <f>"49-9099.00"</f>
        <v>49-9099.00</v>
      </c>
      <c r="BE589" t="s">
        <v>182</v>
      </c>
      <c r="BF589" t="s">
        <v>4120</v>
      </c>
      <c r="BG589" t="s">
        <v>4121</v>
      </c>
      <c r="BH589">
        <v>1</v>
      </c>
      <c r="BI589">
        <v>1</v>
      </c>
      <c r="BJ589" s="1">
        <v>45658</v>
      </c>
      <c r="BK589" s="1">
        <v>46022</v>
      </c>
      <c r="BL589" s="1">
        <v>45658</v>
      </c>
      <c r="BM589" s="1">
        <v>46022</v>
      </c>
      <c r="BN589">
        <v>35</v>
      </c>
      <c r="BO589">
        <v>0</v>
      </c>
      <c r="BP589">
        <v>7</v>
      </c>
      <c r="BQ589">
        <v>7</v>
      </c>
      <c r="BR589">
        <v>7</v>
      </c>
      <c r="BS589">
        <v>7</v>
      </c>
      <c r="BT589">
        <v>7</v>
      </c>
      <c r="BU589">
        <v>0</v>
      </c>
      <c r="BV589" t="str">
        <f>"9:00 AM"</f>
        <v>9:00 AM</v>
      </c>
      <c r="BW589" t="str">
        <f>"5:00 PM"</f>
        <v>5:00 PM</v>
      </c>
      <c r="BX589" t="s">
        <v>158</v>
      </c>
      <c r="BY589">
        <v>0</v>
      </c>
      <c r="BZ589">
        <v>12</v>
      </c>
      <c r="CA589" t="s">
        <v>115</v>
      </c>
      <c r="CC589" t="s">
        <v>246</v>
      </c>
      <c r="CD589" t="s">
        <v>309</v>
      </c>
      <c r="CE589" t="s">
        <v>4122</v>
      </c>
      <c r="CF589" t="s">
        <v>119</v>
      </c>
      <c r="CG589" t="s">
        <v>120</v>
      </c>
      <c r="CH589" s="8">
        <v>96950</v>
      </c>
      <c r="CI589" s="3">
        <v>10.02</v>
      </c>
      <c r="CJ589" s="3">
        <v>10.050000000000001</v>
      </c>
      <c r="CK589" s="3">
        <v>15.03</v>
      </c>
      <c r="CL589" s="3">
        <v>15.08</v>
      </c>
      <c r="CM589" t="s">
        <v>136</v>
      </c>
      <c r="CN589" t="s">
        <v>246</v>
      </c>
      <c r="CO589" t="s">
        <v>138</v>
      </c>
      <c r="CQ589" t="s">
        <v>115</v>
      </c>
      <c r="CR589" t="s">
        <v>133</v>
      </c>
      <c r="CS589" t="s">
        <v>139</v>
      </c>
      <c r="CT589" t="s">
        <v>133</v>
      </c>
      <c r="CU589" t="s">
        <v>139</v>
      </c>
      <c r="CV589" t="s">
        <v>133</v>
      </c>
      <c r="CW589" t="s">
        <v>139</v>
      </c>
      <c r="CX589" t="s">
        <v>295</v>
      </c>
      <c r="CY589" s="10">
        <v>16707838879</v>
      </c>
      <c r="CZ589" t="s">
        <v>4119</v>
      </c>
      <c r="DA589" t="s">
        <v>296</v>
      </c>
      <c r="DB589" t="s">
        <v>133</v>
      </c>
      <c r="DC589" t="s">
        <v>115</v>
      </c>
    </row>
    <row r="590" spans="1:112" ht="14.45" customHeight="1" x14ac:dyDescent="0.25">
      <c r="A590" t="s">
        <v>4168</v>
      </c>
      <c r="B590" t="s">
        <v>192</v>
      </c>
      <c r="C590" s="1">
        <v>45533</v>
      </c>
      <c r="D590" s="1">
        <v>45601</v>
      </c>
      <c r="E590" t="s">
        <v>114</v>
      </c>
      <c r="G590" t="s">
        <v>115</v>
      </c>
      <c r="H590" t="s">
        <v>115</v>
      </c>
      <c r="I590" t="s">
        <v>115</v>
      </c>
      <c r="J590" t="s">
        <v>1940</v>
      </c>
      <c r="K590" t="s">
        <v>1941</v>
      </c>
      <c r="L590" t="s">
        <v>4169</v>
      </c>
      <c r="M590" t="s">
        <v>4170</v>
      </c>
      <c r="N590" t="s">
        <v>119</v>
      </c>
      <c r="O590" t="s">
        <v>120</v>
      </c>
      <c r="P590" s="8">
        <v>96950</v>
      </c>
      <c r="Q590" t="s">
        <v>121</v>
      </c>
      <c r="R590" t="s">
        <v>139</v>
      </c>
      <c r="S590" s="10">
        <v>16702355009</v>
      </c>
      <c r="U590" t="s">
        <v>1944</v>
      </c>
      <c r="V590">
        <v>561320</v>
      </c>
      <c r="W590" t="s">
        <v>234</v>
      </c>
      <c r="X590" t="s">
        <v>133</v>
      </c>
      <c r="Y590" t="s">
        <v>473</v>
      </c>
      <c r="Z590" t="s">
        <v>474</v>
      </c>
      <c r="AA590" t="s">
        <v>475</v>
      </c>
      <c r="AB590" t="s">
        <v>365</v>
      </c>
      <c r="AC590" t="s">
        <v>4171</v>
      </c>
      <c r="AD590" t="s">
        <v>4170</v>
      </c>
      <c r="AE590" t="s">
        <v>119</v>
      </c>
      <c r="AF590" t="s">
        <v>120</v>
      </c>
      <c r="AG590" s="8">
        <v>96950</v>
      </c>
      <c r="AH590" t="s">
        <v>121</v>
      </c>
      <c r="AJ590" s="10">
        <v>16702355009</v>
      </c>
      <c r="AL590" t="s">
        <v>1945</v>
      </c>
      <c r="BD590" t="str">
        <f>"37-2011.00"</f>
        <v>37-2011.00</v>
      </c>
      <c r="BE590" t="s">
        <v>203</v>
      </c>
      <c r="BF590" t="s">
        <v>1946</v>
      </c>
      <c r="BG590" t="s">
        <v>1947</v>
      </c>
      <c r="BH590">
        <v>10</v>
      </c>
      <c r="BJ590" s="1">
        <v>45566</v>
      </c>
      <c r="BK590" s="1">
        <v>45930</v>
      </c>
      <c r="BN590">
        <v>35</v>
      </c>
      <c r="BO590">
        <v>0</v>
      </c>
      <c r="BP590">
        <v>7</v>
      </c>
      <c r="BQ590">
        <v>7</v>
      </c>
      <c r="BR590">
        <v>7</v>
      </c>
      <c r="BS590">
        <v>7</v>
      </c>
      <c r="BT590">
        <v>7</v>
      </c>
      <c r="BU590">
        <v>0</v>
      </c>
      <c r="BV590" t="str">
        <f>"7:20 AM"</f>
        <v>7:20 AM</v>
      </c>
      <c r="BW590" t="str">
        <f>"3:00 PM"</f>
        <v>3:00 PM</v>
      </c>
      <c r="BX590" t="s">
        <v>158</v>
      </c>
      <c r="BY590">
        <v>0</v>
      </c>
      <c r="BZ590">
        <v>12</v>
      </c>
      <c r="CA590" t="s">
        <v>115</v>
      </c>
      <c r="CC590" s="2" t="s">
        <v>1948</v>
      </c>
      <c r="CD590" t="s">
        <v>4169</v>
      </c>
      <c r="CE590" t="s">
        <v>4170</v>
      </c>
      <c r="CF590" t="s">
        <v>119</v>
      </c>
      <c r="CG590" t="s">
        <v>120</v>
      </c>
      <c r="CH590" s="8">
        <v>96950</v>
      </c>
      <c r="CI590" s="3">
        <v>8.2899999999999991</v>
      </c>
      <c r="CJ590" s="3">
        <v>8.2899999999999991</v>
      </c>
      <c r="CK590" s="3">
        <v>12.44</v>
      </c>
      <c r="CL590" s="3">
        <v>12.44</v>
      </c>
      <c r="CM590" t="s">
        <v>136</v>
      </c>
      <c r="CN590" t="s">
        <v>1949</v>
      </c>
      <c r="CO590" t="s">
        <v>138</v>
      </c>
      <c r="CQ590" t="s">
        <v>115</v>
      </c>
      <c r="CR590" t="s">
        <v>133</v>
      </c>
      <c r="CS590" t="s">
        <v>139</v>
      </c>
      <c r="CT590" t="s">
        <v>133</v>
      </c>
      <c r="CU590" t="s">
        <v>139</v>
      </c>
      <c r="CV590" t="s">
        <v>133</v>
      </c>
      <c r="CW590" t="s">
        <v>139</v>
      </c>
      <c r="CX590" t="s">
        <v>1950</v>
      </c>
      <c r="CY590" s="10">
        <v>16702355009</v>
      </c>
      <c r="CZ590" t="s">
        <v>1945</v>
      </c>
      <c r="DA590" t="s">
        <v>139</v>
      </c>
      <c r="DB590" t="s">
        <v>133</v>
      </c>
      <c r="DC590" t="s">
        <v>133</v>
      </c>
    </row>
    <row r="591" spans="1:112" ht="14.45" customHeight="1" x14ac:dyDescent="0.25">
      <c r="A591" t="s">
        <v>5194</v>
      </c>
      <c r="B591" t="s">
        <v>212</v>
      </c>
      <c r="C591" s="1">
        <v>45518</v>
      </c>
      <c r="D591" s="1">
        <v>45601</v>
      </c>
      <c r="E591" t="s">
        <v>144</v>
      </c>
      <c r="F591" s="1">
        <v>45564</v>
      </c>
      <c r="G591" t="s">
        <v>115</v>
      </c>
      <c r="H591" t="s">
        <v>115</v>
      </c>
      <c r="I591" t="s">
        <v>115</v>
      </c>
      <c r="J591" t="s">
        <v>2790</v>
      </c>
      <c r="L591" t="s">
        <v>2791</v>
      </c>
      <c r="M591" t="s">
        <v>2791</v>
      </c>
      <c r="N591" t="s">
        <v>148</v>
      </c>
      <c r="O591" t="s">
        <v>120</v>
      </c>
      <c r="P591" s="8">
        <v>96950</v>
      </c>
      <c r="Q591" t="s">
        <v>121</v>
      </c>
      <c r="S591" s="10">
        <v>16702346445</v>
      </c>
      <c r="T591">
        <v>2263</v>
      </c>
      <c r="U591" t="s">
        <v>2792</v>
      </c>
      <c r="V591">
        <v>53111</v>
      </c>
      <c r="W591" t="s">
        <v>123</v>
      </c>
      <c r="Y591" t="s">
        <v>1631</v>
      </c>
      <c r="Z591" t="s">
        <v>1632</v>
      </c>
      <c r="AB591" t="s">
        <v>1633</v>
      </c>
      <c r="AC591" t="s">
        <v>2791</v>
      </c>
      <c r="AD591" t="s">
        <v>2791</v>
      </c>
      <c r="AE591" t="s">
        <v>148</v>
      </c>
      <c r="AF591" t="s">
        <v>120</v>
      </c>
      <c r="AG591" s="8">
        <v>96950</v>
      </c>
      <c r="AH591" t="s">
        <v>121</v>
      </c>
      <c r="AJ591" s="10">
        <v>16702346445</v>
      </c>
      <c r="AK591">
        <v>2263</v>
      </c>
      <c r="AL591" t="s">
        <v>1635</v>
      </c>
      <c r="BD591" t="str">
        <f>"49-9071.00"</f>
        <v>49-9071.00</v>
      </c>
      <c r="BE591" t="s">
        <v>241</v>
      </c>
      <c r="BF591" t="s">
        <v>3811</v>
      </c>
      <c r="BG591" t="s">
        <v>1048</v>
      </c>
      <c r="BH591">
        <v>1</v>
      </c>
      <c r="BJ591" s="1">
        <v>45566</v>
      </c>
      <c r="BK591" s="1">
        <v>45930</v>
      </c>
      <c r="BN591">
        <v>40</v>
      </c>
      <c r="BO591">
        <v>0</v>
      </c>
      <c r="BP591">
        <v>8</v>
      </c>
      <c r="BQ591">
        <v>8</v>
      </c>
      <c r="BR591">
        <v>8</v>
      </c>
      <c r="BS591">
        <v>8</v>
      </c>
      <c r="BT591">
        <v>8</v>
      </c>
      <c r="BU591">
        <v>0</v>
      </c>
      <c r="BV591" t="str">
        <f>"8:00 AM"</f>
        <v>8:00 AM</v>
      </c>
      <c r="BW591" t="str">
        <f>"5:00 PM"</f>
        <v>5:00 PM</v>
      </c>
      <c r="BX591" t="s">
        <v>158</v>
      </c>
      <c r="BY591">
        <v>0</v>
      </c>
      <c r="BZ591">
        <v>12</v>
      </c>
      <c r="CA591" t="s">
        <v>115</v>
      </c>
      <c r="CC591" t="s">
        <v>3812</v>
      </c>
      <c r="CD591" t="s">
        <v>2791</v>
      </c>
      <c r="CE591" t="s">
        <v>2791</v>
      </c>
      <c r="CF591" t="s">
        <v>148</v>
      </c>
      <c r="CG591" t="s">
        <v>120</v>
      </c>
      <c r="CH591" s="8">
        <v>96950</v>
      </c>
      <c r="CI591" s="3">
        <v>9.75</v>
      </c>
      <c r="CJ591" s="3">
        <v>11</v>
      </c>
      <c r="CK591" s="3">
        <v>14.63</v>
      </c>
      <c r="CL591" s="3">
        <v>16.5</v>
      </c>
      <c r="CM591" t="s">
        <v>136</v>
      </c>
      <c r="CN591" t="s">
        <v>1637</v>
      </c>
      <c r="CO591" t="s">
        <v>138</v>
      </c>
      <c r="CQ591" t="s">
        <v>115</v>
      </c>
      <c r="CR591" t="s">
        <v>133</v>
      </c>
      <c r="CS591" t="s">
        <v>139</v>
      </c>
      <c r="CT591" t="s">
        <v>133</v>
      </c>
      <c r="CU591" t="s">
        <v>139</v>
      </c>
      <c r="CV591" t="s">
        <v>133</v>
      </c>
      <c r="CW591" t="s">
        <v>139</v>
      </c>
      <c r="CX591" t="s">
        <v>9646</v>
      </c>
      <c r="CY591" s="10">
        <v>16702346445</v>
      </c>
      <c r="CZ591" t="s">
        <v>1635</v>
      </c>
      <c r="DA591" t="s">
        <v>139</v>
      </c>
      <c r="DB591" t="s">
        <v>133</v>
      </c>
      <c r="DC591" t="s">
        <v>115</v>
      </c>
      <c r="DD591" t="s">
        <v>1631</v>
      </c>
      <c r="DE591" t="s">
        <v>1632</v>
      </c>
      <c r="DG591" t="s">
        <v>2790</v>
      </c>
      <c r="DH591" t="s">
        <v>1635</v>
      </c>
    </row>
    <row r="592" spans="1:112" ht="14.45" customHeight="1" x14ac:dyDescent="0.25">
      <c r="A592" t="s">
        <v>5868</v>
      </c>
      <c r="B592" t="s">
        <v>901</v>
      </c>
      <c r="C592" s="1">
        <v>45539</v>
      </c>
      <c r="D592" s="1">
        <v>45601</v>
      </c>
      <c r="E592" t="s">
        <v>144</v>
      </c>
      <c r="F592" s="1">
        <v>45625</v>
      </c>
      <c r="G592" t="s">
        <v>115</v>
      </c>
      <c r="H592" t="s">
        <v>115</v>
      </c>
      <c r="I592" t="s">
        <v>115</v>
      </c>
      <c r="J592" t="s">
        <v>2685</v>
      </c>
      <c r="K592" t="s">
        <v>2686</v>
      </c>
      <c r="L592" t="s">
        <v>2687</v>
      </c>
      <c r="M592" t="s">
        <v>2688</v>
      </c>
      <c r="N592" t="s">
        <v>119</v>
      </c>
      <c r="O592" t="s">
        <v>120</v>
      </c>
      <c r="P592" s="8">
        <v>96950</v>
      </c>
      <c r="Q592" t="s">
        <v>121</v>
      </c>
      <c r="S592" s="10">
        <v>16703223311</v>
      </c>
      <c r="T592">
        <v>4504</v>
      </c>
      <c r="U592" t="s">
        <v>2689</v>
      </c>
      <c r="V592">
        <v>72111</v>
      </c>
      <c r="W592" t="s">
        <v>123</v>
      </c>
      <c r="Y592" t="s">
        <v>317</v>
      </c>
      <c r="Z592" t="s">
        <v>2690</v>
      </c>
      <c r="AB592" t="s">
        <v>271</v>
      </c>
      <c r="AC592" t="s">
        <v>2687</v>
      </c>
      <c r="AD592" t="s">
        <v>2688</v>
      </c>
      <c r="AE592" t="s">
        <v>119</v>
      </c>
      <c r="AF592" t="s">
        <v>120</v>
      </c>
      <c r="AG592" s="8">
        <v>96950</v>
      </c>
      <c r="AH592" t="s">
        <v>121</v>
      </c>
      <c r="AJ592" s="10">
        <v>16703223311</v>
      </c>
      <c r="AK592">
        <v>4506</v>
      </c>
      <c r="AL592" t="s">
        <v>2691</v>
      </c>
      <c r="BD592" t="str">
        <f>"37-2012.00"</f>
        <v>37-2012.00</v>
      </c>
      <c r="BE592" t="s">
        <v>512</v>
      </c>
      <c r="BF592" t="s">
        <v>5869</v>
      </c>
      <c r="BG592" t="s">
        <v>2644</v>
      </c>
      <c r="BH592">
        <v>8</v>
      </c>
      <c r="BI592">
        <v>7</v>
      </c>
      <c r="BJ592" s="1">
        <v>45627</v>
      </c>
      <c r="BK592" s="1">
        <v>45991</v>
      </c>
      <c r="BL592" s="1">
        <v>45627</v>
      </c>
      <c r="BM592" s="1">
        <v>45991</v>
      </c>
      <c r="BN592">
        <v>35</v>
      </c>
      <c r="BO592">
        <v>0</v>
      </c>
      <c r="BP592">
        <v>7</v>
      </c>
      <c r="BQ592">
        <v>7</v>
      </c>
      <c r="BR592">
        <v>7</v>
      </c>
      <c r="BS592">
        <v>7</v>
      </c>
      <c r="BT592">
        <v>7</v>
      </c>
      <c r="BU592">
        <v>0</v>
      </c>
      <c r="BV592" t="str">
        <f>"8:00 AM"</f>
        <v>8:00 AM</v>
      </c>
      <c r="BW592" t="str">
        <f>"5:00 PM"</f>
        <v>5:00 PM</v>
      </c>
      <c r="BX592" t="s">
        <v>158</v>
      </c>
      <c r="BY592">
        <v>0</v>
      </c>
      <c r="BZ592">
        <v>3</v>
      </c>
      <c r="CA592" t="s">
        <v>115</v>
      </c>
      <c r="CC592" s="2" t="s">
        <v>5870</v>
      </c>
      <c r="CD592" t="s">
        <v>2687</v>
      </c>
      <c r="CE592" t="s">
        <v>2688</v>
      </c>
      <c r="CF592" t="s">
        <v>119</v>
      </c>
      <c r="CG592" t="s">
        <v>120</v>
      </c>
      <c r="CH592" s="8">
        <v>96950</v>
      </c>
      <c r="CI592" s="3">
        <v>7.77</v>
      </c>
      <c r="CJ592" s="3">
        <v>9.56</v>
      </c>
      <c r="CK592" s="3">
        <v>11.66</v>
      </c>
      <c r="CL592" s="3">
        <v>14.34</v>
      </c>
      <c r="CM592" t="s">
        <v>136</v>
      </c>
      <c r="CN592" t="s">
        <v>2696</v>
      </c>
      <c r="CO592" t="s">
        <v>138</v>
      </c>
      <c r="CQ592" t="s">
        <v>115</v>
      </c>
      <c r="CR592" t="s">
        <v>133</v>
      </c>
      <c r="CS592" t="s">
        <v>139</v>
      </c>
      <c r="CT592" t="s">
        <v>133</v>
      </c>
      <c r="CU592" t="s">
        <v>139</v>
      </c>
      <c r="CV592" t="s">
        <v>133</v>
      </c>
      <c r="CW592" t="s">
        <v>133</v>
      </c>
      <c r="CX592" s="2" t="s">
        <v>5871</v>
      </c>
      <c r="CY592" s="10">
        <v>16703223311</v>
      </c>
      <c r="CZ592" t="s">
        <v>2698</v>
      </c>
      <c r="DA592" t="s">
        <v>2699</v>
      </c>
      <c r="DB592" t="s">
        <v>133</v>
      </c>
      <c r="DC592" t="s">
        <v>115</v>
      </c>
      <c r="DD592" t="s">
        <v>2701</v>
      </c>
      <c r="DE592" t="s">
        <v>2700</v>
      </c>
      <c r="DF592" t="s">
        <v>878</v>
      </c>
      <c r="DG592" t="s">
        <v>2702</v>
      </c>
      <c r="DH592" t="s">
        <v>2703</v>
      </c>
    </row>
    <row r="593" spans="1:112" ht="14.45" customHeight="1" x14ac:dyDescent="0.25">
      <c r="A593" t="s">
        <v>6164</v>
      </c>
      <c r="B593" t="s">
        <v>143</v>
      </c>
      <c r="C593" s="1">
        <v>45538</v>
      </c>
      <c r="D593" s="1">
        <v>45601</v>
      </c>
      <c r="E593" t="s">
        <v>144</v>
      </c>
      <c r="F593" s="1">
        <v>45715</v>
      </c>
      <c r="G593" t="s">
        <v>115</v>
      </c>
      <c r="H593" t="s">
        <v>115</v>
      </c>
      <c r="I593" t="s">
        <v>115</v>
      </c>
      <c r="J593" t="s">
        <v>3172</v>
      </c>
      <c r="L593" t="s">
        <v>5888</v>
      </c>
      <c r="N593" t="s">
        <v>2477</v>
      </c>
      <c r="O593" t="s">
        <v>120</v>
      </c>
      <c r="P593" s="8">
        <v>96950</v>
      </c>
      <c r="Q593" t="s">
        <v>121</v>
      </c>
      <c r="S593" s="10">
        <v>16702359369</v>
      </c>
      <c r="U593" t="s">
        <v>3174</v>
      </c>
      <c r="V593">
        <v>44133</v>
      </c>
      <c r="W593" t="s">
        <v>123</v>
      </c>
      <c r="Y593" t="s">
        <v>4937</v>
      </c>
      <c r="Z593" t="s">
        <v>6165</v>
      </c>
      <c r="AB593" t="s">
        <v>5620</v>
      </c>
      <c r="AC593" t="s">
        <v>3176</v>
      </c>
      <c r="AE593" t="s">
        <v>2477</v>
      </c>
      <c r="AF593" t="s">
        <v>120</v>
      </c>
      <c r="AG593" s="8">
        <v>96950</v>
      </c>
      <c r="AH593" t="s">
        <v>121</v>
      </c>
      <c r="AJ593" s="10">
        <v>16702359369</v>
      </c>
      <c r="AL593" t="s">
        <v>3177</v>
      </c>
      <c r="BD593" t="str">
        <f>"49-9071.00"</f>
        <v>49-9071.00</v>
      </c>
      <c r="BE593" t="s">
        <v>241</v>
      </c>
      <c r="BF593" t="s">
        <v>5890</v>
      </c>
      <c r="BG593" t="s">
        <v>241</v>
      </c>
      <c r="BH593">
        <v>2</v>
      </c>
      <c r="BI593">
        <v>2</v>
      </c>
      <c r="BJ593" s="1">
        <v>45717</v>
      </c>
      <c r="BK593" s="1">
        <v>46081</v>
      </c>
      <c r="BL593" s="1">
        <v>45717</v>
      </c>
      <c r="BM593" s="1">
        <v>46081</v>
      </c>
      <c r="BN593">
        <v>35</v>
      </c>
      <c r="BO593">
        <v>0</v>
      </c>
      <c r="BP593">
        <v>7</v>
      </c>
      <c r="BQ593">
        <v>7</v>
      </c>
      <c r="BR593">
        <v>7</v>
      </c>
      <c r="BS593">
        <v>7</v>
      </c>
      <c r="BT593">
        <v>7</v>
      </c>
      <c r="BU593">
        <v>0</v>
      </c>
      <c r="BV593" t="str">
        <f>"8:00 AM"</f>
        <v>8:00 AM</v>
      </c>
      <c r="BW593" t="str">
        <f>"5:00 PM"</f>
        <v>5:00 PM</v>
      </c>
      <c r="BX593" t="s">
        <v>226</v>
      </c>
      <c r="BY593">
        <v>0</v>
      </c>
      <c r="BZ593">
        <v>12</v>
      </c>
      <c r="CA593" t="s">
        <v>115</v>
      </c>
      <c r="CC593" s="2" t="s">
        <v>6166</v>
      </c>
      <c r="CD593" t="s">
        <v>5892</v>
      </c>
      <c r="CF593" t="s">
        <v>148</v>
      </c>
      <c r="CG593" t="s">
        <v>120</v>
      </c>
      <c r="CH593" s="8">
        <v>96950</v>
      </c>
      <c r="CI593" s="3">
        <v>9.75</v>
      </c>
      <c r="CJ593" s="3">
        <v>9.75</v>
      </c>
      <c r="CK593" s="3">
        <v>14.63</v>
      </c>
      <c r="CL593" s="3">
        <v>14.63</v>
      </c>
      <c r="CM593" t="s">
        <v>136</v>
      </c>
      <c r="CO593" t="s">
        <v>138</v>
      </c>
      <c r="CQ593" t="s">
        <v>115</v>
      </c>
      <c r="CR593" t="s">
        <v>133</v>
      </c>
      <c r="CS593" t="s">
        <v>139</v>
      </c>
      <c r="CT593" t="s">
        <v>133</v>
      </c>
      <c r="CU593" t="s">
        <v>139</v>
      </c>
      <c r="CV593" t="s">
        <v>133</v>
      </c>
      <c r="CW593" t="s">
        <v>139</v>
      </c>
      <c r="CX593" t="s">
        <v>2193</v>
      </c>
      <c r="CY593" s="10">
        <v>16702359369</v>
      </c>
      <c r="CZ593" t="s">
        <v>3177</v>
      </c>
      <c r="DA593" t="s">
        <v>139</v>
      </c>
      <c r="DB593" t="s">
        <v>133</v>
      </c>
      <c r="DC593" t="s">
        <v>115</v>
      </c>
      <c r="DD593" t="s">
        <v>4937</v>
      </c>
      <c r="DE593" t="s">
        <v>6165</v>
      </c>
      <c r="DG593" t="s">
        <v>6167</v>
      </c>
      <c r="DH593" t="s">
        <v>3177</v>
      </c>
    </row>
    <row r="594" spans="1:112" ht="14.45" customHeight="1" x14ac:dyDescent="0.25">
      <c r="A594" t="s">
        <v>6266</v>
      </c>
      <c r="B594" t="s">
        <v>901</v>
      </c>
      <c r="C594" s="1">
        <v>45524</v>
      </c>
      <c r="D594" s="1">
        <v>45601</v>
      </c>
      <c r="E594" t="s">
        <v>114</v>
      </c>
      <c r="G594" t="s">
        <v>115</v>
      </c>
      <c r="H594" t="s">
        <v>115</v>
      </c>
      <c r="I594" t="s">
        <v>115</v>
      </c>
      <c r="J594" t="s">
        <v>5075</v>
      </c>
      <c r="K594" t="s">
        <v>5076</v>
      </c>
      <c r="L594" t="s">
        <v>6267</v>
      </c>
      <c r="M594" t="s">
        <v>5077</v>
      </c>
      <c r="N594" t="s">
        <v>148</v>
      </c>
      <c r="O594" t="s">
        <v>120</v>
      </c>
      <c r="P594" s="8">
        <v>96950</v>
      </c>
      <c r="Q594" t="s">
        <v>121</v>
      </c>
      <c r="S594" s="10">
        <v>16702881463</v>
      </c>
      <c r="U594" t="s">
        <v>2294</v>
      </c>
      <c r="V594">
        <v>561320</v>
      </c>
      <c r="W594" t="s">
        <v>234</v>
      </c>
      <c r="X594" t="s">
        <v>133</v>
      </c>
      <c r="Y594" t="s">
        <v>700</v>
      </c>
      <c r="Z594" t="s">
        <v>1655</v>
      </c>
      <c r="AA594" t="s">
        <v>1656</v>
      </c>
      <c r="AB594" t="s">
        <v>460</v>
      </c>
      <c r="AC594" t="s">
        <v>6267</v>
      </c>
      <c r="AD594" t="s">
        <v>5077</v>
      </c>
      <c r="AE594" t="s">
        <v>148</v>
      </c>
      <c r="AF594" t="s">
        <v>120</v>
      </c>
      <c r="AG594" s="8">
        <v>96950</v>
      </c>
      <c r="AH594" t="s">
        <v>121</v>
      </c>
      <c r="AJ594" s="10">
        <v>16702881463</v>
      </c>
      <c r="AL594" t="s">
        <v>2304</v>
      </c>
      <c r="BD594" t="str">
        <f>"35-3031.00"</f>
        <v>35-3031.00</v>
      </c>
      <c r="BE594" t="s">
        <v>1072</v>
      </c>
      <c r="BF594" t="s">
        <v>6268</v>
      </c>
      <c r="BG594" t="s">
        <v>1072</v>
      </c>
      <c r="BH594">
        <v>10</v>
      </c>
      <c r="BI594">
        <v>8</v>
      </c>
      <c r="BJ594" s="1">
        <v>45627</v>
      </c>
      <c r="BK594" s="1">
        <v>45991</v>
      </c>
      <c r="BL594" s="1">
        <v>45627</v>
      </c>
      <c r="BM594" s="1">
        <v>45991</v>
      </c>
      <c r="BN594">
        <v>35</v>
      </c>
      <c r="BO594">
        <v>0</v>
      </c>
      <c r="BP594">
        <v>7</v>
      </c>
      <c r="BQ594">
        <v>7</v>
      </c>
      <c r="BR594">
        <v>7</v>
      </c>
      <c r="BS594">
        <v>7</v>
      </c>
      <c r="BT594">
        <v>7</v>
      </c>
      <c r="BU594">
        <v>0</v>
      </c>
      <c r="BV594" t="str">
        <f>"8:30 AM"</f>
        <v>8:30 AM</v>
      </c>
      <c r="BW594" t="str">
        <f>"4:30 PM"</f>
        <v>4:30 PM</v>
      </c>
      <c r="BX594" t="s">
        <v>158</v>
      </c>
      <c r="BY594">
        <v>0</v>
      </c>
      <c r="BZ594">
        <v>3</v>
      </c>
      <c r="CA594" t="s">
        <v>115</v>
      </c>
      <c r="CC594" t="s">
        <v>6269</v>
      </c>
      <c r="CD594" t="s">
        <v>5077</v>
      </c>
      <c r="CF594" t="s">
        <v>148</v>
      </c>
      <c r="CG594" t="s">
        <v>120</v>
      </c>
      <c r="CH594" s="8">
        <v>96950</v>
      </c>
      <c r="CI594" s="3">
        <v>8.0399999999999991</v>
      </c>
      <c r="CJ594" s="3">
        <v>8.0399999999999991</v>
      </c>
      <c r="CK594" s="3">
        <v>12.06</v>
      </c>
      <c r="CL594" s="3">
        <v>12.06</v>
      </c>
      <c r="CM594" t="s">
        <v>136</v>
      </c>
      <c r="CN594" t="s">
        <v>158</v>
      </c>
      <c r="CO594" t="s">
        <v>138</v>
      </c>
      <c r="CQ594" t="s">
        <v>115</v>
      </c>
      <c r="CR594" t="s">
        <v>133</v>
      </c>
      <c r="CS594" t="s">
        <v>139</v>
      </c>
      <c r="CT594" t="s">
        <v>133</v>
      </c>
      <c r="CU594" t="s">
        <v>139</v>
      </c>
      <c r="CV594" t="s">
        <v>133</v>
      </c>
      <c r="CW594" t="s">
        <v>139</v>
      </c>
      <c r="CX594" s="2" t="s">
        <v>6270</v>
      </c>
      <c r="CY594" s="10">
        <v>16702881463</v>
      </c>
      <c r="CZ594" t="s">
        <v>2304</v>
      </c>
      <c r="DA594" t="s">
        <v>356</v>
      </c>
      <c r="DB594" t="s">
        <v>133</v>
      </c>
      <c r="DC594" t="s">
        <v>133</v>
      </c>
    </row>
    <row r="595" spans="1:112" ht="14.45" customHeight="1" x14ac:dyDescent="0.25">
      <c r="A595" t="s">
        <v>6340</v>
      </c>
      <c r="B595" t="s">
        <v>212</v>
      </c>
      <c r="C595" s="1">
        <v>45534</v>
      </c>
      <c r="D595" s="1">
        <v>45601</v>
      </c>
      <c r="E595" t="s">
        <v>144</v>
      </c>
      <c r="F595" s="1">
        <v>45564</v>
      </c>
      <c r="G595" t="s">
        <v>133</v>
      </c>
      <c r="H595" t="s">
        <v>115</v>
      </c>
      <c r="I595" t="s">
        <v>115</v>
      </c>
      <c r="J595" t="s">
        <v>6341</v>
      </c>
      <c r="L595" t="s">
        <v>6342</v>
      </c>
      <c r="M595" t="s">
        <v>6343</v>
      </c>
      <c r="N595" t="s">
        <v>148</v>
      </c>
      <c r="O595" t="s">
        <v>120</v>
      </c>
      <c r="P595" s="8">
        <v>96950</v>
      </c>
      <c r="Q595" t="s">
        <v>121</v>
      </c>
      <c r="R595" t="s">
        <v>120</v>
      </c>
      <c r="S595" s="10">
        <v>16702351231</v>
      </c>
      <c r="U595" t="s">
        <v>6344</v>
      </c>
      <c r="V595">
        <v>445131</v>
      </c>
      <c r="W595" t="s">
        <v>123</v>
      </c>
      <c r="Y595" t="s">
        <v>1262</v>
      </c>
      <c r="Z595" t="s">
        <v>6345</v>
      </c>
      <c r="AB595" t="s">
        <v>200</v>
      </c>
      <c r="AC595" t="s">
        <v>6342</v>
      </c>
      <c r="AD595" t="s">
        <v>6346</v>
      </c>
      <c r="AE595" t="s">
        <v>6347</v>
      </c>
      <c r="AF595" t="s">
        <v>120</v>
      </c>
      <c r="AG595" s="8">
        <v>96950</v>
      </c>
      <c r="AH595" t="s">
        <v>121</v>
      </c>
      <c r="AI595" t="s">
        <v>6348</v>
      </c>
      <c r="AJ595" s="10">
        <v>16702351231</v>
      </c>
      <c r="AL595" t="s">
        <v>6349</v>
      </c>
      <c r="BD595" t="str">
        <f>"11-2022.00"</f>
        <v>11-2022.00</v>
      </c>
      <c r="BE595" t="s">
        <v>2544</v>
      </c>
      <c r="BF595" t="s">
        <v>6350</v>
      </c>
      <c r="BG595" t="s">
        <v>171</v>
      </c>
      <c r="BH595">
        <v>1</v>
      </c>
      <c r="BJ595" s="1">
        <v>45566</v>
      </c>
      <c r="BK595" s="1">
        <v>46660</v>
      </c>
      <c r="BN595">
        <v>35</v>
      </c>
      <c r="BO595">
        <v>8</v>
      </c>
      <c r="BP595">
        <v>0</v>
      </c>
      <c r="BQ595">
        <v>7</v>
      </c>
      <c r="BR595">
        <v>5</v>
      </c>
      <c r="BS595">
        <v>5</v>
      </c>
      <c r="BT595">
        <v>5</v>
      </c>
      <c r="BU595">
        <v>5</v>
      </c>
      <c r="BV595" t="str">
        <f>"4:00 PM"</f>
        <v>4:00 PM</v>
      </c>
      <c r="BW595" t="str">
        <f>"9:00 PM"</f>
        <v>9:00 PM</v>
      </c>
      <c r="BX595" t="s">
        <v>132</v>
      </c>
      <c r="BY595">
        <v>0</v>
      </c>
      <c r="BZ595">
        <v>24</v>
      </c>
      <c r="CA595" t="s">
        <v>133</v>
      </c>
      <c r="CB595">
        <v>2</v>
      </c>
      <c r="CC595" s="2" t="s">
        <v>6351</v>
      </c>
      <c r="CD595" t="s">
        <v>6343</v>
      </c>
      <c r="CE595" t="s">
        <v>6342</v>
      </c>
      <c r="CF595" t="s">
        <v>148</v>
      </c>
      <c r="CG595" t="s">
        <v>120</v>
      </c>
      <c r="CH595" s="8">
        <v>96950</v>
      </c>
      <c r="CI595" s="3">
        <v>18.239999999999998</v>
      </c>
      <c r="CJ595" s="3">
        <v>18.239999999999998</v>
      </c>
      <c r="CK595" s="3">
        <v>27.36</v>
      </c>
      <c r="CL595" s="3">
        <v>27.36</v>
      </c>
      <c r="CM595" t="s">
        <v>136</v>
      </c>
      <c r="CN595" t="s">
        <v>139</v>
      </c>
      <c r="CO595" t="s">
        <v>138</v>
      </c>
      <c r="CQ595" t="s">
        <v>115</v>
      </c>
      <c r="CR595" t="s">
        <v>133</v>
      </c>
      <c r="CS595" t="s">
        <v>139</v>
      </c>
      <c r="CT595" t="s">
        <v>133</v>
      </c>
      <c r="CU595" t="s">
        <v>139</v>
      </c>
      <c r="CV595" t="s">
        <v>133</v>
      </c>
      <c r="CW595" t="s">
        <v>139</v>
      </c>
      <c r="CX595" t="s">
        <v>6352</v>
      </c>
      <c r="CY595" s="10">
        <v>16702351231</v>
      </c>
      <c r="CZ595" t="s">
        <v>6349</v>
      </c>
      <c r="DA595" t="s">
        <v>139</v>
      </c>
      <c r="DB595" t="s">
        <v>133</v>
      </c>
      <c r="DC595" t="s">
        <v>115</v>
      </c>
    </row>
    <row r="596" spans="1:112" ht="14.45" customHeight="1" x14ac:dyDescent="0.25">
      <c r="A596" t="s">
        <v>6362</v>
      </c>
      <c r="B596" t="s">
        <v>901</v>
      </c>
      <c r="C596" s="1">
        <v>45524</v>
      </c>
      <c r="D596" s="1">
        <v>45601</v>
      </c>
      <c r="E596" t="s">
        <v>144</v>
      </c>
      <c r="F596" s="1">
        <v>45656</v>
      </c>
      <c r="G596" t="s">
        <v>115</v>
      </c>
      <c r="H596" t="s">
        <v>115</v>
      </c>
      <c r="I596" t="s">
        <v>115</v>
      </c>
      <c r="J596" t="s">
        <v>5075</v>
      </c>
      <c r="K596" t="s">
        <v>5076</v>
      </c>
      <c r="L596" t="s">
        <v>6267</v>
      </c>
      <c r="M596" t="s">
        <v>5077</v>
      </c>
      <c r="N596" t="s">
        <v>148</v>
      </c>
      <c r="O596" t="s">
        <v>120</v>
      </c>
      <c r="P596" s="8">
        <v>96950</v>
      </c>
      <c r="Q596" t="s">
        <v>121</v>
      </c>
      <c r="S596" s="10">
        <v>16702881463</v>
      </c>
      <c r="U596" t="s">
        <v>2294</v>
      </c>
      <c r="V596">
        <v>561320</v>
      </c>
      <c r="W596" t="s">
        <v>234</v>
      </c>
      <c r="X596" t="s">
        <v>133</v>
      </c>
      <c r="Y596" t="s">
        <v>700</v>
      </c>
      <c r="Z596" t="s">
        <v>1655</v>
      </c>
      <c r="AA596" t="s">
        <v>1656</v>
      </c>
      <c r="AB596" t="s">
        <v>460</v>
      </c>
      <c r="AC596" t="s">
        <v>6267</v>
      </c>
      <c r="AD596" t="s">
        <v>6363</v>
      </c>
      <c r="AE596" t="s">
        <v>148</v>
      </c>
      <c r="AF596" t="s">
        <v>120</v>
      </c>
      <c r="AG596" s="8">
        <v>96950</v>
      </c>
      <c r="AH596" t="s">
        <v>121</v>
      </c>
      <c r="AJ596" s="10">
        <v>16702881463</v>
      </c>
      <c r="AL596" t="s">
        <v>2304</v>
      </c>
      <c r="BD596" t="str">
        <f>"35-2021.00"</f>
        <v>35-2021.00</v>
      </c>
      <c r="BE596" t="s">
        <v>1658</v>
      </c>
      <c r="BF596" t="s">
        <v>6268</v>
      </c>
      <c r="BG596" t="s">
        <v>3429</v>
      </c>
      <c r="BH596">
        <v>10</v>
      </c>
      <c r="BI596">
        <v>5</v>
      </c>
      <c r="BJ596" s="1">
        <v>45658</v>
      </c>
      <c r="BK596" s="1">
        <v>46022</v>
      </c>
      <c r="BL596" s="1">
        <v>45658</v>
      </c>
      <c r="BM596" s="1">
        <v>46022</v>
      </c>
      <c r="BN596">
        <v>35</v>
      </c>
      <c r="BO596">
        <v>0</v>
      </c>
      <c r="BP596">
        <v>7</v>
      </c>
      <c r="BQ596">
        <v>7</v>
      </c>
      <c r="BR596">
        <v>7</v>
      </c>
      <c r="BS596">
        <v>7</v>
      </c>
      <c r="BT596">
        <v>7</v>
      </c>
      <c r="BU596">
        <v>0</v>
      </c>
      <c r="BV596" t="str">
        <f>"8:30 AM"</f>
        <v>8:30 AM</v>
      </c>
      <c r="BW596" t="str">
        <f>"4:30 PM"</f>
        <v>4:30 PM</v>
      </c>
      <c r="BX596" t="s">
        <v>158</v>
      </c>
      <c r="BY596">
        <v>0</v>
      </c>
      <c r="BZ596">
        <v>3</v>
      </c>
      <c r="CA596" t="s">
        <v>115</v>
      </c>
      <c r="CC596" t="s">
        <v>6269</v>
      </c>
      <c r="CD596" t="s">
        <v>6364</v>
      </c>
      <c r="CF596" t="s">
        <v>148</v>
      </c>
      <c r="CG596" t="s">
        <v>120</v>
      </c>
      <c r="CH596" s="8">
        <v>96950</v>
      </c>
      <c r="CI596" s="3">
        <v>8.0399999999999991</v>
      </c>
      <c r="CJ596" s="3">
        <v>8.0399999999999991</v>
      </c>
      <c r="CK596" s="3">
        <v>12.06</v>
      </c>
      <c r="CL596" s="3">
        <v>12.06</v>
      </c>
      <c r="CM596" t="s">
        <v>136</v>
      </c>
      <c r="CN596" t="s">
        <v>158</v>
      </c>
      <c r="CO596" t="s">
        <v>138</v>
      </c>
      <c r="CQ596" t="s">
        <v>115</v>
      </c>
      <c r="CR596" t="s">
        <v>133</v>
      </c>
      <c r="CS596" t="s">
        <v>139</v>
      </c>
      <c r="CT596" t="s">
        <v>133</v>
      </c>
      <c r="CU596" t="s">
        <v>139</v>
      </c>
      <c r="CV596" t="s">
        <v>133</v>
      </c>
      <c r="CW596" t="s">
        <v>139</v>
      </c>
      <c r="CX596" s="2" t="s">
        <v>6365</v>
      </c>
      <c r="CY596" s="10">
        <v>16702881463</v>
      </c>
      <c r="CZ596" t="s">
        <v>2304</v>
      </c>
      <c r="DA596" t="s">
        <v>356</v>
      </c>
      <c r="DB596" t="s">
        <v>133</v>
      </c>
      <c r="DC596" t="s">
        <v>133</v>
      </c>
    </row>
    <row r="597" spans="1:112" ht="14.45" customHeight="1" x14ac:dyDescent="0.25">
      <c r="A597" t="s">
        <v>7621</v>
      </c>
      <c r="B597" t="s">
        <v>192</v>
      </c>
      <c r="C597" s="1">
        <v>45508</v>
      </c>
      <c r="D597" s="1">
        <v>45601</v>
      </c>
      <c r="E597" t="s">
        <v>114</v>
      </c>
      <c r="G597" t="s">
        <v>115</v>
      </c>
      <c r="H597" t="s">
        <v>115</v>
      </c>
      <c r="I597" t="s">
        <v>115</v>
      </c>
      <c r="J597" t="s">
        <v>4138</v>
      </c>
      <c r="L597" t="s">
        <v>4139</v>
      </c>
      <c r="N597" t="s">
        <v>148</v>
      </c>
      <c r="O597" t="s">
        <v>120</v>
      </c>
      <c r="P597" s="8">
        <v>96950</v>
      </c>
      <c r="Q597" t="s">
        <v>121</v>
      </c>
      <c r="S597" s="10">
        <v>16707896632</v>
      </c>
      <c r="U597" t="s">
        <v>4140</v>
      </c>
      <c r="V597">
        <v>236220</v>
      </c>
      <c r="W597" t="s">
        <v>123</v>
      </c>
      <c r="Y597" t="s">
        <v>4141</v>
      </c>
      <c r="Z597" t="s">
        <v>1564</v>
      </c>
      <c r="AB597" t="s">
        <v>565</v>
      </c>
      <c r="AC597" t="s">
        <v>4139</v>
      </c>
      <c r="AE597" t="s">
        <v>148</v>
      </c>
      <c r="AF597" t="s">
        <v>120</v>
      </c>
      <c r="AG597" s="8">
        <v>96950</v>
      </c>
      <c r="AH597" t="s">
        <v>121</v>
      </c>
      <c r="AJ597" s="10">
        <v>16717773710</v>
      </c>
      <c r="AL597" t="s">
        <v>4142</v>
      </c>
      <c r="BD597" t="str">
        <f>"37-2012.00"</f>
        <v>37-2012.00</v>
      </c>
      <c r="BE597" t="s">
        <v>512</v>
      </c>
      <c r="BF597" t="s">
        <v>7622</v>
      </c>
      <c r="BG597" t="s">
        <v>7623</v>
      </c>
      <c r="BH597">
        <v>2</v>
      </c>
      <c r="BJ597" s="1">
        <v>45566</v>
      </c>
      <c r="BK597" s="1">
        <v>45930</v>
      </c>
      <c r="BN597">
        <v>40</v>
      </c>
      <c r="BO597">
        <v>0</v>
      </c>
      <c r="BP597">
        <v>8</v>
      </c>
      <c r="BQ597">
        <v>8</v>
      </c>
      <c r="BR597">
        <v>8</v>
      </c>
      <c r="BS597">
        <v>8</v>
      </c>
      <c r="BT597">
        <v>8</v>
      </c>
      <c r="BU597">
        <v>0</v>
      </c>
      <c r="BV597" t="str">
        <f>"8:00 AM"</f>
        <v>8:00 AM</v>
      </c>
      <c r="BW597" t="str">
        <f>"5:00 PM"</f>
        <v>5:00 PM</v>
      </c>
      <c r="BX597" t="s">
        <v>158</v>
      </c>
      <c r="BY597">
        <v>3</v>
      </c>
      <c r="BZ597">
        <v>3</v>
      </c>
      <c r="CA597" t="s">
        <v>115</v>
      </c>
      <c r="CC597" t="s">
        <v>7624</v>
      </c>
      <c r="CD597" t="s">
        <v>4145</v>
      </c>
      <c r="CE597" t="s">
        <v>4146</v>
      </c>
      <c r="CF597" t="s">
        <v>148</v>
      </c>
      <c r="CG597" t="s">
        <v>120</v>
      </c>
      <c r="CH597" s="8">
        <v>96950</v>
      </c>
      <c r="CI597" s="3">
        <v>7.77</v>
      </c>
      <c r="CJ597" s="3">
        <v>8.5</v>
      </c>
      <c r="CK597" s="3">
        <v>11.66</v>
      </c>
      <c r="CL597" s="3">
        <v>12.75</v>
      </c>
      <c r="CM597" t="s">
        <v>136</v>
      </c>
      <c r="CN597" t="s">
        <v>139</v>
      </c>
      <c r="CO597" t="s">
        <v>138</v>
      </c>
      <c r="CQ597" t="s">
        <v>115</v>
      </c>
      <c r="CR597" t="s">
        <v>133</v>
      </c>
      <c r="CS597" t="s">
        <v>139</v>
      </c>
      <c r="CT597" t="s">
        <v>133</v>
      </c>
      <c r="CU597" t="s">
        <v>133</v>
      </c>
      <c r="CV597" t="s">
        <v>133</v>
      </c>
      <c r="CW597" t="s">
        <v>139</v>
      </c>
      <c r="CX597" t="s">
        <v>4147</v>
      </c>
      <c r="CY597" s="10">
        <v>16707896632</v>
      </c>
      <c r="CZ597" t="s">
        <v>4148</v>
      </c>
      <c r="DA597" t="s">
        <v>139</v>
      </c>
      <c r="DB597" t="s">
        <v>133</v>
      </c>
      <c r="DC597" t="s">
        <v>115</v>
      </c>
    </row>
    <row r="598" spans="1:112" ht="14.45" customHeight="1" x14ac:dyDescent="0.25">
      <c r="A598" t="s">
        <v>7725</v>
      </c>
      <c r="B598" t="s">
        <v>143</v>
      </c>
      <c r="C598" s="1">
        <v>45539</v>
      </c>
      <c r="D598" s="1">
        <v>45601</v>
      </c>
      <c r="E598" t="s">
        <v>144</v>
      </c>
      <c r="F598" s="1">
        <v>45579</v>
      </c>
      <c r="G598" t="s">
        <v>115</v>
      </c>
      <c r="H598" t="s">
        <v>115</v>
      </c>
      <c r="I598" t="s">
        <v>115</v>
      </c>
      <c r="J598" t="s">
        <v>6311</v>
      </c>
      <c r="K598" t="s">
        <v>139</v>
      </c>
      <c r="L598" t="s">
        <v>6312</v>
      </c>
      <c r="M598" t="s">
        <v>6313</v>
      </c>
      <c r="N598" t="s">
        <v>148</v>
      </c>
      <c r="O598" t="s">
        <v>120</v>
      </c>
      <c r="P598" s="8">
        <v>96950</v>
      </c>
      <c r="Q598" t="s">
        <v>121</v>
      </c>
      <c r="S598" s="10">
        <v>16702345050</v>
      </c>
      <c r="U598" t="s">
        <v>6314</v>
      </c>
      <c r="V598">
        <v>56132</v>
      </c>
      <c r="W598" t="s">
        <v>123</v>
      </c>
      <c r="Y598" t="s">
        <v>6315</v>
      </c>
      <c r="Z598" t="s">
        <v>6316</v>
      </c>
      <c r="AA598" t="s">
        <v>6317</v>
      </c>
      <c r="AB598" t="s">
        <v>6318</v>
      </c>
      <c r="AC598" t="s">
        <v>6312</v>
      </c>
      <c r="AD598" t="s">
        <v>6313</v>
      </c>
      <c r="AE598" t="s">
        <v>148</v>
      </c>
      <c r="AF598" t="s">
        <v>120</v>
      </c>
      <c r="AG598" s="8">
        <v>96950</v>
      </c>
      <c r="AH598" t="s">
        <v>121</v>
      </c>
      <c r="AJ598" s="10">
        <v>16702345050</v>
      </c>
      <c r="AL598" t="s">
        <v>6319</v>
      </c>
      <c r="BD598" t="str">
        <f>"37-2011.00"</f>
        <v>37-2011.00</v>
      </c>
      <c r="BE598" t="s">
        <v>203</v>
      </c>
      <c r="BF598" t="s">
        <v>7726</v>
      </c>
      <c r="BG598" t="s">
        <v>1702</v>
      </c>
      <c r="BH598">
        <v>2</v>
      </c>
      <c r="BI598">
        <v>2</v>
      </c>
      <c r="BJ598" s="1">
        <v>45581</v>
      </c>
      <c r="BK598" s="1">
        <v>45945</v>
      </c>
      <c r="BL598" s="1">
        <v>45601</v>
      </c>
      <c r="BM598" s="1">
        <v>45945</v>
      </c>
      <c r="BN598">
        <v>35</v>
      </c>
      <c r="BO598">
        <v>0</v>
      </c>
      <c r="BP598">
        <v>7</v>
      </c>
      <c r="BQ598">
        <v>7</v>
      </c>
      <c r="BR598">
        <v>7</v>
      </c>
      <c r="BS598">
        <v>7</v>
      </c>
      <c r="BT598">
        <v>7</v>
      </c>
      <c r="BU598">
        <v>0</v>
      </c>
      <c r="BV598" t="str">
        <f>"7:00 AM"</f>
        <v>7:00 AM</v>
      </c>
      <c r="BW598" t="str">
        <f>"3:00 PM"</f>
        <v>3:00 PM</v>
      </c>
      <c r="BX598" t="s">
        <v>158</v>
      </c>
      <c r="BY598">
        <v>0</v>
      </c>
      <c r="BZ598">
        <v>12</v>
      </c>
      <c r="CA598" t="s">
        <v>115</v>
      </c>
      <c r="CC598" t="s">
        <v>6997</v>
      </c>
      <c r="CD598" t="s">
        <v>6312</v>
      </c>
      <c r="CE598" t="s">
        <v>6313</v>
      </c>
      <c r="CF598" t="s">
        <v>148</v>
      </c>
      <c r="CG598" t="s">
        <v>120</v>
      </c>
      <c r="CH598" s="8">
        <v>96950</v>
      </c>
      <c r="CI598" s="3">
        <v>8.2899999999999991</v>
      </c>
      <c r="CJ598" s="3">
        <v>8.2899999999999991</v>
      </c>
      <c r="CK598" s="3">
        <v>12.44</v>
      </c>
      <c r="CL598" s="3">
        <v>12.44</v>
      </c>
      <c r="CM598" t="s">
        <v>136</v>
      </c>
      <c r="CN598" t="s">
        <v>209</v>
      </c>
      <c r="CO598" t="s">
        <v>138</v>
      </c>
      <c r="CQ598" t="s">
        <v>115</v>
      </c>
      <c r="CR598" t="s">
        <v>133</v>
      </c>
      <c r="CS598" t="s">
        <v>139</v>
      </c>
      <c r="CT598" t="s">
        <v>133</v>
      </c>
      <c r="CU598" t="s">
        <v>139</v>
      </c>
      <c r="CV598" t="s">
        <v>133</v>
      </c>
      <c r="CW598" t="s">
        <v>139</v>
      </c>
      <c r="CX598" t="s">
        <v>209</v>
      </c>
      <c r="CY598" s="10">
        <v>16702345050</v>
      </c>
      <c r="CZ598" t="s">
        <v>6319</v>
      </c>
      <c r="DA598" t="s">
        <v>209</v>
      </c>
      <c r="DB598" t="s">
        <v>133</v>
      </c>
      <c r="DC598" t="s">
        <v>115</v>
      </c>
    </row>
    <row r="599" spans="1:112" ht="14.45" customHeight="1" x14ac:dyDescent="0.25">
      <c r="A599" t="s">
        <v>8085</v>
      </c>
      <c r="B599" t="s">
        <v>143</v>
      </c>
      <c r="C599" s="1">
        <v>45519</v>
      </c>
      <c r="D599" s="1">
        <v>45601</v>
      </c>
      <c r="E599" t="s">
        <v>114</v>
      </c>
      <c r="G599" t="s">
        <v>115</v>
      </c>
      <c r="H599" t="s">
        <v>115</v>
      </c>
      <c r="I599" t="s">
        <v>115</v>
      </c>
      <c r="J599" t="s">
        <v>265</v>
      </c>
      <c r="K599" t="s">
        <v>265</v>
      </c>
      <c r="L599" t="s">
        <v>266</v>
      </c>
      <c r="M599" t="s">
        <v>267</v>
      </c>
      <c r="N599" t="s">
        <v>148</v>
      </c>
      <c r="O599" t="s">
        <v>120</v>
      </c>
      <c r="P599" s="8">
        <v>96950</v>
      </c>
      <c r="Q599" t="s">
        <v>121</v>
      </c>
      <c r="S599" s="10">
        <v>16702341795</v>
      </c>
      <c r="U599" t="s">
        <v>149</v>
      </c>
      <c r="V599">
        <v>56179</v>
      </c>
      <c r="W599" t="s">
        <v>123</v>
      </c>
      <c r="Y599" t="s">
        <v>268</v>
      </c>
      <c r="Z599" t="s">
        <v>269</v>
      </c>
      <c r="AA599" t="s">
        <v>270</v>
      </c>
      <c r="AB599" t="s">
        <v>271</v>
      </c>
      <c r="AC599" t="s">
        <v>266</v>
      </c>
      <c r="AD599" t="s">
        <v>267</v>
      </c>
      <c r="AE599" t="s">
        <v>119</v>
      </c>
      <c r="AF599" t="s">
        <v>120</v>
      </c>
      <c r="AG599" s="8">
        <v>96950</v>
      </c>
      <c r="AH599" t="s">
        <v>121</v>
      </c>
      <c r="AJ599" s="10">
        <v>16702341795</v>
      </c>
      <c r="AL599" t="s">
        <v>154</v>
      </c>
      <c r="BD599" t="str">
        <f>"49-9071.00"</f>
        <v>49-9071.00</v>
      </c>
      <c r="BE599" t="s">
        <v>241</v>
      </c>
      <c r="BF599" t="s">
        <v>5817</v>
      </c>
      <c r="BG599" t="s">
        <v>1570</v>
      </c>
      <c r="BH599">
        <v>4</v>
      </c>
      <c r="BI599">
        <v>4</v>
      </c>
      <c r="BJ599" s="1">
        <v>45597</v>
      </c>
      <c r="BK599" s="1">
        <v>45961</v>
      </c>
      <c r="BL599" s="1">
        <v>45601</v>
      </c>
      <c r="BM599" s="1">
        <v>45961</v>
      </c>
      <c r="BN599">
        <v>40</v>
      </c>
      <c r="BO599">
        <v>0</v>
      </c>
      <c r="BP599">
        <v>8</v>
      </c>
      <c r="BQ599">
        <v>8</v>
      </c>
      <c r="BR599">
        <v>8</v>
      </c>
      <c r="BS599">
        <v>8</v>
      </c>
      <c r="BT599">
        <v>8</v>
      </c>
      <c r="BU599">
        <v>0</v>
      </c>
      <c r="BV599" t="str">
        <f>"8:00 AM"</f>
        <v>8:00 AM</v>
      </c>
      <c r="BW599" t="str">
        <f>"5:00 PM"</f>
        <v>5:00 PM</v>
      </c>
      <c r="BX599" t="s">
        <v>226</v>
      </c>
      <c r="BY599">
        <v>0</v>
      </c>
      <c r="BZ599">
        <v>12</v>
      </c>
      <c r="CA599" t="s">
        <v>115</v>
      </c>
      <c r="CC599" t="s">
        <v>7746</v>
      </c>
      <c r="CD599" t="s">
        <v>266</v>
      </c>
      <c r="CE599" t="s">
        <v>267</v>
      </c>
      <c r="CF599" t="s">
        <v>148</v>
      </c>
      <c r="CG599" t="s">
        <v>120</v>
      </c>
      <c r="CH599" s="8">
        <v>96950</v>
      </c>
      <c r="CI599" s="3">
        <v>9.75</v>
      </c>
      <c r="CJ599" s="3">
        <v>10.25</v>
      </c>
      <c r="CK599" s="3">
        <v>14.63</v>
      </c>
      <c r="CL599" s="3">
        <v>15.38</v>
      </c>
      <c r="CM599" t="s">
        <v>136</v>
      </c>
      <c r="CN599" t="s">
        <v>158</v>
      </c>
      <c r="CO599" t="s">
        <v>138</v>
      </c>
      <c r="CQ599" t="s">
        <v>133</v>
      </c>
      <c r="CR599" t="s">
        <v>133</v>
      </c>
      <c r="CS599" t="s">
        <v>133</v>
      </c>
      <c r="CT599" t="s">
        <v>133</v>
      </c>
      <c r="CU599" t="s">
        <v>139</v>
      </c>
      <c r="CV599" t="s">
        <v>133</v>
      </c>
      <c r="CW599" t="s">
        <v>133</v>
      </c>
      <c r="CX599" t="s">
        <v>638</v>
      </c>
      <c r="CY599" s="10">
        <v>16702341795</v>
      </c>
      <c r="CZ599" t="s">
        <v>154</v>
      </c>
      <c r="DA599" t="s">
        <v>164</v>
      </c>
      <c r="DB599" t="s">
        <v>133</v>
      </c>
      <c r="DC599" t="s">
        <v>115</v>
      </c>
    </row>
    <row r="600" spans="1:112" ht="14.45" customHeight="1" x14ac:dyDescent="0.25">
      <c r="A600" t="s">
        <v>8278</v>
      </c>
      <c r="B600" t="s">
        <v>143</v>
      </c>
      <c r="C600" s="1">
        <v>45526</v>
      </c>
      <c r="D600" s="1">
        <v>45601</v>
      </c>
      <c r="E600" t="s">
        <v>114</v>
      </c>
      <c r="G600" t="s">
        <v>115</v>
      </c>
      <c r="H600" t="s">
        <v>115</v>
      </c>
      <c r="I600" t="s">
        <v>115</v>
      </c>
      <c r="J600" t="s">
        <v>8279</v>
      </c>
      <c r="L600" t="s">
        <v>282</v>
      </c>
      <c r="N600" t="s">
        <v>283</v>
      </c>
      <c r="O600" t="s">
        <v>120</v>
      </c>
      <c r="P600" s="8">
        <v>96952</v>
      </c>
      <c r="Q600" t="s">
        <v>121</v>
      </c>
      <c r="R600" t="s">
        <v>284</v>
      </c>
      <c r="S600" s="10">
        <v>16702870780</v>
      </c>
      <c r="U600" t="s">
        <v>285</v>
      </c>
      <c r="V600">
        <v>72251</v>
      </c>
      <c r="W600" t="s">
        <v>123</v>
      </c>
      <c r="Y600" t="s">
        <v>286</v>
      </c>
      <c r="Z600" t="s">
        <v>287</v>
      </c>
      <c r="AB600" t="s">
        <v>288</v>
      </c>
      <c r="AC600" t="s">
        <v>282</v>
      </c>
      <c r="AE600" t="s">
        <v>283</v>
      </c>
      <c r="AF600" t="s">
        <v>120</v>
      </c>
      <c r="AG600" s="8">
        <v>96952</v>
      </c>
      <c r="AH600" t="s">
        <v>121</v>
      </c>
      <c r="AI600" t="s">
        <v>284</v>
      </c>
      <c r="AJ600" s="10">
        <v>16702870780</v>
      </c>
      <c r="AL600" t="s">
        <v>289</v>
      </c>
      <c r="BD600" t="str">
        <f>"35-2011.00"</f>
        <v>35-2011.00</v>
      </c>
      <c r="BE600" t="s">
        <v>2851</v>
      </c>
      <c r="BF600" t="s">
        <v>8280</v>
      </c>
      <c r="BG600" t="s">
        <v>275</v>
      </c>
      <c r="BH600">
        <v>2</v>
      </c>
      <c r="BI600">
        <v>2</v>
      </c>
      <c r="BJ600" s="1">
        <v>45640</v>
      </c>
      <c r="BK600" s="1">
        <v>46004</v>
      </c>
      <c r="BL600" s="1">
        <v>45640</v>
      </c>
      <c r="BM600" s="1">
        <v>46004</v>
      </c>
      <c r="BN600">
        <v>36</v>
      </c>
      <c r="BO600">
        <v>0</v>
      </c>
      <c r="BP600">
        <v>6</v>
      </c>
      <c r="BQ600">
        <v>6</v>
      </c>
      <c r="BR600">
        <v>6</v>
      </c>
      <c r="BS600">
        <v>6</v>
      </c>
      <c r="BT600">
        <v>6</v>
      </c>
      <c r="BU600">
        <v>6</v>
      </c>
      <c r="BV600" t="str">
        <f>"2:00 PM"</f>
        <v>2:00 PM</v>
      </c>
      <c r="BW600" t="str">
        <f>"8:00 PM"</f>
        <v>8:00 PM</v>
      </c>
      <c r="BX600" t="s">
        <v>158</v>
      </c>
      <c r="BY600">
        <v>0</v>
      </c>
      <c r="BZ600">
        <v>3</v>
      </c>
      <c r="CA600" t="s">
        <v>115</v>
      </c>
      <c r="CC600" t="s">
        <v>246</v>
      </c>
      <c r="CD600" t="s">
        <v>293</v>
      </c>
      <c r="CE600" t="s">
        <v>294</v>
      </c>
      <c r="CF600" t="s">
        <v>283</v>
      </c>
      <c r="CG600" t="s">
        <v>120</v>
      </c>
      <c r="CH600" s="8">
        <v>96952</v>
      </c>
      <c r="CI600" s="3">
        <v>8.85</v>
      </c>
      <c r="CJ600" s="3">
        <v>8.85</v>
      </c>
      <c r="CK600" s="3">
        <v>13.28</v>
      </c>
      <c r="CL600" s="3">
        <v>13.28</v>
      </c>
      <c r="CM600" t="s">
        <v>136</v>
      </c>
      <c r="CN600" t="s">
        <v>246</v>
      </c>
      <c r="CO600" t="s">
        <v>138</v>
      </c>
      <c r="CQ600" t="s">
        <v>115</v>
      </c>
      <c r="CR600" t="s">
        <v>133</v>
      </c>
      <c r="CS600" t="s">
        <v>139</v>
      </c>
      <c r="CT600" t="s">
        <v>133</v>
      </c>
      <c r="CU600" t="s">
        <v>139</v>
      </c>
      <c r="CV600" t="s">
        <v>133</v>
      </c>
      <c r="CW600" t="s">
        <v>139</v>
      </c>
      <c r="CX600" t="s">
        <v>295</v>
      </c>
      <c r="CY600" s="10">
        <v>16702870780</v>
      </c>
      <c r="CZ600" t="s">
        <v>289</v>
      </c>
      <c r="DA600" t="s">
        <v>296</v>
      </c>
      <c r="DB600" t="s">
        <v>133</v>
      </c>
      <c r="DC600" t="s">
        <v>115</v>
      </c>
    </row>
    <row r="601" spans="1:112" ht="14.45" customHeight="1" x14ac:dyDescent="0.25">
      <c r="A601" t="s">
        <v>8281</v>
      </c>
      <c r="B601" t="s">
        <v>143</v>
      </c>
      <c r="C601" s="1">
        <v>45526</v>
      </c>
      <c r="D601" s="1">
        <v>45601</v>
      </c>
      <c r="E601" t="s">
        <v>144</v>
      </c>
      <c r="F601" s="1">
        <v>45656</v>
      </c>
      <c r="G601" t="s">
        <v>115</v>
      </c>
      <c r="H601" t="s">
        <v>115</v>
      </c>
      <c r="I601" t="s">
        <v>115</v>
      </c>
      <c r="J601" t="s">
        <v>8282</v>
      </c>
      <c r="L601" t="s">
        <v>8283</v>
      </c>
      <c r="M601" t="s">
        <v>8284</v>
      </c>
      <c r="N601" t="s">
        <v>119</v>
      </c>
      <c r="O601" t="s">
        <v>120</v>
      </c>
      <c r="P601" s="8">
        <v>96950</v>
      </c>
      <c r="Q601" t="s">
        <v>121</v>
      </c>
      <c r="S601" s="10">
        <v>16702336696</v>
      </c>
      <c r="U601" t="s">
        <v>8285</v>
      </c>
      <c r="V601">
        <v>812199</v>
      </c>
      <c r="W601" t="s">
        <v>123</v>
      </c>
      <c r="Y601" t="s">
        <v>8286</v>
      </c>
      <c r="Z601" t="s">
        <v>975</v>
      </c>
      <c r="AB601" t="s">
        <v>663</v>
      </c>
      <c r="AC601" t="s">
        <v>8283</v>
      </c>
      <c r="AD601" t="s">
        <v>8284</v>
      </c>
      <c r="AE601" t="s">
        <v>119</v>
      </c>
      <c r="AF601" t="s">
        <v>120</v>
      </c>
      <c r="AG601" s="8">
        <v>96950</v>
      </c>
      <c r="AH601" t="s">
        <v>121</v>
      </c>
      <c r="AJ601" s="10">
        <v>16702336696</v>
      </c>
      <c r="AL601" t="s">
        <v>8287</v>
      </c>
      <c r="BD601" t="str">
        <f>"31-9011.00"</f>
        <v>31-9011.00</v>
      </c>
      <c r="BE601" t="s">
        <v>1170</v>
      </c>
      <c r="BF601" t="s">
        <v>8288</v>
      </c>
      <c r="BG601" t="s">
        <v>8073</v>
      </c>
      <c r="BH601">
        <v>2</v>
      </c>
      <c r="BI601">
        <v>2</v>
      </c>
      <c r="BJ601" s="1">
        <v>45658</v>
      </c>
      <c r="BK601" s="1">
        <v>46022</v>
      </c>
      <c r="BL601" s="1">
        <v>45658</v>
      </c>
      <c r="BM601" s="1">
        <v>46022</v>
      </c>
      <c r="BN601">
        <v>35</v>
      </c>
      <c r="BO601">
        <v>6</v>
      </c>
      <c r="BP601">
        <v>6</v>
      </c>
      <c r="BQ601">
        <v>5</v>
      </c>
      <c r="BR601">
        <v>0</v>
      </c>
      <c r="BS601">
        <v>6</v>
      </c>
      <c r="BT601">
        <v>6</v>
      </c>
      <c r="BU601">
        <v>6</v>
      </c>
      <c r="BV601" t="str">
        <f>"11:00 AM"</f>
        <v>11:00 AM</v>
      </c>
      <c r="BW601" t="str">
        <f>"11:00 PM"</f>
        <v>11:00 PM</v>
      </c>
      <c r="BX601" t="s">
        <v>158</v>
      </c>
      <c r="BY601">
        <v>0</v>
      </c>
      <c r="BZ601">
        <v>24</v>
      </c>
      <c r="CA601" t="s">
        <v>115</v>
      </c>
      <c r="CC601" t="s">
        <v>8289</v>
      </c>
      <c r="CD601" t="s">
        <v>8290</v>
      </c>
      <c r="CE601" t="s">
        <v>1009</v>
      </c>
      <c r="CF601" t="s">
        <v>119</v>
      </c>
      <c r="CG601" t="s">
        <v>120</v>
      </c>
      <c r="CH601" s="8">
        <v>96950</v>
      </c>
      <c r="CI601" s="3">
        <v>12.37</v>
      </c>
      <c r="CJ601" s="3">
        <v>12.37</v>
      </c>
      <c r="CK601" s="3">
        <v>0</v>
      </c>
      <c r="CL601" s="3">
        <v>0</v>
      </c>
      <c r="CM601" t="s">
        <v>136</v>
      </c>
      <c r="CN601" t="s">
        <v>209</v>
      </c>
      <c r="CO601" t="s">
        <v>138</v>
      </c>
      <c r="CQ601" t="s">
        <v>115</v>
      </c>
      <c r="CR601" t="s">
        <v>133</v>
      </c>
      <c r="CS601" t="s">
        <v>139</v>
      </c>
      <c r="CT601" t="s">
        <v>139</v>
      </c>
      <c r="CU601" t="s">
        <v>139</v>
      </c>
      <c r="CV601" t="s">
        <v>133</v>
      </c>
      <c r="CW601" t="s">
        <v>139</v>
      </c>
      <c r="CX601" t="s">
        <v>209</v>
      </c>
      <c r="CY601" s="10">
        <v>16702336696</v>
      </c>
      <c r="CZ601" t="s">
        <v>8291</v>
      </c>
      <c r="DA601" t="s">
        <v>139</v>
      </c>
      <c r="DB601" t="s">
        <v>133</v>
      </c>
      <c r="DC601" t="s">
        <v>115</v>
      </c>
    </row>
    <row r="602" spans="1:112" ht="14.45" customHeight="1" x14ac:dyDescent="0.25">
      <c r="A602" t="s">
        <v>8623</v>
      </c>
      <c r="B602" t="s">
        <v>192</v>
      </c>
      <c r="C602" s="1">
        <v>45521</v>
      </c>
      <c r="D602" s="1">
        <v>45601</v>
      </c>
      <c r="E602" t="s">
        <v>114</v>
      </c>
      <c r="G602" t="s">
        <v>115</v>
      </c>
      <c r="H602" t="s">
        <v>115</v>
      </c>
      <c r="I602" t="s">
        <v>115</v>
      </c>
      <c r="J602" t="s">
        <v>8162</v>
      </c>
      <c r="K602" t="s">
        <v>8163</v>
      </c>
      <c r="L602" t="s">
        <v>8164</v>
      </c>
      <c r="N602" t="s">
        <v>119</v>
      </c>
      <c r="O602" t="s">
        <v>120</v>
      </c>
      <c r="P602" s="8">
        <v>96950</v>
      </c>
      <c r="Q602" t="s">
        <v>121</v>
      </c>
      <c r="S602" s="10">
        <v>16702880471</v>
      </c>
      <c r="U602" t="s">
        <v>8165</v>
      </c>
      <c r="V602">
        <v>812332</v>
      </c>
      <c r="W602" t="s">
        <v>123</v>
      </c>
      <c r="Y602" t="s">
        <v>8166</v>
      </c>
      <c r="Z602" t="s">
        <v>8167</v>
      </c>
      <c r="AB602" t="s">
        <v>200</v>
      </c>
      <c r="AC602" t="s">
        <v>8164</v>
      </c>
      <c r="AE602" t="s">
        <v>119</v>
      </c>
      <c r="AF602" t="s">
        <v>120</v>
      </c>
      <c r="AG602" s="8">
        <v>96950</v>
      </c>
      <c r="AH602" t="s">
        <v>121</v>
      </c>
      <c r="AJ602" s="10">
        <v>16702880471</v>
      </c>
      <c r="AL602" t="s">
        <v>8168</v>
      </c>
      <c r="BD602" t="str">
        <f>"49-9071.00"</f>
        <v>49-9071.00</v>
      </c>
      <c r="BE602" t="s">
        <v>241</v>
      </c>
      <c r="BF602" t="s">
        <v>8169</v>
      </c>
      <c r="BG602" t="s">
        <v>1638</v>
      </c>
      <c r="BH602">
        <v>1</v>
      </c>
      <c r="BJ602" s="1">
        <v>45597</v>
      </c>
      <c r="BK602" s="1">
        <v>45930</v>
      </c>
      <c r="BN602">
        <v>40</v>
      </c>
      <c r="BO602">
        <v>0</v>
      </c>
      <c r="BP602">
        <v>8</v>
      </c>
      <c r="BQ602">
        <v>8</v>
      </c>
      <c r="BR602">
        <v>8</v>
      </c>
      <c r="BS602">
        <v>8</v>
      </c>
      <c r="BT602">
        <v>8</v>
      </c>
      <c r="BU602">
        <v>0</v>
      </c>
      <c r="BV602" t="str">
        <f>"9:00 AM"</f>
        <v>9:00 AM</v>
      </c>
      <c r="BW602" t="str">
        <f>"5:00 PM"</f>
        <v>5:00 PM</v>
      </c>
      <c r="BX602" t="s">
        <v>226</v>
      </c>
      <c r="BY602">
        <v>0</v>
      </c>
      <c r="BZ602">
        <v>12</v>
      </c>
      <c r="CA602" t="s">
        <v>115</v>
      </c>
      <c r="CC602" t="s">
        <v>4673</v>
      </c>
      <c r="CD602" t="s">
        <v>8164</v>
      </c>
      <c r="CF602" t="s">
        <v>119</v>
      </c>
      <c r="CG602" t="s">
        <v>120</v>
      </c>
      <c r="CH602" s="8">
        <v>96950</v>
      </c>
      <c r="CI602" s="3">
        <v>9.75</v>
      </c>
      <c r="CJ602" s="3">
        <v>9.75</v>
      </c>
      <c r="CK602" s="3">
        <v>14.63</v>
      </c>
      <c r="CL602" s="3">
        <v>14.63</v>
      </c>
      <c r="CM602" t="s">
        <v>136</v>
      </c>
      <c r="CO602" t="s">
        <v>138</v>
      </c>
      <c r="CQ602" t="s">
        <v>115</v>
      </c>
      <c r="CR602" t="s">
        <v>133</v>
      </c>
      <c r="CS602" t="s">
        <v>139</v>
      </c>
      <c r="CT602" t="s">
        <v>133</v>
      </c>
      <c r="CU602" t="s">
        <v>139</v>
      </c>
      <c r="CV602" t="s">
        <v>133</v>
      </c>
      <c r="CW602" t="s">
        <v>139</v>
      </c>
      <c r="CX602" t="s">
        <v>8624</v>
      </c>
      <c r="CY602" s="10">
        <v>16702880471</v>
      </c>
      <c r="CZ602" t="s">
        <v>8168</v>
      </c>
      <c r="DA602" t="s">
        <v>139</v>
      </c>
      <c r="DB602" t="s">
        <v>133</v>
      </c>
      <c r="DC602" t="s">
        <v>115</v>
      </c>
      <c r="DD602" t="s">
        <v>8166</v>
      </c>
      <c r="DE602" t="s">
        <v>8167</v>
      </c>
      <c r="DG602" t="s">
        <v>8162</v>
      </c>
      <c r="DH602" t="s">
        <v>8168</v>
      </c>
    </row>
    <row r="603" spans="1:112" ht="14.45" customHeight="1" x14ac:dyDescent="0.25">
      <c r="A603" t="s">
        <v>8767</v>
      </c>
      <c r="B603" t="s">
        <v>143</v>
      </c>
      <c r="C603" s="1">
        <v>45536</v>
      </c>
      <c r="D603" s="1">
        <v>45601</v>
      </c>
      <c r="E603" t="s">
        <v>144</v>
      </c>
      <c r="F603" s="1">
        <v>45625</v>
      </c>
      <c r="G603" t="s">
        <v>115</v>
      </c>
      <c r="H603" t="s">
        <v>115</v>
      </c>
      <c r="I603" t="s">
        <v>115</v>
      </c>
      <c r="J603" t="s">
        <v>1401</v>
      </c>
      <c r="K603" t="s">
        <v>8768</v>
      </c>
      <c r="L603" t="s">
        <v>1403</v>
      </c>
      <c r="M603" t="s">
        <v>1404</v>
      </c>
      <c r="N603" t="s">
        <v>119</v>
      </c>
      <c r="O603" t="s">
        <v>120</v>
      </c>
      <c r="P603" s="8">
        <v>96950</v>
      </c>
      <c r="Q603" t="s">
        <v>121</v>
      </c>
      <c r="R603" t="s">
        <v>119</v>
      </c>
      <c r="S603" s="10">
        <v>16702353481</v>
      </c>
      <c r="U603" t="s">
        <v>1405</v>
      </c>
      <c r="V603">
        <v>811111</v>
      </c>
      <c r="W603" t="s">
        <v>123</v>
      </c>
      <c r="Y603" t="s">
        <v>552</v>
      </c>
      <c r="Z603" t="s">
        <v>553</v>
      </c>
      <c r="AA603" t="s">
        <v>554</v>
      </c>
      <c r="AB603" t="s">
        <v>1375</v>
      </c>
      <c r="AC603" t="s">
        <v>1403</v>
      </c>
      <c r="AD603" t="s">
        <v>1404</v>
      </c>
      <c r="AE603" t="s">
        <v>119</v>
      </c>
      <c r="AF603" t="s">
        <v>120</v>
      </c>
      <c r="AG603" s="8">
        <v>96950</v>
      </c>
      <c r="AH603" t="s">
        <v>121</v>
      </c>
      <c r="AI603" t="s">
        <v>119</v>
      </c>
      <c r="AJ603" s="10">
        <v>16702353481</v>
      </c>
      <c r="AL603" t="s">
        <v>1406</v>
      </c>
      <c r="BD603" t="str">
        <f>"51-9124.00"</f>
        <v>51-9124.00</v>
      </c>
      <c r="BE603" t="s">
        <v>8769</v>
      </c>
      <c r="BF603" t="s">
        <v>8770</v>
      </c>
      <c r="BG603" t="s">
        <v>8771</v>
      </c>
      <c r="BH603">
        <v>2</v>
      </c>
      <c r="BI603">
        <v>2</v>
      </c>
      <c r="BJ603" s="1">
        <v>45627</v>
      </c>
      <c r="BK603" s="1">
        <v>45991</v>
      </c>
      <c r="BL603" s="1">
        <v>45627</v>
      </c>
      <c r="BM603" s="1">
        <v>45991</v>
      </c>
      <c r="BN603">
        <v>35</v>
      </c>
      <c r="BO603">
        <v>0</v>
      </c>
      <c r="BP603">
        <v>7</v>
      </c>
      <c r="BQ603">
        <v>7</v>
      </c>
      <c r="BR603">
        <v>7</v>
      </c>
      <c r="BS603">
        <v>7</v>
      </c>
      <c r="BT603">
        <v>7</v>
      </c>
      <c r="BU603">
        <v>0</v>
      </c>
      <c r="BV603" t="str">
        <f>"8:00 AM"</f>
        <v>8:00 AM</v>
      </c>
      <c r="BW603" t="str">
        <f>"4:00 PM"</f>
        <v>4:00 PM</v>
      </c>
      <c r="BX603" t="s">
        <v>158</v>
      </c>
      <c r="BY603">
        <v>0</v>
      </c>
      <c r="BZ603">
        <v>12</v>
      </c>
      <c r="CA603" t="s">
        <v>115</v>
      </c>
      <c r="CC603" t="s">
        <v>8772</v>
      </c>
      <c r="CD603" t="s">
        <v>1403</v>
      </c>
      <c r="CE603" t="s">
        <v>1404</v>
      </c>
      <c r="CF603" t="s">
        <v>119</v>
      </c>
      <c r="CG603" t="s">
        <v>120</v>
      </c>
      <c r="CH603" s="8">
        <v>96950</v>
      </c>
      <c r="CI603" s="3">
        <v>14.92</v>
      </c>
      <c r="CJ603" s="3">
        <v>14.92</v>
      </c>
      <c r="CK603" s="3">
        <v>22.38</v>
      </c>
      <c r="CL603" s="3">
        <v>22.38</v>
      </c>
      <c r="CM603" t="s">
        <v>136</v>
      </c>
      <c r="CN603" t="s">
        <v>139</v>
      </c>
      <c r="CO603" t="s">
        <v>138</v>
      </c>
      <c r="CQ603" t="s">
        <v>115</v>
      </c>
      <c r="CR603" t="s">
        <v>133</v>
      </c>
      <c r="CS603" t="s">
        <v>139</v>
      </c>
      <c r="CT603" t="s">
        <v>133</v>
      </c>
      <c r="CU603" t="s">
        <v>139</v>
      </c>
      <c r="CV603" t="s">
        <v>133</v>
      </c>
      <c r="CW603" t="s">
        <v>133</v>
      </c>
      <c r="CX603" t="s">
        <v>1409</v>
      </c>
      <c r="CY603" s="10">
        <v>16702353481</v>
      </c>
      <c r="CZ603" t="s">
        <v>1406</v>
      </c>
      <c r="DA603" t="s">
        <v>139</v>
      </c>
      <c r="DB603" t="s">
        <v>133</v>
      </c>
      <c r="DC603" t="s">
        <v>115</v>
      </c>
      <c r="DD603" t="s">
        <v>1372</v>
      </c>
      <c r="DE603" t="s">
        <v>1410</v>
      </c>
      <c r="DF603" t="s">
        <v>1411</v>
      </c>
      <c r="DG603" t="s">
        <v>1401</v>
      </c>
      <c r="DH603" t="s">
        <v>1406</v>
      </c>
    </row>
    <row r="604" spans="1:112" ht="14.45" customHeight="1" x14ac:dyDescent="0.25">
      <c r="A604" t="s">
        <v>8858</v>
      </c>
      <c r="B604" t="s">
        <v>143</v>
      </c>
      <c r="C604" s="1">
        <v>45470</v>
      </c>
      <c r="D604" s="1">
        <v>45601</v>
      </c>
      <c r="E604" t="s">
        <v>144</v>
      </c>
      <c r="F604" s="1">
        <v>45564</v>
      </c>
      <c r="G604" t="s">
        <v>133</v>
      </c>
      <c r="H604" t="s">
        <v>115</v>
      </c>
      <c r="I604" t="s">
        <v>115</v>
      </c>
      <c r="J604" t="s">
        <v>8590</v>
      </c>
      <c r="L604" t="s">
        <v>3011</v>
      </c>
      <c r="M604" t="s">
        <v>8859</v>
      </c>
      <c r="N604" t="s">
        <v>119</v>
      </c>
      <c r="O604" t="s">
        <v>120</v>
      </c>
      <c r="P604" s="8">
        <v>96950</v>
      </c>
      <c r="Q604" t="s">
        <v>121</v>
      </c>
      <c r="S604" s="10">
        <v>16702351234</v>
      </c>
      <c r="U604" t="s">
        <v>7336</v>
      </c>
      <c r="V604">
        <v>4413</v>
      </c>
      <c r="W604" t="s">
        <v>123</v>
      </c>
      <c r="Y604" t="s">
        <v>8592</v>
      </c>
      <c r="Z604" t="s">
        <v>8593</v>
      </c>
      <c r="AB604" t="s">
        <v>200</v>
      </c>
      <c r="AC604" t="s">
        <v>3011</v>
      </c>
      <c r="AD604" t="s">
        <v>8591</v>
      </c>
      <c r="AE604" t="s">
        <v>119</v>
      </c>
      <c r="AF604" t="s">
        <v>120</v>
      </c>
      <c r="AG604" s="8">
        <v>96950</v>
      </c>
      <c r="AH604" t="s">
        <v>121</v>
      </c>
      <c r="AJ604" s="10">
        <v>16702351234</v>
      </c>
      <c r="AL604" t="s">
        <v>7338</v>
      </c>
      <c r="BD604" t="str">
        <f>"43-3031.00"</f>
        <v>43-3031.00</v>
      </c>
      <c r="BE604" t="s">
        <v>430</v>
      </c>
      <c r="BF604" t="s">
        <v>8860</v>
      </c>
      <c r="BG604" t="s">
        <v>8861</v>
      </c>
      <c r="BH604">
        <v>2</v>
      </c>
      <c r="BI604">
        <v>2</v>
      </c>
      <c r="BJ604" s="1">
        <v>45566</v>
      </c>
      <c r="BK604" s="1">
        <v>46660</v>
      </c>
      <c r="BL604" s="1">
        <v>45601</v>
      </c>
      <c r="BM604" s="1">
        <v>46660</v>
      </c>
      <c r="BN604">
        <v>40</v>
      </c>
      <c r="BO604">
        <v>0</v>
      </c>
      <c r="BP604">
        <v>8</v>
      </c>
      <c r="BQ604">
        <v>8</v>
      </c>
      <c r="BR604">
        <v>8</v>
      </c>
      <c r="BS604">
        <v>8</v>
      </c>
      <c r="BT604">
        <v>8</v>
      </c>
      <c r="BU604">
        <v>0</v>
      </c>
      <c r="BV604" t="str">
        <f>"8:00 AM"</f>
        <v>8:00 AM</v>
      </c>
      <c r="BW604" t="str">
        <f>"5:00 PM"</f>
        <v>5:00 PM</v>
      </c>
      <c r="BX604" t="s">
        <v>226</v>
      </c>
      <c r="BY604">
        <v>0</v>
      </c>
      <c r="BZ604">
        <v>24</v>
      </c>
      <c r="CA604" t="s">
        <v>115</v>
      </c>
      <c r="CC604" t="s">
        <v>8862</v>
      </c>
      <c r="CD604" t="s">
        <v>3011</v>
      </c>
      <c r="CE604" t="s">
        <v>139</v>
      </c>
      <c r="CF604" t="s">
        <v>119</v>
      </c>
      <c r="CG604" t="s">
        <v>120</v>
      </c>
      <c r="CH604" s="8">
        <v>96950</v>
      </c>
      <c r="CI604" s="3">
        <v>11.43</v>
      </c>
      <c r="CJ604" s="3">
        <v>11.43</v>
      </c>
      <c r="CK604" s="3">
        <v>17.149999999999999</v>
      </c>
      <c r="CL604" s="3">
        <v>17.149999999999999</v>
      </c>
      <c r="CM604" t="s">
        <v>136</v>
      </c>
      <c r="CN604" t="s">
        <v>139</v>
      </c>
      <c r="CO604" t="s">
        <v>138</v>
      </c>
      <c r="CQ604" t="s">
        <v>115</v>
      </c>
      <c r="CR604" t="s">
        <v>133</v>
      </c>
      <c r="CS604" t="s">
        <v>139</v>
      </c>
      <c r="CT604" t="s">
        <v>133</v>
      </c>
      <c r="CU604" t="s">
        <v>139</v>
      </c>
      <c r="CV604" t="s">
        <v>133</v>
      </c>
      <c r="CW604" t="s">
        <v>139</v>
      </c>
      <c r="CX604" t="s">
        <v>516</v>
      </c>
      <c r="CY604" s="10">
        <v>16702351234</v>
      </c>
      <c r="CZ604" t="s">
        <v>7338</v>
      </c>
      <c r="DA604" t="s">
        <v>356</v>
      </c>
      <c r="DB604" t="s">
        <v>133</v>
      </c>
      <c r="DC604" t="s">
        <v>115</v>
      </c>
      <c r="DD604" t="s">
        <v>517</v>
      </c>
      <c r="DE604" t="s">
        <v>518</v>
      </c>
      <c r="DF604" t="s">
        <v>519</v>
      </c>
      <c r="DG604" t="s">
        <v>520</v>
      </c>
      <c r="DH604" t="s">
        <v>521</v>
      </c>
    </row>
    <row r="605" spans="1:112" ht="14.45" customHeight="1" x14ac:dyDescent="0.25">
      <c r="A605" t="s">
        <v>8973</v>
      </c>
      <c r="B605" t="s">
        <v>143</v>
      </c>
      <c r="C605" s="1">
        <v>45527</v>
      </c>
      <c r="D605" s="1">
        <v>45601</v>
      </c>
      <c r="E605" t="s">
        <v>144</v>
      </c>
      <c r="F605" s="1">
        <v>45626</v>
      </c>
      <c r="G605" t="s">
        <v>115</v>
      </c>
      <c r="H605" t="s">
        <v>115</v>
      </c>
      <c r="I605" t="s">
        <v>115</v>
      </c>
      <c r="J605" t="s">
        <v>8974</v>
      </c>
      <c r="K605" t="s">
        <v>8975</v>
      </c>
      <c r="L605" t="s">
        <v>481</v>
      </c>
      <c r="M605" t="s">
        <v>119</v>
      </c>
      <c r="N605" t="s">
        <v>208</v>
      </c>
      <c r="O605" t="s">
        <v>120</v>
      </c>
      <c r="P605" s="8">
        <v>96950</v>
      </c>
      <c r="Q605" t="s">
        <v>121</v>
      </c>
      <c r="S605" s="10">
        <v>16702350247</v>
      </c>
      <c r="U605" t="s">
        <v>8976</v>
      </c>
      <c r="V605">
        <v>722515</v>
      </c>
      <c r="W605" t="s">
        <v>123</v>
      </c>
      <c r="Y605" t="s">
        <v>8977</v>
      </c>
      <c r="Z605" t="s">
        <v>8978</v>
      </c>
      <c r="AA605" t="s">
        <v>8979</v>
      </c>
      <c r="AB605" t="s">
        <v>8980</v>
      </c>
      <c r="AC605" t="s">
        <v>8981</v>
      </c>
      <c r="AD605" t="s">
        <v>8982</v>
      </c>
      <c r="AE605" t="s">
        <v>8983</v>
      </c>
      <c r="AF605" t="s">
        <v>1258</v>
      </c>
      <c r="AG605" s="8">
        <v>96913</v>
      </c>
      <c r="AH605" t="s">
        <v>121</v>
      </c>
      <c r="AJ605" s="10">
        <v>16716471531</v>
      </c>
      <c r="AL605" t="s">
        <v>8984</v>
      </c>
      <c r="BD605" t="str">
        <f>"51-3011.00"</f>
        <v>51-3011.00</v>
      </c>
      <c r="BE605" t="s">
        <v>767</v>
      </c>
      <c r="BF605" t="s">
        <v>8985</v>
      </c>
      <c r="BG605" t="s">
        <v>8986</v>
      </c>
      <c r="BH605">
        <v>1</v>
      </c>
      <c r="BI605">
        <v>1</v>
      </c>
      <c r="BJ605" s="1">
        <v>45627</v>
      </c>
      <c r="BK605" s="1">
        <v>45991</v>
      </c>
      <c r="BL605" s="1">
        <v>45627</v>
      </c>
      <c r="BM605" s="1">
        <v>45991</v>
      </c>
      <c r="BN605">
        <v>35</v>
      </c>
      <c r="BO605">
        <v>7</v>
      </c>
      <c r="BP605">
        <v>0</v>
      </c>
      <c r="BQ605">
        <v>0</v>
      </c>
      <c r="BR605">
        <v>7</v>
      </c>
      <c r="BS605">
        <v>7</v>
      </c>
      <c r="BT605">
        <v>7</v>
      </c>
      <c r="BU605">
        <v>7</v>
      </c>
      <c r="BV605" t="str">
        <f>"11:00 PM"</f>
        <v>11:00 PM</v>
      </c>
      <c r="BW605" t="str">
        <f>"7:00 AM"</f>
        <v>7:00 AM</v>
      </c>
      <c r="BX605" t="s">
        <v>158</v>
      </c>
      <c r="BY605">
        <v>0</v>
      </c>
      <c r="BZ605">
        <v>12</v>
      </c>
      <c r="CA605" t="s">
        <v>115</v>
      </c>
      <c r="CC605" t="s">
        <v>8987</v>
      </c>
      <c r="CD605" t="s">
        <v>8988</v>
      </c>
      <c r="CE605" t="s">
        <v>8989</v>
      </c>
      <c r="CF605" t="s">
        <v>208</v>
      </c>
      <c r="CG605" t="s">
        <v>120</v>
      </c>
      <c r="CH605" s="8">
        <v>96950</v>
      </c>
      <c r="CI605" s="3">
        <v>8.64</v>
      </c>
      <c r="CJ605" s="3">
        <v>8.64</v>
      </c>
      <c r="CK605" s="3">
        <v>12.96</v>
      </c>
      <c r="CL605" s="3">
        <v>12.96</v>
      </c>
      <c r="CM605" t="s">
        <v>136</v>
      </c>
      <c r="CO605" t="s">
        <v>138</v>
      </c>
      <c r="CQ605" t="s">
        <v>133</v>
      </c>
      <c r="CR605" t="s">
        <v>133</v>
      </c>
      <c r="CS605" t="s">
        <v>139</v>
      </c>
      <c r="CT605" t="s">
        <v>133</v>
      </c>
      <c r="CU605" t="s">
        <v>139</v>
      </c>
      <c r="CV605" t="s">
        <v>133</v>
      </c>
      <c r="CW605" t="s">
        <v>139</v>
      </c>
      <c r="CX605" t="s">
        <v>8990</v>
      </c>
      <c r="CY605" s="10">
        <v>16702350247</v>
      </c>
      <c r="CZ605" t="s">
        <v>8991</v>
      </c>
      <c r="DA605" t="s">
        <v>139</v>
      </c>
      <c r="DB605" t="s">
        <v>133</v>
      </c>
      <c r="DC605" t="s">
        <v>115</v>
      </c>
    </row>
    <row r="606" spans="1:112" ht="14.45" customHeight="1" x14ac:dyDescent="0.25">
      <c r="A606" t="s">
        <v>9368</v>
      </c>
      <c r="B606" t="s">
        <v>192</v>
      </c>
      <c r="C606" s="1">
        <v>45552</v>
      </c>
      <c r="D606" s="1">
        <v>45601</v>
      </c>
      <c r="E606" t="s">
        <v>114</v>
      </c>
      <c r="G606" t="s">
        <v>115</v>
      </c>
      <c r="H606" t="s">
        <v>115</v>
      </c>
      <c r="I606" t="s">
        <v>115</v>
      </c>
      <c r="J606" t="s">
        <v>4069</v>
      </c>
      <c r="L606" t="s">
        <v>4739</v>
      </c>
      <c r="M606" t="s">
        <v>4740</v>
      </c>
      <c r="N606" t="s">
        <v>119</v>
      </c>
      <c r="O606" t="s">
        <v>120</v>
      </c>
      <c r="P606" s="8">
        <v>96950</v>
      </c>
      <c r="Q606" t="s">
        <v>121</v>
      </c>
      <c r="R606" t="s">
        <v>139</v>
      </c>
      <c r="S606" s="10">
        <v>16707852508</v>
      </c>
      <c r="U606" t="s">
        <v>4071</v>
      </c>
      <c r="V606">
        <v>56132</v>
      </c>
      <c r="W606" t="s">
        <v>123</v>
      </c>
      <c r="Y606" t="s">
        <v>5849</v>
      </c>
      <c r="Z606" t="s">
        <v>5850</v>
      </c>
      <c r="AA606" t="s">
        <v>2878</v>
      </c>
      <c r="AB606" t="s">
        <v>945</v>
      </c>
      <c r="AC606" t="s">
        <v>4739</v>
      </c>
      <c r="AD606" t="s">
        <v>4740</v>
      </c>
      <c r="AE606" t="s">
        <v>119</v>
      </c>
      <c r="AF606" t="s">
        <v>120</v>
      </c>
      <c r="AG606" s="8">
        <v>96950</v>
      </c>
      <c r="AH606" t="s">
        <v>121</v>
      </c>
      <c r="AJ606" s="10">
        <v>16707852508</v>
      </c>
      <c r="AL606" t="s">
        <v>4073</v>
      </c>
      <c r="BD606" t="str">
        <f>"43-4181.00"</f>
        <v>43-4181.00</v>
      </c>
      <c r="BE606" t="s">
        <v>1145</v>
      </c>
      <c r="BF606" t="s">
        <v>9369</v>
      </c>
      <c r="BG606" t="s">
        <v>9370</v>
      </c>
      <c r="BH606">
        <v>10</v>
      </c>
      <c r="BJ606" s="1">
        <v>45566</v>
      </c>
      <c r="BK606" s="1">
        <v>45930</v>
      </c>
      <c r="BN606">
        <v>35</v>
      </c>
      <c r="BO606">
        <v>0</v>
      </c>
      <c r="BP606">
        <v>7</v>
      </c>
      <c r="BQ606">
        <v>7</v>
      </c>
      <c r="BR606">
        <v>7</v>
      </c>
      <c r="BS606">
        <v>7</v>
      </c>
      <c r="BT606">
        <v>7</v>
      </c>
      <c r="BU606">
        <v>0</v>
      </c>
      <c r="BV606" t="str">
        <f>"9:00 AM"</f>
        <v>9:00 AM</v>
      </c>
      <c r="BW606" t="str">
        <f>"5:00 PM"</f>
        <v>5:00 PM</v>
      </c>
      <c r="BX606" t="s">
        <v>226</v>
      </c>
      <c r="BY606">
        <v>0</v>
      </c>
      <c r="BZ606">
        <v>12</v>
      </c>
      <c r="CA606" t="s">
        <v>115</v>
      </c>
      <c r="CC606" t="s">
        <v>9371</v>
      </c>
      <c r="CD606" t="s">
        <v>4739</v>
      </c>
      <c r="CE606" t="s">
        <v>4740</v>
      </c>
      <c r="CF606" t="s">
        <v>119</v>
      </c>
      <c r="CG606" t="s">
        <v>120</v>
      </c>
      <c r="CH606" s="8">
        <v>96950</v>
      </c>
      <c r="CI606" s="3">
        <v>8.77</v>
      </c>
      <c r="CK606" s="3">
        <v>13.16</v>
      </c>
      <c r="CM606" t="s">
        <v>136</v>
      </c>
      <c r="CO606" t="s">
        <v>138</v>
      </c>
      <c r="CQ606" t="s">
        <v>115</v>
      </c>
      <c r="CR606" t="s">
        <v>133</v>
      </c>
      <c r="CS606" t="s">
        <v>139</v>
      </c>
      <c r="CT606" t="s">
        <v>133</v>
      </c>
      <c r="CU606" t="s">
        <v>139</v>
      </c>
      <c r="CV606" t="s">
        <v>133</v>
      </c>
      <c r="CW606" t="s">
        <v>139</v>
      </c>
      <c r="CX606" s="2" t="s">
        <v>8015</v>
      </c>
      <c r="CY606" s="10">
        <v>16708385436</v>
      </c>
      <c r="CZ606" t="s">
        <v>4073</v>
      </c>
      <c r="DA606" t="s">
        <v>4745</v>
      </c>
      <c r="DB606" t="s">
        <v>133</v>
      </c>
      <c r="DC606" t="s">
        <v>115</v>
      </c>
    </row>
    <row r="607" spans="1:112" ht="14.45" customHeight="1" x14ac:dyDescent="0.25">
      <c r="A607" t="s">
        <v>9611</v>
      </c>
      <c r="B607" t="s">
        <v>143</v>
      </c>
      <c r="C607" s="1">
        <v>45538</v>
      </c>
      <c r="D607" s="1">
        <v>45601</v>
      </c>
      <c r="E607" t="s">
        <v>114</v>
      </c>
      <c r="G607" t="s">
        <v>115</v>
      </c>
      <c r="H607" t="s">
        <v>115</v>
      </c>
      <c r="I607" t="s">
        <v>115</v>
      </c>
      <c r="J607" t="s">
        <v>2110</v>
      </c>
      <c r="L607" t="s">
        <v>2116</v>
      </c>
      <c r="M607" t="s">
        <v>294</v>
      </c>
      <c r="N607" t="s">
        <v>283</v>
      </c>
      <c r="O607" t="s">
        <v>120</v>
      </c>
      <c r="P607" s="8">
        <v>96952</v>
      </c>
      <c r="Q607" t="s">
        <v>121</v>
      </c>
      <c r="R607" t="s">
        <v>284</v>
      </c>
      <c r="S607" s="10">
        <v>16704330105</v>
      </c>
      <c r="U607" t="s">
        <v>2113</v>
      </c>
      <c r="V607">
        <v>72251</v>
      </c>
      <c r="W607" t="s">
        <v>123</v>
      </c>
      <c r="Y607" t="s">
        <v>2114</v>
      </c>
      <c r="Z607" t="s">
        <v>2115</v>
      </c>
      <c r="AB607" t="s">
        <v>663</v>
      </c>
      <c r="AC607" t="s">
        <v>2116</v>
      </c>
      <c r="AD607" t="s">
        <v>294</v>
      </c>
      <c r="AE607" t="s">
        <v>283</v>
      </c>
      <c r="AF607" t="s">
        <v>120</v>
      </c>
      <c r="AG607" s="8">
        <v>96952</v>
      </c>
      <c r="AH607" t="s">
        <v>121</v>
      </c>
      <c r="AI607" t="s">
        <v>284</v>
      </c>
      <c r="AJ607" s="10">
        <v>16704330105</v>
      </c>
      <c r="AL607" t="s">
        <v>2117</v>
      </c>
      <c r="BD607" t="str">
        <f>"35-2014.00"</f>
        <v>35-2014.00</v>
      </c>
      <c r="BE607" t="s">
        <v>273</v>
      </c>
      <c r="BF607" t="s">
        <v>9612</v>
      </c>
      <c r="BG607" t="s">
        <v>275</v>
      </c>
      <c r="BH607">
        <v>2</v>
      </c>
      <c r="BI607">
        <v>2</v>
      </c>
      <c r="BJ607" s="1">
        <v>45658</v>
      </c>
      <c r="BK607" s="1">
        <v>46022</v>
      </c>
      <c r="BL607" s="1">
        <v>45658</v>
      </c>
      <c r="BM607" s="1">
        <v>46022</v>
      </c>
      <c r="BN607">
        <v>35</v>
      </c>
      <c r="BO607">
        <v>0</v>
      </c>
      <c r="BP607">
        <v>7</v>
      </c>
      <c r="BQ607">
        <v>7</v>
      </c>
      <c r="BR607">
        <v>7</v>
      </c>
      <c r="BS607">
        <v>7</v>
      </c>
      <c r="BT607">
        <v>7</v>
      </c>
      <c r="BU607">
        <v>0</v>
      </c>
      <c r="BV607" t="str">
        <f>"4:00 AM"</f>
        <v>4:00 AM</v>
      </c>
      <c r="BW607" t="str">
        <f>"12:00 PM"</f>
        <v>12:00 PM</v>
      </c>
      <c r="BX607" t="s">
        <v>158</v>
      </c>
      <c r="BY607">
        <v>0</v>
      </c>
      <c r="BZ607">
        <v>12</v>
      </c>
      <c r="CA607" t="s">
        <v>115</v>
      </c>
      <c r="CC607" t="s">
        <v>246</v>
      </c>
      <c r="CD607" t="s">
        <v>5952</v>
      </c>
      <c r="CE607" t="s">
        <v>294</v>
      </c>
      <c r="CF607" t="s">
        <v>283</v>
      </c>
      <c r="CG607" t="s">
        <v>120</v>
      </c>
      <c r="CH607" s="8">
        <v>96952</v>
      </c>
      <c r="CI607" s="3">
        <v>8.83</v>
      </c>
      <c r="CJ607" s="3">
        <v>8.83</v>
      </c>
      <c r="CK607" s="3">
        <v>13.25</v>
      </c>
      <c r="CL607" s="3">
        <v>13.25</v>
      </c>
      <c r="CM607" t="s">
        <v>136</v>
      </c>
      <c r="CN607" t="s">
        <v>246</v>
      </c>
      <c r="CO607" t="s">
        <v>138</v>
      </c>
      <c r="CQ607" t="s">
        <v>115</v>
      </c>
      <c r="CR607" t="s">
        <v>133</v>
      </c>
      <c r="CS607" t="s">
        <v>139</v>
      </c>
      <c r="CT607" t="s">
        <v>133</v>
      </c>
      <c r="CU607" t="s">
        <v>139</v>
      </c>
      <c r="CV607" t="s">
        <v>133</v>
      </c>
      <c r="CW607" t="s">
        <v>139</v>
      </c>
      <c r="CX607" t="s">
        <v>295</v>
      </c>
      <c r="CY607" s="10">
        <v>16704330105</v>
      </c>
      <c r="CZ607" t="s">
        <v>2117</v>
      </c>
      <c r="DA607" t="s">
        <v>296</v>
      </c>
      <c r="DB607" t="s">
        <v>133</v>
      </c>
      <c r="DC607" t="s">
        <v>115</v>
      </c>
    </row>
    <row r="608" spans="1:112" ht="14.45" customHeight="1" x14ac:dyDescent="0.25">
      <c r="A608" t="s">
        <v>1176</v>
      </c>
      <c r="B608" t="s">
        <v>212</v>
      </c>
      <c r="C608" s="1">
        <v>45527</v>
      </c>
      <c r="D608" s="1">
        <v>45602</v>
      </c>
      <c r="E608" t="s">
        <v>144</v>
      </c>
      <c r="F608" s="1">
        <v>45597</v>
      </c>
      <c r="G608" t="s">
        <v>115</v>
      </c>
      <c r="H608" t="s">
        <v>115</v>
      </c>
      <c r="I608" t="s">
        <v>115</v>
      </c>
      <c r="J608" t="s">
        <v>1177</v>
      </c>
      <c r="L608" t="s">
        <v>1178</v>
      </c>
      <c r="N608" t="s">
        <v>119</v>
      </c>
      <c r="O608" t="s">
        <v>120</v>
      </c>
      <c r="P608" s="8">
        <v>96950</v>
      </c>
      <c r="Q608" t="s">
        <v>121</v>
      </c>
      <c r="S608" s="10">
        <v>16702886108</v>
      </c>
      <c r="U608" t="s">
        <v>1179</v>
      </c>
      <c r="V608">
        <v>23622</v>
      </c>
      <c r="W608" t="s">
        <v>123</v>
      </c>
      <c r="Y608" t="s">
        <v>1180</v>
      </c>
      <c r="Z608" t="s">
        <v>1181</v>
      </c>
      <c r="AB608" t="s">
        <v>200</v>
      </c>
      <c r="AC608" t="s">
        <v>1182</v>
      </c>
      <c r="AE608" t="s">
        <v>119</v>
      </c>
      <c r="AF608" t="s">
        <v>120</v>
      </c>
      <c r="AG608" s="8">
        <v>96950</v>
      </c>
      <c r="AH608" t="s">
        <v>121</v>
      </c>
      <c r="AJ608" s="10">
        <v>16702886108</v>
      </c>
      <c r="AL608" t="s">
        <v>1183</v>
      </c>
      <c r="BD608" t="str">
        <f>"49-9071.00"</f>
        <v>49-9071.00</v>
      </c>
      <c r="BE608" t="s">
        <v>241</v>
      </c>
      <c r="BF608" t="s">
        <v>1184</v>
      </c>
      <c r="BG608" t="s">
        <v>1185</v>
      </c>
      <c r="BH608">
        <v>10</v>
      </c>
      <c r="BJ608" s="1">
        <v>45599</v>
      </c>
      <c r="BK608" s="1">
        <v>45963</v>
      </c>
      <c r="BN608">
        <v>40</v>
      </c>
      <c r="BO608">
        <v>0</v>
      </c>
      <c r="BP608">
        <v>8</v>
      </c>
      <c r="BQ608">
        <v>8</v>
      </c>
      <c r="BR608">
        <v>8</v>
      </c>
      <c r="BS608">
        <v>8</v>
      </c>
      <c r="BT608">
        <v>8</v>
      </c>
      <c r="BU608">
        <v>0</v>
      </c>
      <c r="BV608" t="str">
        <f>"8:00 AM"</f>
        <v>8:00 AM</v>
      </c>
      <c r="BW608" t="str">
        <f>"5:00 PM"</f>
        <v>5:00 PM</v>
      </c>
      <c r="BX608" t="s">
        <v>226</v>
      </c>
      <c r="BY608">
        <v>0</v>
      </c>
      <c r="BZ608">
        <v>12</v>
      </c>
      <c r="CA608" t="s">
        <v>115</v>
      </c>
      <c r="CC608" t="s">
        <v>1186</v>
      </c>
      <c r="CD608" t="s">
        <v>1187</v>
      </c>
      <c r="CF608" t="s">
        <v>119</v>
      </c>
      <c r="CG608" t="s">
        <v>120</v>
      </c>
      <c r="CH608" s="8">
        <v>96950</v>
      </c>
      <c r="CI608" s="3">
        <v>9.75</v>
      </c>
      <c r="CJ608" s="3">
        <v>9.75</v>
      </c>
      <c r="CK608" s="3">
        <v>14.63</v>
      </c>
      <c r="CL608" s="3">
        <v>14.63</v>
      </c>
      <c r="CM608" t="s">
        <v>136</v>
      </c>
      <c r="CN608" t="s">
        <v>368</v>
      </c>
      <c r="CO608" t="s">
        <v>466</v>
      </c>
      <c r="CQ608" t="s">
        <v>115</v>
      </c>
      <c r="CR608" t="s">
        <v>133</v>
      </c>
      <c r="CS608" t="s">
        <v>133</v>
      </c>
      <c r="CT608" t="s">
        <v>133</v>
      </c>
      <c r="CU608" t="s">
        <v>139</v>
      </c>
      <c r="CV608" t="s">
        <v>133</v>
      </c>
      <c r="CW608" t="s">
        <v>133</v>
      </c>
      <c r="CX608" s="2" t="s">
        <v>1188</v>
      </c>
      <c r="CY608" s="10">
        <v>16702886108</v>
      </c>
      <c r="CZ608" t="s">
        <v>1183</v>
      </c>
      <c r="DA608" t="s">
        <v>209</v>
      </c>
      <c r="DB608" t="s">
        <v>133</v>
      </c>
      <c r="DC608" t="s">
        <v>115</v>
      </c>
      <c r="DD608" t="s">
        <v>1180</v>
      </c>
      <c r="DE608" t="s">
        <v>1189</v>
      </c>
      <c r="DG608" t="s">
        <v>1190</v>
      </c>
      <c r="DH608" t="s">
        <v>1183</v>
      </c>
    </row>
    <row r="609" spans="1:112" ht="14.45" customHeight="1" x14ac:dyDescent="0.25">
      <c r="A609" t="s">
        <v>1366</v>
      </c>
      <c r="B609" t="s">
        <v>143</v>
      </c>
      <c r="C609" s="1">
        <v>45536</v>
      </c>
      <c r="D609" s="1">
        <v>45602</v>
      </c>
      <c r="E609" t="s">
        <v>144</v>
      </c>
      <c r="F609" s="1">
        <v>45564</v>
      </c>
      <c r="G609" t="s">
        <v>115</v>
      </c>
      <c r="H609" t="s">
        <v>115</v>
      </c>
      <c r="I609" t="s">
        <v>115</v>
      </c>
      <c r="J609" t="s">
        <v>1367</v>
      </c>
      <c r="K609" t="s">
        <v>1368</v>
      </c>
      <c r="L609" t="s">
        <v>1369</v>
      </c>
      <c r="M609" t="s">
        <v>1370</v>
      </c>
      <c r="N609" t="s">
        <v>119</v>
      </c>
      <c r="O609" t="s">
        <v>120</v>
      </c>
      <c r="P609" s="8">
        <v>96950</v>
      </c>
      <c r="Q609" t="s">
        <v>121</v>
      </c>
      <c r="R609" t="s">
        <v>139</v>
      </c>
      <c r="S609" s="10">
        <v>16702872348</v>
      </c>
      <c r="U609" t="s">
        <v>1371</v>
      </c>
      <c r="V609">
        <v>561612</v>
      </c>
      <c r="W609" t="s">
        <v>123</v>
      </c>
      <c r="Y609" t="s">
        <v>1372</v>
      </c>
      <c r="Z609" t="s">
        <v>1373</v>
      </c>
      <c r="AA609" t="s">
        <v>1374</v>
      </c>
      <c r="AB609" t="s">
        <v>1375</v>
      </c>
      <c r="AC609" t="s">
        <v>1369</v>
      </c>
      <c r="AD609" t="s">
        <v>1370</v>
      </c>
      <c r="AE609" t="s">
        <v>119</v>
      </c>
      <c r="AF609" t="s">
        <v>120</v>
      </c>
      <c r="AG609" s="8">
        <v>96950</v>
      </c>
      <c r="AH609" t="s">
        <v>121</v>
      </c>
      <c r="AJ609" s="10">
        <v>16702872348</v>
      </c>
      <c r="AL609" t="s">
        <v>1376</v>
      </c>
      <c r="BD609" t="str">
        <f>"33-9032.00"</f>
        <v>33-9032.00</v>
      </c>
      <c r="BE609" t="s">
        <v>1377</v>
      </c>
      <c r="BF609" t="s">
        <v>1378</v>
      </c>
      <c r="BG609" t="s">
        <v>1379</v>
      </c>
      <c r="BH609">
        <v>3</v>
      </c>
      <c r="BI609">
        <v>3</v>
      </c>
      <c r="BJ609" s="1">
        <v>45566</v>
      </c>
      <c r="BK609" s="1">
        <v>45930</v>
      </c>
      <c r="BL609" s="1">
        <v>45602</v>
      </c>
      <c r="BM609" s="1">
        <v>45930</v>
      </c>
      <c r="BN609">
        <v>40</v>
      </c>
      <c r="BO609">
        <v>0</v>
      </c>
      <c r="BP609">
        <v>8</v>
      </c>
      <c r="BQ609">
        <v>8</v>
      </c>
      <c r="BR609">
        <v>8</v>
      </c>
      <c r="BS609">
        <v>8</v>
      </c>
      <c r="BT609">
        <v>8</v>
      </c>
      <c r="BU609">
        <v>0</v>
      </c>
      <c r="BV609" t="str">
        <f>"8:00 AM"</f>
        <v>8:00 AM</v>
      </c>
      <c r="BW609" t="str">
        <f>"5:00 PM"</f>
        <v>5:00 PM</v>
      </c>
      <c r="BX609" t="s">
        <v>226</v>
      </c>
      <c r="BY609">
        <v>0</v>
      </c>
      <c r="BZ609">
        <v>6</v>
      </c>
      <c r="CA609" t="s">
        <v>115</v>
      </c>
      <c r="CC609" t="s">
        <v>1380</v>
      </c>
      <c r="CD609" t="s">
        <v>1370</v>
      </c>
      <c r="CE609" t="s">
        <v>1369</v>
      </c>
      <c r="CF609" t="s">
        <v>119</v>
      </c>
      <c r="CG609" t="s">
        <v>120</v>
      </c>
      <c r="CH609" s="8">
        <v>96950</v>
      </c>
      <c r="CI609" s="3">
        <v>8.15</v>
      </c>
      <c r="CJ609" s="3">
        <v>8.15</v>
      </c>
      <c r="CK609" s="3">
        <v>12.22</v>
      </c>
      <c r="CL609" s="3">
        <v>12.22</v>
      </c>
      <c r="CM609" t="s">
        <v>136</v>
      </c>
      <c r="CN609" t="s">
        <v>158</v>
      </c>
      <c r="CO609" t="s">
        <v>138</v>
      </c>
      <c r="CQ609" t="s">
        <v>115</v>
      </c>
      <c r="CR609" t="s">
        <v>133</v>
      </c>
      <c r="CS609" t="s">
        <v>139</v>
      </c>
      <c r="CT609" t="s">
        <v>133</v>
      </c>
      <c r="CU609" t="s">
        <v>139</v>
      </c>
      <c r="CV609" t="s">
        <v>133</v>
      </c>
      <c r="CW609" t="s">
        <v>139</v>
      </c>
      <c r="CX609" t="s">
        <v>1381</v>
      </c>
      <c r="CY609" s="10">
        <v>16702872348</v>
      </c>
      <c r="CZ609" t="s">
        <v>1376</v>
      </c>
      <c r="DA609" t="s">
        <v>356</v>
      </c>
      <c r="DB609" t="s">
        <v>133</v>
      </c>
      <c r="DC609" t="s">
        <v>115</v>
      </c>
    </row>
    <row r="610" spans="1:112" ht="14.45" customHeight="1" x14ac:dyDescent="0.25">
      <c r="A610" t="s">
        <v>3860</v>
      </c>
      <c r="B610" t="s">
        <v>143</v>
      </c>
      <c r="C610" s="1">
        <v>45539</v>
      </c>
      <c r="D610" s="1">
        <v>45602</v>
      </c>
      <c r="E610" t="s">
        <v>114</v>
      </c>
      <c r="G610" t="s">
        <v>115</v>
      </c>
      <c r="H610" t="s">
        <v>115</v>
      </c>
      <c r="I610" t="s">
        <v>115</v>
      </c>
      <c r="J610" t="s">
        <v>578</v>
      </c>
      <c r="L610" t="s">
        <v>579</v>
      </c>
      <c r="M610" t="s">
        <v>580</v>
      </c>
      <c r="N610" t="s">
        <v>148</v>
      </c>
      <c r="O610" t="s">
        <v>120</v>
      </c>
      <c r="P610" s="8">
        <v>96950</v>
      </c>
      <c r="Q610" t="s">
        <v>121</v>
      </c>
      <c r="S610" s="10">
        <v>16702368202</v>
      </c>
      <c r="T610">
        <v>3554</v>
      </c>
      <c r="U610" t="s">
        <v>581</v>
      </c>
      <c r="V610">
        <v>62211</v>
      </c>
      <c r="W610" t="s">
        <v>123</v>
      </c>
      <c r="Y610" t="s">
        <v>582</v>
      </c>
      <c r="Z610" t="s">
        <v>583</v>
      </c>
      <c r="AA610" t="s">
        <v>568</v>
      </c>
      <c r="AB610" t="s">
        <v>584</v>
      </c>
      <c r="AC610" t="s">
        <v>579</v>
      </c>
      <c r="AD610" t="s">
        <v>580</v>
      </c>
      <c r="AE610" t="s">
        <v>148</v>
      </c>
      <c r="AF610" t="s">
        <v>120</v>
      </c>
      <c r="AG610" s="8">
        <v>96950</v>
      </c>
      <c r="AH610" t="s">
        <v>121</v>
      </c>
      <c r="AJ610" s="10">
        <v>16702368202</v>
      </c>
      <c r="AK610">
        <v>3554</v>
      </c>
      <c r="AL610" t="s">
        <v>585</v>
      </c>
      <c r="BD610" t="str">
        <f>"29-2031.00"</f>
        <v>29-2031.00</v>
      </c>
      <c r="BE610" t="s">
        <v>3861</v>
      </c>
      <c r="BF610" t="s">
        <v>3862</v>
      </c>
      <c r="BG610" t="s">
        <v>3863</v>
      </c>
      <c r="BH610">
        <v>1</v>
      </c>
      <c r="BI610">
        <v>1</v>
      </c>
      <c r="BJ610" s="1">
        <v>45658</v>
      </c>
      <c r="BK610" s="1">
        <v>46022</v>
      </c>
      <c r="BL610" s="1">
        <v>45658</v>
      </c>
      <c r="BM610" s="1">
        <v>46022</v>
      </c>
      <c r="BN610">
        <v>40</v>
      </c>
      <c r="BO610">
        <v>0</v>
      </c>
      <c r="BP610">
        <v>8</v>
      </c>
      <c r="BQ610">
        <v>8</v>
      </c>
      <c r="BR610">
        <v>8</v>
      </c>
      <c r="BS610">
        <v>8</v>
      </c>
      <c r="BT610">
        <v>8</v>
      </c>
      <c r="BU610">
        <v>0</v>
      </c>
      <c r="BV610" t="str">
        <f>"7:30 AM"</f>
        <v>7:30 AM</v>
      </c>
      <c r="BW610" t="str">
        <f>"4:30 PM"</f>
        <v>4:30 PM</v>
      </c>
      <c r="BX610" t="s">
        <v>726</v>
      </c>
      <c r="BY610">
        <v>0</v>
      </c>
      <c r="BZ610">
        <v>24</v>
      </c>
      <c r="CA610" t="s">
        <v>115</v>
      </c>
      <c r="CC610" s="2" t="s">
        <v>3864</v>
      </c>
      <c r="CD610" t="s">
        <v>579</v>
      </c>
      <c r="CE610" t="s">
        <v>580</v>
      </c>
      <c r="CF610" t="s">
        <v>148</v>
      </c>
      <c r="CG610" t="s">
        <v>120</v>
      </c>
      <c r="CH610" s="8">
        <v>96950</v>
      </c>
      <c r="CI610" s="3">
        <v>15.02</v>
      </c>
      <c r="CK610" s="3">
        <v>22.53</v>
      </c>
      <c r="CM610" t="s">
        <v>136</v>
      </c>
      <c r="CN610" t="s">
        <v>590</v>
      </c>
      <c r="CO610" t="s">
        <v>138</v>
      </c>
      <c r="CQ610" t="s">
        <v>115</v>
      </c>
      <c r="CR610" t="s">
        <v>133</v>
      </c>
      <c r="CS610" t="s">
        <v>139</v>
      </c>
      <c r="CT610" t="s">
        <v>133</v>
      </c>
      <c r="CU610" t="s">
        <v>139</v>
      </c>
      <c r="CV610" t="s">
        <v>139</v>
      </c>
      <c r="CW610" t="s">
        <v>139</v>
      </c>
      <c r="CX610" t="s">
        <v>591</v>
      </c>
      <c r="CY610" s="10">
        <v>16702368202</v>
      </c>
      <c r="CZ610" t="s">
        <v>592</v>
      </c>
      <c r="DA610" t="s">
        <v>593</v>
      </c>
      <c r="DB610" t="s">
        <v>133</v>
      </c>
      <c r="DC610" t="s">
        <v>115</v>
      </c>
      <c r="DD610" t="s">
        <v>594</v>
      </c>
      <c r="DE610" t="s">
        <v>595</v>
      </c>
      <c r="DF610" t="s">
        <v>596</v>
      </c>
      <c r="DG610" t="s">
        <v>578</v>
      </c>
      <c r="DH610" t="s">
        <v>597</v>
      </c>
    </row>
    <row r="611" spans="1:112" ht="14.45" customHeight="1" x14ac:dyDescent="0.25">
      <c r="A611" t="s">
        <v>4158</v>
      </c>
      <c r="B611" t="s">
        <v>143</v>
      </c>
      <c r="C611" s="1">
        <v>45539</v>
      </c>
      <c r="D611" s="1">
        <v>45602</v>
      </c>
      <c r="E611" t="s">
        <v>114</v>
      </c>
      <c r="G611" t="s">
        <v>115</v>
      </c>
      <c r="H611" t="s">
        <v>115</v>
      </c>
      <c r="I611" t="s">
        <v>115</v>
      </c>
      <c r="J611" t="s">
        <v>2685</v>
      </c>
      <c r="K611" t="s">
        <v>2686</v>
      </c>
      <c r="L611" t="s">
        <v>2687</v>
      </c>
      <c r="M611" t="s">
        <v>2688</v>
      </c>
      <c r="N611" t="s">
        <v>119</v>
      </c>
      <c r="O611" t="s">
        <v>120</v>
      </c>
      <c r="P611" s="8">
        <v>96950</v>
      </c>
      <c r="Q611" t="s">
        <v>121</v>
      </c>
      <c r="S611" s="10">
        <v>16703223311</v>
      </c>
      <c r="T611">
        <v>4504</v>
      </c>
      <c r="U611" t="s">
        <v>2689</v>
      </c>
      <c r="V611">
        <v>72111</v>
      </c>
      <c r="W611" t="s">
        <v>123</v>
      </c>
      <c r="Y611" t="s">
        <v>317</v>
      </c>
      <c r="Z611" t="s">
        <v>2690</v>
      </c>
      <c r="AB611" t="s">
        <v>271</v>
      </c>
      <c r="AC611" t="s">
        <v>2687</v>
      </c>
      <c r="AD611" t="s">
        <v>2688</v>
      </c>
      <c r="AE611" t="s">
        <v>119</v>
      </c>
      <c r="AF611" t="s">
        <v>120</v>
      </c>
      <c r="AG611" s="8">
        <v>96950</v>
      </c>
      <c r="AH611" t="s">
        <v>121</v>
      </c>
      <c r="AJ611" s="10">
        <v>16703223311</v>
      </c>
      <c r="AK611">
        <v>4506</v>
      </c>
      <c r="AL611" t="s">
        <v>2691</v>
      </c>
      <c r="BD611" t="str">
        <f>"11-3061.00"</f>
        <v>11-3061.00</v>
      </c>
      <c r="BE611" t="s">
        <v>4159</v>
      </c>
      <c r="BF611" t="s">
        <v>4160</v>
      </c>
      <c r="BG611" t="s">
        <v>4161</v>
      </c>
      <c r="BH611">
        <v>2</v>
      </c>
      <c r="BI611">
        <v>2</v>
      </c>
      <c r="BJ611" s="1">
        <v>45627</v>
      </c>
      <c r="BK611" s="1">
        <v>45991</v>
      </c>
      <c r="BL611" s="1">
        <v>45627</v>
      </c>
      <c r="BM611" s="1">
        <v>45991</v>
      </c>
      <c r="BN611">
        <v>35</v>
      </c>
      <c r="BO611">
        <v>0</v>
      </c>
      <c r="BP611">
        <v>7</v>
      </c>
      <c r="BQ611">
        <v>7</v>
      </c>
      <c r="BR611">
        <v>7</v>
      </c>
      <c r="BS611">
        <v>7</v>
      </c>
      <c r="BT611">
        <v>7</v>
      </c>
      <c r="BU611">
        <v>0</v>
      </c>
      <c r="BV611" t="str">
        <f>"8:00 AM"</f>
        <v>8:00 AM</v>
      </c>
      <c r="BW611" t="str">
        <f>"5:00 PM"</f>
        <v>5:00 PM</v>
      </c>
      <c r="BX611" t="s">
        <v>226</v>
      </c>
      <c r="BY611">
        <v>0</v>
      </c>
      <c r="BZ611">
        <v>48</v>
      </c>
      <c r="CA611" t="s">
        <v>133</v>
      </c>
      <c r="CB611">
        <v>10</v>
      </c>
      <c r="CC611" s="2" t="s">
        <v>4162</v>
      </c>
      <c r="CD611" t="s">
        <v>2687</v>
      </c>
      <c r="CE611" t="s">
        <v>2688</v>
      </c>
      <c r="CF611" t="s">
        <v>119</v>
      </c>
      <c r="CG611" t="s">
        <v>120</v>
      </c>
      <c r="CH611" s="8">
        <v>96950</v>
      </c>
      <c r="CI611" s="3">
        <v>22.08</v>
      </c>
      <c r="CJ611" s="3">
        <v>22.08</v>
      </c>
      <c r="CK611" s="3">
        <v>0</v>
      </c>
      <c r="CL611" s="3">
        <v>0</v>
      </c>
      <c r="CM611" t="s">
        <v>136</v>
      </c>
      <c r="CN611" t="s">
        <v>2696</v>
      </c>
      <c r="CO611" t="s">
        <v>138</v>
      </c>
      <c r="CQ611" t="s">
        <v>115</v>
      </c>
      <c r="CR611" t="s">
        <v>133</v>
      </c>
      <c r="CS611" t="s">
        <v>139</v>
      </c>
      <c r="CT611" t="s">
        <v>139</v>
      </c>
      <c r="CU611" t="s">
        <v>139</v>
      </c>
      <c r="CV611" t="s">
        <v>133</v>
      </c>
      <c r="CW611" t="s">
        <v>133</v>
      </c>
      <c r="CX611" t="s">
        <v>4163</v>
      </c>
      <c r="CY611" s="10">
        <v>16703223311</v>
      </c>
      <c r="CZ611" t="s">
        <v>2698</v>
      </c>
      <c r="DA611" t="s">
        <v>2699</v>
      </c>
      <c r="DB611" t="s">
        <v>133</v>
      </c>
      <c r="DC611" t="s">
        <v>115</v>
      </c>
      <c r="DD611" t="s">
        <v>2701</v>
      </c>
      <c r="DE611" t="s">
        <v>2700</v>
      </c>
      <c r="DF611" t="s">
        <v>878</v>
      </c>
      <c r="DG611" t="s">
        <v>2702</v>
      </c>
      <c r="DH611" t="s">
        <v>2703</v>
      </c>
    </row>
    <row r="612" spans="1:112" ht="14.45" customHeight="1" x14ac:dyDescent="0.25">
      <c r="A612" t="s">
        <v>4270</v>
      </c>
      <c r="B612" t="s">
        <v>143</v>
      </c>
      <c r="C612" s="1">
        <v>45502</v>
      </c>
      <c r="D612" s="1">
        <v>45602</v>
      </c>
      <c r="E612" t="s">
        <v>114</v>
      </c>
      <c r="G612" t="s">
        <v>133</v>
      </c>
      <c r="H612" t="s">
        <v>115</v>
      </c>
      <c r="I612" t="s">
        <v>115</v>
      </c>
      <c r="J612" t="s">
        <v>4271</v>
      </c>
      <c r="L612" t="s">
        <v>4272</v>
      </c>
      <c r="N612" t="s">
        <v>148</v>
      </c>
      <c r="O612" t="s">
        <v>120</v>
      </c>
      <c r="P612" s="8">
        <v>96950</v>
      </c>
      <c r="Q612" t="s">
        <v>121</v>
      </c>
      <c r="S612" s="10">
        <v>16707833803</v>
      </c>
      <c r="U612" t="s">
        <v>4273</v>
      </c>
      <c r="V612">
        <v>531110</v>
      </c>
      <c r="W612" t="s">
        <v>123</v>
      </c>
      <c r="Y612" t="s">
        <v>1262</v>
      </c>
      <c r="Z612" t="s">
        <v>4274</v>
      </c>
      <c r="AB612" t="s">
        <v>565</v>
      </c>
      <c r="AC612" t="s">
        <v>4272</v>
      </c>
      <c r="AE612" t="s">
        <v>148</v>
      </c>
      <c r="AF612" t="s">
        <v>120</v>
      </c>
      <c r="AG612" s="8">
        <v>96950</v>
      </c>
      <c r="AH612" t="s">
        <v>121</v>
      </c>
      <c r="AJ612" s="10">
        <v>16707833803</v>
      </c>
      <c r="AL612" t="s">
        <v>4275</v>
      </c>
      <c r="AM612" t="s">
        <v>567</v>
      </c>
      <c r="AN612" t="s">
        <v>1199</v>
      </c>
      <c r="AO612" t="s">
        <v>1200</v>
      </c>
      <c r="AQ612" t="s">
        <v>1201</v>
      </c>
      <c r="AS612" t="s">
        <v>148</v>
      </c>
      <c r="AT612" t="s">
        <v>120</v>
      </c>
      <c r="AU612" s="8">
        <v>96950</v>
      </c>
      <c r="AV612" t="s">
        <v>121</v>
      </c>
      <c r="AX612" s="10">
        <v>16702353403</v>
      </c>
      <c r="AZ612" t="s">
        <v>1202</v>
      </c>
      <c r="BA612" t="s">
        <v>1203</v>
      </c>
      <c r="BD612" t="str">
        <f>"43-3031.00"</f>
        <v>43-3031.00</v>
      </c>
      <c r="BE612" t="s">
        <v>430</v>
      </c>
      <c r="BF612" t="s">
        <v>4276</v>
      </c>
      <c r="BG612" t="s">
        <v>1205</v>
      </c>
      <c r="BH612">
        <v>2</v>
      </c>
      <c r="BI612">
        <v>2</v>
      </c>
      <c r="BJ612" s="1">
        <v>45566</v>
      </c>
      <c r="BK612" s="1">
        <v>46660</v>
      </c>
      <c r="BL612" s="1">
        <v>45602</v>
      </c>
      <c r="BM612" s="1">
        <v>46660</v>
      </c>
      <c r="BN612">
        <v>35</v>
      </c>
      <c r="BO612">
        <v>0</v>
      </c>
      <c r="BP612">
        <v>7</v>
      </c>
      <c r="BQ612">
        <v>7</v>
      </c>
      <c r="BR612">
        <v>7</v>
      </c>
      <c r="BS612">
        <v>7</v>
      </c>
      <c r="BT612">
        <v>7</v>
      </c>
      <c r="BU612">
        <v>0</v>
      </c>
      <c r="BV612" t="str">
        <f>"9:00 AM"</f>
        <v>9:00 AM</v>
      </c>
      <c r="BW612" t="str">
        <f>"5:00 PM"</f>
        <v>5:00 PM</v>
      </c>
      <c r="BX612" t="s">
        <v>226</v>
      </c>
      <c r="BY612">
        <v>0</v>
      </c>
      <c r="BZ612">
        <v>12</v>
      </c>
      <c r="CA612" t="s">
        <v>115</v>
      </c>
      <c r="CC612" t="s">
        <v>4277</v>
      </c>
      <c r="CD612" t="s">
        <v>4278</v>
      </c>
      <c r="CF612" t="s">
        <v>148</v>
      </c>
      <c r="CG612" t="s">
        <v>120</v>
      </c>
      <c r="CH612" s="8">
        <v>96950</v>
      </c>
      <c r="CI612" s="3">
        <v>12.28</v>
      </c>
      <c r="CJ612" s="3">
        <v>12.28</v>
      </c>
      <c r="CK612" s="3">
        <v>0</v>
      </c>
      <c r="CL612" s="3">
        <v>0</v>
      </c>
      <c r="CM612" t="s">
        <v>136</v>
      </c>
      <c r="CN612" t="s">
        <v>158</v>
      </c>
      <c r="CO612" t="s">
        <v>138</v>
      </c>
      <c r="CQ612" t="s">
        <v>115</v>
      </c>
      <c r="CR612" t="s">
        <v>133</v>
      </c>
      <c r="CS612" t="s">
        <v>139</v>
      </c>
      <c r="CT612" t="s">
        <v>139</v>
      </c>
      <c r="CU612" t="s">
        <v>139</v>
      </c>
      <c r="CV612" t="s">
        <v>133</v>
      </c>
      <c r="CW612" t="s">
        <v>139</v>
      </c>
      <c r="CX612" t="s">
        <v>1208</v>
      </c>
      <c r="CY612" s="10">
        <v>16707833803</v>
      </c>
      <c r="CZ612" t="s">
        <v>1198</v>
      </c>
      <c r="DA612" t="s">
        <v>139</v>
      </c>
      <c r="DB612" t="s">
        <v>133</v>
      </c>
      <c r="DC612" t="s">
        <v>115</v>
      </c>
    </row>
    <row r="613" spans="1:112" ht="14.45" customHeight="1" x14ac:dyDescent="0.25">
      <c r="A613" t="s">
        <v>4307</v>
      </c>
      <c r="B613" t="s">
        <v>143</v>
      </c>
      <c r="C613" s="1">
        <v>45541</v>
      </c>
      <c r="D613" s="1">
        <v>45602</v>
      </c>
      <c r="E613" t="s">
        <v>144</v>
      </c>
      <c r="F613" s="1">
        <v>45625</v>
      </c>
      <c r="G613" t="s">
        <v>115</v>
      </c>
      <c r="H613" t="s">
        <v>115</v>
      </c>
      <c r="I613" t="s">
        <v>115</v>
      </c>
      <c r="J613" t="s">
        <v>1745</v>
      </c>
      <c r="K613" t="s">
        <v>4308</v>
      </c>
      <c r="L613" t="s">
        <v>4309</v>
      </c>
      <c r="M613" t="s">
        <v>4310</v>
      </c>
      <c r="N613" t="s">
        <v>119</v>
      </c>
      <c r="O613" t="s">
        <v>120</v>
      </c>
      <c r="P613" s="8">
        <v>96950</v>
      </c>
      <c r="Q613" t="s">
        <v>121</v>
      </c>
      <c r="S613" s="10">
        <v>16703227251</v>
      </c>
      <c r="U613" t="s">
        <v>1749</v>
      </c>
      <c r="V613">
        <v>312112</v>
      </c>
      <c r="W613" t="s">
        <v>123</v>
      </c>
      <c r="Y613" t="s">
        <v>1750</v>
      </c>
      <c r="Z613" t="s">
        <v>1751</v>
      </c>
      <c r="AA613" t="s">
        <v>1336</v>
      </c>
      <c r="AB613" t="s">
        <v>3264</v>
      </c>
      <c r="AC613" t="s">
        <v>4311</v>
      </c>
      <c r="AE613" t="s">
        <v>119</v>
      </c>
      <c r="AF613" t="s">
        <v>120</v>
      </c>
      <c r="AG613" s="8">
        <v>96950</v>
      </c>
      <c r="AH613" t="s">
        <v>121</v>
      </c>
      <c r="AJ613" s="10">
        <v>16703227251</v>
      </c>
      <c r="AL613" t="s">
        <v>1753</v>
      </c>
      <c r="BD613" t="str">
        <f>"13-2011.00"</f>
        <v>13-2011.00</v>
      </c>
      <c r="BE613" t="s">
        <v>129</v>
      </c>
      <c r="BF613" t="s">
        <v>4312</v>
      </c>
      <c r="BG613" t="s">
        <v>131</v>
      </c>
      <c r="BH613">
        <v>2</v>
      </c>
      <c r="BI613">
        <v>2</v>
      </c>
      <c r="BJ613" s="1">
        <v>45627</v>
      </c>
      <c r="BK613" s="1">
        <v>45991</v>
      </c>
      <c r="BL613" s="1">
        <v>45627</v>
      </c>
      <c r="BM613" s="1">
        <v>45991</v>
      </c>
      <c r="BN613">
        <v>35</v>
      </c>
      <c r="BO613">
        <v>0</v>
      </c>
      <c r="BP613">
        <v>7</v>
      </c>
      <c r="BQ613">
        <v>7</v>
      </c>
      <c r="BR613">
        <v>7</v>
      </c>
      <c r="BS613">
        <v>7</v>
      </c>
      <c r="BT613">
        <v>7</v>
      </c>
      <c r="BU613">
        <v>0</v>
      </c>
      <c r="BV613" t="str">
        <f>"8:00 AM"</f>
        <v>8:00 AM</v>
      </c>
      <c r="BW613" t="str">
        <f>"4:00 PM"</f>
        <v>4:00 PM</v>
      </c>
      <c r="BX613" t="s">
        <v>132</v>
      </c>
      <c r="BY613">
        <v>0</v>
      </c>
      <c r="BZ613">
        <v>36</v>
      </c>
      <c r="CA613" t="s">
        <v>115</v>
      </c>
      <c r="CC613" t="s">
        <v>4313</v>
      </c>
      <c r="CD613" t="s">
        <v>245</v>
      </c>
      <c r="CF613" t="s">
        <v>148</v>
      </c>
      <c r="CG613" t="s">
        <v>120</v>
      </c>
      <c r="CH613" s="8">
        <v>96950</v>
      </c>
      <c r="CI613" s="3">
        <v>17.48</v>
      </c>
      <c r="CJ613" s="3">
        <v>17.48</v>
      </c>
      <c r="CK613" s="3">
        <v>0</v>
      </c>
      <c r="CL613" s="3">
        <v>0</v>
      </c>
      <c r="CM613" t="s">
        <v>136</v>
      </c>
      <c r="CN613" t="s">
        <v>246</v>
      </c>
      <c r="CO613" t="s">
        <v>138</v>
      </c>
      <c r="CQ613" t="s">
        <v>115</v>
      </c>
      <c r="CR613" t="s">
        <v>133</v>
      </c>
      <c r="CS613" t="s">
        <v>139</v>
      </c>
      <c r="CT613" t="s">
        <v>139</v>
      </c>
      <c r="CU613" t="s">
        <v>139</v>
      </c>
      <c r="CV613" t="s">
        <v>133</v>
      </c>
      <c r="CW613" t="s">
        <v>139</v>
      </c>
      <c r="CX613" t="s">
        <v>247</v>
      </c>
      <c r="CY613" s="10">
        <v>16703227251</v>
      </c>
      <c r="CZ613" t="s">
        <v>1753</v>
      </c>
      <c r="DA613" t="s">
        <v>139</v>
      </c>
      <c r="DB613" t="s">
        <v>133</v>
      </c>
      <c r="DC613" t="s">
        <v>115</v>
      </c>
    </row>
    <row r="614" spans="1:112" ht="14.45" customHeight="1" x14ac:dyDescent="0.25">
      <c r="A614" t="s">
        <v>4698</v>
      </c>
      <c r="B614" t="s">
        <v>143</v>
      </c>
      <c r="C614" s="1">
        <v>45453</v>
      </c>
      <c r="D614" s="1">
        <v>45602</v>
      </c>
      <c r="E614" t="s">
        <v>144</v>
      </c>
      <c r="F614" s="1">
        <v>45564</v>
      </c>
      <c r="G614" t="s">
        <v>133</v>
      </c>
      <c r="H614" t="s">
        <v>115</v>
      </c>
      <c r="I614" t="s">
        <v>115</v>
      </c>
      <c r="J614" t="s">
        <v>404</v>
      </c>
      <c r="L614" t="s">
        <v>405</v>
      </c>
      <c r="M614" t="s">
        <v>4699</v>
      </c>
      <c r="N614" t="s">
        <v>148</v>
      </c>
      <c r="O614" t="s">
        <v>120</v>
      </c>
      <c r="P614" s="8">
        <v>96950</v>
      </c>
      <c r="Q614" t="s">
        <v>121</v>
      </c>
      <c r="S614" s="10">
        <v>16702350173</v>
      </c>
      <c r="U614" t="s">
        <v>407</v>
      </c>
      <c r="V614">
        <v>711211</v>
      </c>
      <c r="W614" t="s">
        <v>123</v>
      </c>
      <c r="Y614" t="s">
        <v>408</v>
      </c>
      <c r="Z614" t="s">
        <v>409</v>
      </c>
      <c r="AB614" t="s">
        <v>200</v>
      </c>
      <c r="AC614" t="s">
        <v>405</v>
      </c>
      <c r="AD614" t="s">
        <v>406</v>
      </c>
      <c r="AE614" t="s">
        <v>148</v>
      </c>
      <c r="AF614" t="s">
        <v>120</v>
      </c>
      <c r="AG614" s="8">
        <v>96950</v>
      </c>
      <c r="AH614" t="s">
        <v>121</v>
      </c>
      <c r="AJ614" s="10">
        <v>16702350173</v>
      </c>
      <c r="AL614" t="s">
        <v>410</v>
      </c>
      <c r="BD614" t="str">
        <f>"39-9032.00"</f>
        <v>39-9032.00</v>
      </c>
      <c r="BE614" t="s">
        <v>411</v>
      </c>
      <c r="BF614" t="s">
        <v>4700</v>
      </c>
      <c r="BG614" t="s">
        <v>413</v>
      </c>
      <c r="BH614">
        <v>1</v>
      </c>
      <c r="BI614">
        <v>1</v>
      </c>
      <c r="BJ614" s="1">
        <v>45566</v>
      </c>
      <c r="BK614" s="1">
        <v>46660</v>
      </c>
      <c r="BL614" s="1">
        <v>45602</v>
      </c>
      <c r="BM614" s="1">
        <v>46660</v>
      </c>
      <c r="BN614">
        <v>40</v>
      </c>
      <c r="BO614">
        <v>0</v>
      </c>
      <c r="BP614">
        <v>8</v>
      </c>
      <c r="BQ614">
        <v>8</v>
      </c>
      <c r="BR614">
        <v>8</v>
      </c>
      <c r="BS614">
        <v>8</v>
      </c>
      <c r="BT614">
        <v>8</v>
      </c>
      <c r="BU614">
        <v>0</v>
      </c>
      <c r="BV614" t="str">
        <f>"9:00 AM"</f>
        <v>9:00 AM</v>
      </c>
      <c r="BW614" t="str">
        <f>"6:00 PM"</f>
        <v>6:00 PM</v>
      </c>
      <c r="BX614" t="s">
        <v>226</v>
      </c>
      <c r="BY614">
        <v>0</v>
      </c>
      <c r="BZ614">
        <v>24</v>
      </c>
      <c r="CA614" t="s">
        <v>115</v>
      </c>
      <c r="CC614" t="s">
        <v>4701</v>
      </c>
      <c r="CD614" t="s">
        <v>4702</v>
      </c>
      <c r="CE614" t="s">
        <v>406</v>
      </c>
      <c r="CF614" t="s">
        <v>148</v>
      </c>
      <c r="CG614" t="s">
        <v>120</v>
      </c>
      <c r="CH614" s="8">
        <v>96950</v>
      </c>
      <c r="CI614" s="3">
        <v>9.3000000000000007</v>
      </c>
      <c r="CJ614" s="3">
        <v>16.5</v>
      </c>
      <c r="CK614" s="3">
        <v>13.95</v>
      </c>
      <c r="CL614" s="3">
        <v>24.75</v>
      </c>
      <c r="CM614" t="s">
        <v>136</v>
      </c>
      <c r="CN614" t="s">
        <v>139</v>
      </c>
      <c r="CO614" t="s">
        <v>138</v>
      </c>
      <c r="CQ614" t="s">
        <v>115</v>
      </c>
      <c r="CR614" t="s">
        <v>133</v>
      </c>
      <c r="CS614" t="s">
        <v>133</v>
      </c>
      <c r="CT614" t="s">
        <v>133</v>
      </c>
      <c r="CU614" t="s">
        <v>133</v>
      </c>
      <c r="CV614" t="s">
        <v>133</v>
      </c>
      <c r="CW614" t="s">
        <v>133</v>
      </c>
      <c r="CX614" t="s">
        <v>137</v>
      </c>
      <c r="CY614" s="10">
        <v>16702350173</v>
      </c>
      <c r="CZ614" t="s">
        <v>410</v>
      </c>
      <c r="DA614" t="s">
        <v>417</v>
      </c>
      <c r="DB614" t="s">
        <v>133</v>
      </c>
      <c r="DC614" t="s">
        <v>115</v>
      </c>
    </row>
    <row r="615" spans="1:112" ht="14.45" customHeight="1" x14ac:dyDescent="0.25">
      <c r="A615" t="s">
        <v>4713</v>
      </c>
      <c r="B615" t="s">
        <v>143</v>
      </c>
      <c r="C615" s="1">
        <v>45501</v>
      </c>
      <c r="D615" s="1">
        <v>45602</v>
      </c>
      <c r="E615" t="s">
        <v>144</v>
      </c>
      <c r="F615" s="1">
        <v>45564</v>
      </c>
      <c r="G615" t="s">
        <v>115</v>
      </c>
      <c r="H615" t="s">
        <v>115</v>
      </c>
      <c r="I615" t="s">
        <v>115</v>
      </c>
      <c r="J615" t="s">
        <v>4714</v>
      </c>
      <c r="K615" t="s">
        <v>4714</v>
      </c>
      <c r="L615" t="s">
        <v>4715</v>
      </c>
      <c r="N615" t="s">
        <v>119</v>
      </c>
      <c r="O615" t="s">
        <v>120</v>
      </c>
      <c r="P615" s="8">
        <v>96950</v>
      </c>
      <c r="Q615" t="s">
        <v>121</v>
      </c>
      <c r="S615" s="10">
        <v>16709898603</v>
      </c>
      <c r="U615" t="s">
        <v>4716</v>
      </c>
      <c r="V615">
        <v>2383</v>
      </c>
      <c r="W615" t="s">
        <v>123</v>
      </c>
      <c r="Y615" t="s">
        <v>4717</v>
      </c>
      <c r="Z615" t="s">
        <v>4718</v>
      </c>
      <c r="AB615" t="s">
        <v>565</v>
      </c>
      <c r="AC615" t="s">
        <v>4719</v>
      </c>
      <c r="AE615" t="s">
        <v>148</v>
      </c>
      <c r="AF615" t="s">
        <v>120</v>
      </c>
      <c r="AG615" s="8">
        <v>96950</v>
      </c>
      <c r="AH615" t="s">
        <v>121</v>
      </c>
      <c r="AJ615" s="10">
        <v>16707897385</v>
      </c>
      <c r="AL615" t="s">
        <v>4720</v>
      </c>
      <c r="BD615" t="str">
        <f>"49-9071.00"</f>
        <v>49-9071.00</v>
      </c>
      <c r="BE615" t="s">
        <v>241</v>
      </c>
      <c r="BF615" t="s">
        <v>4721</v>
      </c>
      <c r="BG615" t="s">
        <v>750</v>
      </c>
      <c r="BH615">
        <v>1</v>
      </c>
      <c r="BI615">
        <v>1</v>
      </c>
      <c r="BJ615" s="1">
        <v>45566</v>
      </c>
      <c r="BK615" s="1">
        <v>45930</v>
      </c>
      <c r="BL615" s="1">
        <v>45602</v>
      </c>
      <c r="BM615" s="1">
        <v>45930</v>
      </c>
      <c r="BN615">
        <v>36</v>
      </c>
      <c r="BO615">
        <v>6</v>
      </c>
      <c r="BP615">
        <v>6</v>
      </c>
      <c r="BQ615">
        <v>6</v>
      </c>
      <c r="BR615">
        <v>6</v>
      </c>
      <c r="BS615">
        <v>6</v>
      </c>
      <c r="BT615">
        <v>6</v>
      </c>
      <c r="BU615">
        <v>0</v>
      </c>
      <c r="BV615" t="str">
        <f>"8:00 AM"</f>
        <v>8:00 AM</v>
      </c>
      <c r="BW615" t="str">
        <f>"3:00 PM"</f>
        <v>3:00 PM</v>
      </c>
      <c r="BX615" t="s">
        <v>158</v>
      </c>
      <c r="BY615">
        <v>0</v>
      </c>
      <c r="BZ615">
        <v>12</v>
      </c>
      <c r="CA615" t="s">
        <v>115</v>
      </c>
      <c r="CC615" t="s">
        <v>4722</v>
      </c>
      <c r="CD615" t="s">
        <v>4723</v>
      </c>
      <c r="CF615" t="s">
        <v>119</v>
      </c>
      <c r="CG615" t="s">
        <v>120</v>
      </c>
      <c r="CH615" s="8">
        <v>96950</v>
      </c>
      <c r="CI615" s="3">
        <v>9.75</v>
      </c>
      <c r="CJ615" s="3">
        <v>10</v>
      </c>
      <c r="CK615" s="3">
        <v>14.63</v>
      </c>
      <c r="CL615" s="3">
        <v>15</v>
      </c>
      <c r="CM615" t="s">
        <v>136</v>
      </c>
      <c r="CO615" t="s">
        <v>138</v>
      </c>
      <c r="CQ615" t="s">
        <v>115</v>
      </c>
      <c r="CR615" t="s">
        <v>133</v>
      </c>
      <c r="CS615" t="s">
        <v>139</v>
      </c>
      <c r="CT615" t="s">
        <v>133</v>
      </c>
      <c r="CU615" t="s">
        <v>139</v>
      </c>
      <c r="CV615" t="s">
        <v>133</v>
      </c>
      <c r="CW615" t="s">
        <v>139</v>
      </c>
      <c r="CX615" t="s">
        <v>4724</v>
      </c>
      <c r="CY615" s="10">
        <v>16707897385</v>
      </c>
      <c r="CZ615" t="s">
        <v>4720</v>
      </c>
      <c r="DA615" t="s">
        <v>139</v>
      </c>
      <c r="DB615" t="s">
        <v>133</v>
      </c>
      <c r="DC615" t="s">
        <v>115</v>
      </c>
    </row>
    <row r="616" spans="1:112" ht="14.45" customHeight="1" x14ac:dyDescent="0.25">
      <c r="A616" t="s">
        <v>5742</v>
      </c>
      <c r="B616" t="s">
        <v>212</v>
      </c>
      <c r="C616" s="1">
        <v>45602</v>
      </c>
      <c r="D616" s="1">
        <v>45602</v>
      </c>
      <c r="E616" t="s">
        <v>144</v>
      </c>
      <c r="F616" s="1">
        <v>45715</v>
      </c>
      <c r="G616" t="s">
        <v>133</v>
      </c>
      <c r="H616" t="s">
        <v>115</v>
      </c>
      <c r="I616" t="s">
        <v>115</v>
      </c>
      <c r="J616" t="s">
        <v>5743</v>
      </c>
      <c r="K616" t="s">
        <v>5743</v>
      </c>
      <c r="L616" t="s">
        <v>5744</v>
      </c>
      <c r="N616" t="s">
        <v>119</v>
      </c>
      <c r="O616" t="s">
        <v>120</v>
      </c>
      <c r="P616" s="8">
        <v>96950</v>
      </c>
      <c r="Q616" t="s">
        <v>121</v>
      </c>
      <c r="S616" s="10">
        <v>16704833846</v>
      </c>
      <c r="U616" t="s">
        <v>5745</v>
      </c>
      <c r="V616">
        <v>81111</v>
      </c>
      <c r="W616" t="s">
        <v>123</v>
      </c>
      <c r="Y616" t="s">
        <v>5746</v>
      </c>
      <c r="Z616" t="s">
        <v>5747</v>
      </c>
      <c r="AB616" t="s">
        <v>565</v>
      </c>
      <c r="AC616" t="s">
        <v>5748</v>
      </c>
      <c r="AE616" t="s">
        <v>119</v>
      </c>
      <c r="AF616" t="s">
        <v>120</v>
      </c>
      <c r="AG616" s="8">
        <v>96950</v>
      </c>
      <c r="AH616" t="s">
        <v>121</v>
      </c>
      <c r="AJ616" s="10">
        <v>16704833846</v>
      </c>
      <c r="AL616" t="s">
        <v>5749</v>
      </c>
      <c r="BD616" t="str">
        <f>"49-2092.00"</f>
        <v>49-2092.00</v>
      </c>
      <c r="BE616" t="s">
        <v>5750</v>
      </c>
      <c r="BF616" t="s">
        <v>5751</v>
      </c>
      <c r="BG616" t="s">
        <v>5752</v>
      </c>
      <c r="BH616">
        <v>1</v>
      </c>
      <c r="BJ616" s="1">
        <v>45717</v>
      </c>
      <c r="BK616" s="1">
        <v>46081</v>
      </c>
      <c r="BN616">
        <v>40</v>
      </c>
      <c r="BO616">
        <v>0</v>
      </c>
      <c r="BP616">
        <v>8</v>
      </c>
      <c r="BQ616">
        <v>8</v>
      </c>
      <c r="BR616">
        <v>8</v>
      </c>
      <c r="BS616">
        <v>8</v>
      </c>
      <c r="BT616">
        <v>8</v>
      </c>
      <c r="BU616">
        <v>0</v>
      </c>
      <c r="BV616" t="str">
        <f>"8:00 AM"</f>
        <v>8:00 AM</v>
      </c>
      <c r="BW616" t="str">
        <f>"5:00 PM"</f>
        <v>5:00 PM</v>
      </c>
      <c r="BX616" t="s">
        <v>226</v>
      </c>
      <c r="BY616">
        <v>0</v>
      </c>
      <c r="BZ616">
        <v>24</v>
      </c>
      <c r="CA616" t="s">
        <v>115</v>
      </c>
      <c r="CC616" t="s">
        <v>5753</v>
      </c>
      <c r="CD616" t="s">
        <v>5754</v>
      </c>
      <c r="CF616" t="s">
        <v>119</v>
      </c>
      <c r="CG616" t="s">
        <v>120</v>
      </c>
      <c r="CH616" s="8">
        <v>96950</v>
      </c>
      <c r="CI616" s="3">
        <v>16.170000000000002</v>
      </c>
      <c r="CJ616" s="3">
        <v>16.170000000000002</v>
      </c>
      <c r="CK616" s="3">
        <v>24.26</v>
      </c>
      <c r="CL616" s="3">
        <v>24.26</v>
      </c>
      <c r="CM616" t="s">
        <v>136</v>
      </c>
      <c r="CO616" t="s">
        <v>138</v>
      </c>
      <c r="CQ616" t="s">
        <v>115</v>
      </c>
      <c r="CR616" t="s">
        <v>133</v>
      </c>
      <c r="CS616" t="s">
        <v>133</v>
      </c>
      <c r="CT616" t="s">
        <v>133</v>
      </c>
      <c r="CU616" t="s">
        <v>133</v>
      </c>
      <c r="CV616" t="s">
        <v>133</v>
      </c>
      <c r="CW616" t="s">
        <v>133</v>
      </c>
      <c r="CX616" t="s">
        <v>5755</v>
      </c>
      <c r="CY616" s="10">
        <v>16704833846</v>
      </c>
      <c r="CZ616" t="s">
        <v>5756</v>
      </c>
      <c r="DA616" t="s">
        <v>139</v>
      </c>
      <c r="DB616" t="s">
        <v>133</v>
      </c>
      <c r="DC616" t="s">
        <v>115</v>
      </c>
      <c r="DD616" t="s">
        <v>5746</v>
      </c>
      <c r="DE616" t="s">
        <v>5747</v>
      </c>
      <c r="DG616" t="s">
        <v>5743</v>
      </c>
      <c r="DH616" t="s">
        <v>5756</v>
      </c>
    </row>
    <row r="617" spans="1:112" ht="14.45" customHeight="1" x14ac:dyDescent="0.25">
      <c r="A617" t="s">
        <v>5822</v>
      </c>
      <c r="B617" t="s">
        <v>113</v>
      </c>
      <c r="C617" s="1">
        <v>45562</v>
      </c>
      <c r="D617" s="1">
        <v>45602</v>
      </c>
      <c r="E617" t="s">
        <v>144</v>
      </c>
      <c r="F617" s="1">
        <v>45715</v>
      </c>
      <c r="G617" t="s">
        <v>115</v>
      </c>
      <c r="H617" t="s">
        <v>115</v>
      </c>
      <c r="I617" t="s">
        <v>115</v>
      </c>
      <c r="J617" t="s">
        <v>5823</v>
      </c>
      <c r="L617" t="s">
        <v>328</v>
      </c>
      <c r="M617" t="s">
        <v>329</v>
      </c>
      <c r="N617" t="s">
        <v>119</v>
      </c>
      <c r="O617" t="s">
        <v>120</v>
      </c>
      <c r="P617" s="8">
        <v>96950</v>
      </c>
      <c r="Q617" t="s">
        <v>121</v>
      </c>
      <c r="S617" s="10">
        <v>16702336927</v>
      </c>
      <c r="U617" t="s">
        <v>5594</v>
      </c>
      <c r="V617">
        <v>23622</v>
      </c>
      <c r="W617" t="s">
        <v>123</v>
      </c>
      <c r="Y617" t="s">
        <v>331</v>
      </c>
      <c r="Z617" t="s">
        <v>332</v>
      </c>
      <c r="AA617" t="s">
        <v>333</v>
      </c>
      <c r="AB617" t="s">
        <v>5824</v>
      </c>
      <c r="AC617" t="s">
        <v>4527</v>
      </c>
      <c r="AD617" t="s">
        <v>329</v>
      </c>
      <c r="AE617" t="s">
        <v>119</v>
      </c>
      <c r="AF617" t="s">
        <v>120</v>
      </c>
      <c r="AG617" s="8">
        <v>96950</v>
      </c>
      <c r="AH617" t="s">
        <v>121</v>
      </c>
      <c r="AJ617" s="10">
        <v>16702336927</v>
      </c>
      <c r="AL617" t="s">
        <v>5595</v>
      </c>
      <c r="BD617" t="str">
        <f>"49-9071.00"</f>
        <v>49-9071.00</v>
      </c>
      <c r="BE617" t="s">
        <v>241</v>
      </c>
      <c r="BF617" t="s">
        <v>4528</v>
      </c>
      <c r="BG617" t="s">
        <v>4529</v>
      </c>
      <c r="BH617">
        <v>5</v>
      </c>
      <c r="BJ617" s="1">
        <v>45717</v>
      </c>
      <c r="BK617" s="1">
        <v>46081</v>
      </c>
      <c r="BN617">
        <v>35</v>
      </c>
      <c r="BO617">
        <v>0</v>
      </c>
      <c r="BP617">
        <v>7</v>
      </c>
      <c r="BQ617">
        <v>7</v>
      </c>
      <c r="BR617">
        <v>7</v>
      </c>
      <c r="BS617">
        <v>7</v>
      </c>
      <c r="BT617">
        <v>7</v>
      </c>
      <c r="BU617">
        <v>0</v>
      </c>
      <c r="BV617" t="str">
        <f>"7:30 AM"</f>
        <v>7:30 AM</v>
      </c>
      <c r="BW617" t="str">
        <f>"3:30 PM"</f>
        <v>3:30 PM</v>
      </c>
      <c r="BX617" t="s">
        <v>226</v>
      </c>
      <c r="BY617">
        <v>0</v>
      </c>
      <c r="BZ617">
        <v>24</v>
      </c>
      <c r="CA617" t="s">
        <v>115</v>
      </c>
      <c r="CC617" s="2" t="s">
        <v>5825</v>
      </c>
      <c r="CD617" t="s">
        <v>328</v>
      </c>
      <c r="CF617" t="s">
        <v>119</v>
      </c>
      <c r="CG617" t="s">
        <v>120</v>
      </c>
      <c r="CH617" s="8">
        <v>96950</v>
      </c>
      <c r="CI617" s="3">
        <v>9.75</v>
      </c>
      <c r="CJ617" s="3">
        <v>9.75</v>
      </c>
      <c r="CK617" s="3">
        <v>14.63</v>
      </c>
      <c r="CL617" s="3">
        <v>14.63</v>
      </c>
      <c r="CM617" t="s">
        <v>136</v>
      </c>
      <c r="CO617" t="s">
        <v>138</v>
      </c>
      <c r="CQ617" t="s">
        <v>115</v>
      </c>
      <c r="CR617" t="s">
        <v>133</v>
      </c>
      <c r="CS617" t="s">
        <v>139</v>
      </c>
      <c r="CT617" t="s">
        <v>133</v>
      </c>
      <c r="CU617" t="s">
        <v>139</v>
      </c>
      <c r="CV617" t="s">
        <v>133</v>
      </c>
      <c r="CW617" t="s">
        <v>139</v>
      </c>
      <c r="CX617" t="s">
        <v>338</v>
      </c>
      <c r="CY617" s="10">
        <v>16702336927</v>
      </c>
      <c r="CZ617" t="s">
        <v>5595</v>
      </c>
      <c r="DA617" t="s">
        <v>139</v>
      </c>
      <c r="DB617" t="s">
        <v>133</v>
      </c>
      <c r="DC617" t="s">
        <v>115</v>
      </c>
    </row>
    <row r="618" spans="1:112" ht="14.45" customHeight="1" x14ac:dyDescent="0.25">
      <c r="A618" t="s">
        <v>6034</v>
      </c>
      <c r="B618" t="s">
        <v>192</v>
      </c>
      <c r="C618" s="1">
        <v>45488</v>
      </c>
      <c r="D618" s="1">
        <v>45602</v>
      </c>
      <c r="E618" t="s">
        <v>114</v>
      </c>
      <c r="G618" t="s">
        <v>115</v>
      </c>
      <c r="H618" t="s">
        <v>115</v>
      </c>
      <c r="I618" t="s">
        <v>115</v>
      </c>
      <c r="J618" t="s">
        <v>4550</v>
      </c>
      <c r="K618" t="s">
        <v>4551</v>
      </c>
      <c r="L618" t="s">
        <v>4552</v>
      </c>
      <c r="N618" t="s">
        <v>148</v>
      </c>
      <c r="O618" t="s">
        <v>120</v>
      </c>
      <c r="P618" s="8">
        <v>96950</v>
      </c>
      <c r="Q618" t="s">
        <v>121</v>
      </c>
      <c r="S618" s="10">
        <v>16702870701</v>
      </c>
      <c r="U618" t="s">
        <v>4553</v>
      </c>
      <c r="V618">
        <v>62441</v>
      </c>
      <c r="W618" t="s">
        <v>123</v>
      </c>
      <c r="Y618" t="s">
        <v>1513</v>
      </c>
      <c r="Z618" t="s">
        <v>4554</v>
      </c>
      <c r="AA618" t="s">
        <v>4555</v>
      </c>
      <c r="AB618" t="s">
        <v>4556</v>
      </c>
      <c r="AC618" t="s">
        <v>4552</v>
      </c>
      <c r="AE618" t="s">
        <v>148</v>
      </c>
      <c r="AF618" t="s">
        <v>120</v>
      </c>
      <c r="AG618" s="8">
        <v>96950</v>
      </c>
      <c r="AH618" t="s">
        <v>121</v>
      </c>
      <c r="AJ618" s="10">
        <v>16702870701</v>
      </c>
      <c r="AL618" t="s">
        <v>4557</v>
      </c>
      <c r="BD618" t="str">
        <f>"35-2021.00"</f>
        <v>35-2021.00</v>
      </c>
      <c r="BE618" t="s">
        <v>1658</v>
      </c>
      <c r="BF618" t="s">
        <v>6035</v>
      </c>
      <c r="BG618" t="s">
        <v>1658</v>
      </c>
      <c r="BH618">
        <v>6</v>
      </c>
      <c r="BJ618" s="1">
        <v>45566</v>
      </c>
      <c r="BK618" s="1">
        <v>45930</v>
      </c>
      <c r="BN618">
        <v>35</v>
      </c>
      <c r="BO618">
        <v>0</v>
      </c>
      <c r="BP618">
        <v>7</v>
      </c>
      <c r="BQ618">
        <v>7</v>
      </c>
      <c r="BR618">
        <v>7</v>
      </c>
      <c r="BS618">
        <v>7</v>
      </c>
      <c r="BT618">
        <v>7</v>
      </c>
      <c r="BU618">
        <v>0</v>
      </c>
      <c r="BV618" t="str">
        <f>"8:00 AM"</f>
        <v>8:00 AM</v>
      </c>
      <c r="BW618" t="str">
        <f>"4:00 PM"</f>
        <v>4:00 PM</v>
      </c>
      <c r="BX618" t="s">
        <v>158</v>
      </c>
      <c r="BY618">
        <v>0</v>
      </c>
      <c r="BZ618">
        <v>3</v>
      </c>
      <c r="CA618" t="s">
        <v>115</v>
      </c>
      <c r="CC618" s="2" t="s">
        <v>6036</v>
      </c>
      <c r="CD618" t="s">
        <v>4561</v>
      </c>
      <c r="CE618" t="s">
        <v>3238</v>
      </c>
      <c r="CF618" t="s">
        <v>148</v>
      </c>
      <c r="CG618" t="s">
        <v>120</v>
      </c>
      <c r="CH618" s="8">
        <v>96950</v>
      </c>
      <c r="CI618" s="3">
        <v>7.84</v>
      </c>
      <c r="CJ618" s="3">
        <v>7.84</v>
      </c>
      <c r="CK618" s="3">
        <v>11.76</v>
      </c>
      <c r="CL618" s="3">
        <v>11.76</v>
      </c>
      <c r="CM618" t="s">
        <v>136</v>
      </c>
      <c r="CO618" t="s">
        <v>138</v>
      </c>
      <c r="CQ618" t="s">
        <v>115</v>
      </c>
      <c r="CR618" t="s">
        <v>133</v>
      </c>
      <c r="CS618" t="s">
        <v>139</v>
      </c>
      <c r="CT618" t="s">
        <v>133</v>
      </c>
      <c r="CU618" t="s">
        <v>139</v>
      </c>
      <c r="CV618" t="s">
        <v>133</v>
      </c>
      <c r="CW618" t="s">
        <v>139</v>
      </c>
      <c r="CX618" t="s">
        <v>354</v>
      </c>
      <c r="CY618" s="10">
        <v>16702870701</v>
      </c>
      <c r="CZ618" t="s">
        <v>4557</v>
      </c>
      <c r="DA618" t="s">
        <v>356</v>
      </c>
      <c r="DB618" t="s">
        <v>133</v>
      </c>
      <c r="DC618" t="s">
        <v>115</v>
      </c>
    </row>
    <row r="619" spans="1:112" ht="14.45" customHeight="1" x14ac:dyDescent="0.25">
      <c r="A619" t="s">
        <v>6436</v>
      </c>
      <c r="B619" t="s">
        <v>901</v>
      </c>
      <c r="C619" s="1">
        <v>45539</v>
      </c>
      <c r="D619" s="1">
        <v>45602</v>
      </c>
      <c r="E619" t="s">
        <v>144</v>
      </c>
      <c r="F619" s="1">
        <v>45625</v>
      </c>
      <c r="G619" t="s">
        <v>115</v>
      </c>
      <c r="H619" t="s">
        <v>115</v>
      </c>
      <c r="I619" t="s">
        <v>115</v>
      </c>
      <c r="J619" t="s">
        <v>2685</v>
      </c>
      <c r="K619" t="s">
        <v>2686</v>
      </c>
      <c r="L619" t="s">
        <v>2687</v>
      </c>
      <c r="M619" t="s">
        <v>2688</v>
      </c>
      <c r="N619" t="s">
        <v>119</v>
      </c>
      <c r="O619" t="s">
        <v>120</v>
      </c>
      <c r="P619" s="8">
        <v>96950</v>
      </c>
      <c r="Q619" t="s">
        <v>121</v>
      </c>
      <c r="S619" s="10">
        <v>16703223311</v>
      </c>
      <c r="T619">
        <v>4504</v>
      </c>
      <c r="U619" t="s">
        <v>2689</v>
      </c>
      <c r="V619">
        <v>72111</v>
      </c>
      <c r="W619" t="s">
        <v>123</v>
      </c>
      <c r="Y619" t="s">
        <v>317</v>
      </c>
      <c r="Z619" t="s">
        <v>2690</v>
      </c>
      <c r="AB619" t="s">
        <v>271</v>
      </c>
      <c r="AC619" t="s">
        <v>2687</v>
      </c>
      <c r="AD619" t="s">
        <v>2688</v>
      </c>
      <c r="AE619" t="s">
        <v>119</v>
      </c>
      <c r="AF619" t="s">
        <v>120</v>
      </c>
      <c r="AG619" s="8">
        <v>96950</v>
      </c>
      <c r="AH619" t="s">
        <v>121</v>
      </c>
      <c r="AJ619" s="10">
        <v>16703223311</v>
      </c>
      <c r="AK619">
        <v>4506</v>
      </c>
      <c r="AL619" t="s">
        <v>2691</v>
      </c>
      <c r="BD619" t="str">
        <f>"35-3031.00"</f>
        <v>35-3031.00</v>
      </c>
      <c r="BE619" t="s">
        <v>1072</v>
      </c>
      <c r="BF619" t="s">
        <v>6437</v>
      </c>
      <c r="BG619" t="s">
        <v>6438</v>
      </c>
      <c r="BH619">
        <v>11</v>
      </c>
      <c r="BI619">
        <v>7</v>
      </c>
      <c r="BJ619" s="1">
        <v>45627</v>
      </c>
      <c r="BK619" s="1">
        <v>45991</v>
      </c>
      <c r="BL619" s="1">
        <v>45627</v>
      </c>
      <c r="BM619" s="1">
        <v>45991</v>
      </c>
      <c r="BN619">
        <v>35</v>
      </c>
      <c r="BO619">
        <v>0</v>
      </c>
      <c r="BP619">
        <v>7</v>
      </c>
      <c r="BQ619">
        <v>7</v>
      </c>
      <c r="BR619">
        <v>7</v>
      </c>
      <c r="BS619">
        <v>7</v>
      </c>
      <c r="BT619">
        <v>7</v>
      </c>
      <c r="BU619">
        <v>0</v>
      </c>
      <c r="BV619" t="str">
        <f>"8:00 AM"</f>
        <v>8:00 AM</v>
      </c>
      <c r="BW619" t="str">
        <f>"5:00 PM"</f>
        <v>5:00 PM</v>
      </c>
      <c r="BX619" t="s">
        <v>158</v>
      </c>
      <c r="BY619">
        <v>0</v>
      </c>
      <c r="BZ619">
        <v>3</v>
      </c>
      <c r="CA619" t="s">
        <v>115</v>
      </c>
      <c r="CC619" s="2" t="s">
        <v>6439</v>
      </c>
      <c r="CD619" t="s">
        <v>2687</v>
      </c>
      <c r="CE619" t="s">
        <v>2688</v>
      </c>
      <c r="CF619" t="s">
        <v>119</v>
      </c>
      <c r="CG619" t="s">
        <v>120</v>
      </c>
      <c r="CH619" s="8">
        <v>96950</v>
      </c>
      <c r="CI619" s="3">
        <v>8.0399999999999991</v>
      </c>
      <c r="CJ619" s="3">
        <v>10.17</v>
      </c>
      <c r="CK619" s="3">
        <v>12.06</v>
      </c>
      <c r="CL619" s="3">
        <v>15.26</v>
      </c>
      <c r="CM619" t="s">
        <v>136</v>
      </c>
      <c r="CN619" t="s">
        <v>2696</v>
      </c>
      <c r="CO619" t="s">
        <v>138</v>
      </c>
      <c r="CQ619" t="s">
        <v>115</v>
      </c>
      <c r="CR619" t="s">
        <v>133</v>
      </c>
      <c r="CS619" t="s">
        <v>139</v>
      </c>
      <c r="CT619" t="s">
        <v>133</v>
      </c>
      <c r="CU619" t="s">
        <v>139</v>
      </c>
      <c r="CV619" t="s">
        <v>133</v>
      </c>
      <c r="CW619" t="s">
        <v>133</v>
      </c>
      <c r="CX619" t="s">
        <v>3189</v>
      </c>
      <c r="CY619" s="10">
        <v>16703223311</v>
      </c>
      <c r="CZ619" t="s">
        <v>2698</v>
      </c>
      <c r="DA619" t="s">
        <v>2699</v>
      </c>
      <c r="DB619" t="s">
        <v>133</v>
      </c>
      <c r="DC619" t="s">
        <v>115</v>
      </c>
      <c r="DD619" t="s">
        <v>2701</v>
      </c>
      <c r="DE619" t="s">
        <v>2700</v>
      </c>
      <c r="DF619" t="s">
        <v>878</v>
      </c>
      <c r="DG619" t="s">
        <v>2702</v>
      </c>
      <c r="DH619" t="s">
        <v>2703</v>
      </c>
    </row>
    <row r="620" spans="1:112" ht="14.45" customHeight="1" x14ac:dyDescent="0.25">
      <c r="A620" t="s">
        <v>6991</v>
      </c>
      <c r="B620" t="s">
        <v>143</v>
      </c>
      <c r="C620" s="1">
        <v>45539</v>
      </c>
      <c r="D620" s="1">
        <v>45602</v>
      </c>
      <c r="E620" t="s">
        <v>144</v>
      </c>
      <c r="F620" s="1">
        <v>45610</v>
      </c>
      <c r="G620" t="s">
        <v>115</v>
      </c>
      <c r="H620" t="s">
        <v>115</v>
      </c>
      <c r="I620" t="s">
        <v>115</v>
      </c>
      <c r="J620" t="s">
        <v>6311</v>
      </c>
      <c r="K620" t="s">
        <v>139</v>
      </c>
      <c r="L620" t="s">
        <v>6312</v>
      </c>
      <c r="M620" t="s">
        <v>6313</v>
      </c>
      <c r="N620" t="s">
        <v>148</v>
      </c>
      <c r="O620" t="s">
        <v>120</v>
      </c>
      <c r="P620" s="8">
        <v>96950</v>
      </c>
      <c r="Q620" t="s">
        <v>121</v>
      </c>
      <c r="S620" s="10">
        <v>16702345050</v>
      </c>
      <c r="U620" t="s">
        <v>6992</v>
      </c>
      <c r="V620">
        <v>56132</v>
      </c>
      <c r="W620" t="s">
        <v>123</v>
      </c>
      <c r="Y620" t="s">
        <v>6315</v>
      </c>
      <c r="Z620" t="s">
        <v>6316</v>
      </c>
      <c r="AA620" t="s">
        <v>6317</v>
      </c>
      <c r="AB620" t="s">
        <v>6318</v>
      </c>
      <c r="AC620" t="s">
        <v>6312</v>
      </c>
      <c r="AD620" t="s">
        <v>6993</v>
      </c>
      <c r="AE620" t="s">
        <v>148</v>
      </c>
      <c r="AF620" t="s">
        <v>120</v>
      </c>
      <c r="AG620" s="8">
        <v>96950</v>
      </c>
      <c r="AH620" t="s">
        <v>121</v>
      </c>
      <c r="AJ620" s="10">
        <v>16702345050</v>
      </c>
      <c r="AL620" t="s">
        <v>6319</v>
      </c>
      <c r="BD620" t="str">
        <f>"37-1011.00"</f>
        <v>37-1011.00</v>
      </c>
      <c r="BE620" t="s">
        <v>6994</v>
      </c>
      <c r="BF620" t="s">
        <v>6995</v>
      </c>
      <c r="BG620" t="s">
        <v>6996</v>
      </c>
      <c r="BH620">
        <v>1</v>
      </c>
      <c r="BI620">
        <v>1</v>
      </c>
      <c r="BJ620" s="1">
        <v>45612</v>
      </c>
      <c r="BK620" s="1">
        <v>45976</v>
      </c>
      <c r="BL620" s="1">
        <v>45612</v>
      </c>
      <c r="BM620" s="1">
        <v>45976</v>
      </c>
      <c r="BN620">
        <v>35</v>
      </c>
      <c r="BO620">
        <v>0</v>
      </c>
      <c r="BP620">
        <v>7</v>
      </c>
      <c r="BQ620">
        <v>7</v>
      </c>
      <c r="BR620">
        <v>7</v>
      </c>
      <c r="BS620">
        <v>7</v>
      </c>
      <c r="BT620">
        <v>7</v>
      </c>
      <c r="BU620">
        <v>0</v>
      </c>
      <c r="BV620" t="str">
        <f>"8:00 AM"</f>
        <v>8:00 AM</v>
      </c>
      <c r="BW620" t="str">
        <f>"4:00 PM"</f>
        <v>4:00 PM</v>
      </c>
      <c r="BX620" t="s">
        <v>158</v>
      </c>
      <c r="BY620">
        <v>0</v>
      </c>
      <c r="BZ620">
        <v>12</v>
      </c>
      <c r="CA620" t="s">
        <v>133</v>
      </c>
      <c r="CB620">
        <v>11</v>
      </c>
      <c r="CC620" t="s">
        <v>6997</v>
      </c>
      <c r="CD620" t="s">
        <v>6312</v>
      </c>
      <c r="CE620" t="s">
        <v>6313</v>
      </c>
      <c r="CF620" t="s">
        <v>148</v>
      </c>
      <c r="CG620" t="s">
        <v>120</v>
      </c>
      <c r="CH620" s="8">
        <v>96950</v>
      </c>
      <c r="CI620" s="3">
        <v>9.9</v>
      </c>
      <c r="CJ620" s="3">
        <v>9.9</v>
      </c>
      <c r="CK620" s="3">
        <v>14.85</v>
      </c>
      <c r="CL620" s="3">
        <v>14.85</v>
      </c>
      <c r="CM620" t="s">
        <v>136</v>
      </c>
      <c r="CN620" t="s">
        <v>209</v>
      </c>
      <c r="CO620" t="s">
        <v>138</v>
      </c>
      <c r="CQ620" t="s">
        <v>115</v>
      </c>
      <c r="CR620" t="s">
        <v>133</v>
      </c>
      <c r="CS620" t="s">
        <v>139</v>
      </c>
      <c r="CT620" t="s">
        <v>133</v>
      </c>
      <c r="CU620" t="s">
        <v>139</v>
      </c>
      <c r="CV620" t="s">
        <v>133</v>
      </c>
      <c r="CW620" t="s">
        <v>139</v>
      </c>
      <c r="CX620" t="s">
        <v>209</v>
      </c>
      <c r="CY620" s="10">
        <v>16702345050</v>
      </c>
      <c r="CZ620" t="s">
        <v>6319</v>
      </c>
      <c r="DA620" t="s">
        <v>209</v>
      </c>
      <c r="DB620" t="s">
        <v>133</v>
      </c>
      <c r="DC620" t="s">
        <v>115</v>
      </c>
    </row>
    <row r="621" spans="1:112" ht="14.45" customHeight="1" x14ac:dyDescent="0.25">
      <c r="A621" t="s">
        <v>7217</v>
      </c>
      <c r="B621" t="s">
        <v>143</v>
      </c>
      <c r="C621" s="1">
        <v>45539</v>
      </c>
      <c r="D621" s="1">
        <v>45602</v>
      </c>
      <c r="E621" t="s">
        <v>114</v>
      </c>
      <c r="G621" t="s">
        <v>133</v>
      </c>
      <c r="H621" t="s">
        <v>115</v>
      </c>
      <c r="I621" t="s">
        <v>115</v>
      </c>
      <c r="J621" t="s">
        <v>3518</v>
      </c>
      <c r="L621" t="s">
        <v>3519</v>
      </c>
      <c r="N621" t="s">
        <v>148</v>
      </c>
      <c r="O621" t="s">
        <v>120</v>
      </c>
      <c r="P621" s="8">
        <v>96950</v>
      </c>
      <c r="Q621" t="s">
        <v>121</v>
      </c>
      <c r="S621" s="10">
        <v>16702342362</v>
      </c>
      <c r="U621" t="s">
        <v>3520</v>
      </c>
      <c r="V621">
        <v>541330</v>
      </c>
      <c r="W621" t="s">
        <v>123</v>
      </c>
      <c r="Y621" t="s">
        <v>3521</v>
      </c>
      <c r="Z621" t="s">
        <v>3522</v>
      </c>
      <c r="AA621" t="s">
        <v>1134</v>
      </c>
      <c r="AB621" t="s">
        <v>565</v>
      </c>
      <c r="AC621" t="s">
        <v>3519</v>
      </c>
      <c r="AE621" t="s">
        <v>148</v>
      </c>
      <c r="AF621" t="s">
        <v>120</v>
      </c>
      <c r="AG621" s="8">
        <v>96950</v>
      </c>
      <c r="AH621" t="s">
        <v>121</v>
      </c>
      <c r="AJ621" s="10">
        <v>16702342362</v>
      </c>
      <c r="AL621" t="s">
        <v>3523</v>
      </c>
      <c r="AM621" t="s">
        <v>174</v>
      </c>
      <c r="AN621" t="s">
        <v>3524</v>
      </c>
      <c r="AO621" t="s">
        <v>3525</v>
      </c>
      <c r="AP621" t="s">
        <v>807</v>
      </c>
      <c r="AQ621" t="s">
        <v>3526</v>
      </c>
      <c r="AR621" t="s">
        <v>3527</v>
      </c>
      <c r="AS621" t="s">
        <v>3528</v>
      </c>
      <c r="AT621" t="s">
        <v>1258</v>
      </c>
      <c r="AU621" s="8">
        <v>96910</v>
      </c>
      <c r="AV621" t="s">
        <v>121</v>
      </c>
      <c r="AX621" s="10">
        <v>16714779084</v>
      </c>
      <c r="AZ621" t="s">
        <v>3529</v>
      </c>
      <c r="BA621" t="s">
        <v>3530</v>
      </c>
      <c r="BB621" t="s">
        <v>1258</v>
      </c>
      <c r="BC621" t="s">
        <v>3531</v>
      </c>
      <c r="BD621" t="str">
        <f>"43-6011.00"</f>
        <v>43-6011.00</v>
      </c>
      <c r="BE621" t="s">
        <v>7218</v>
      </c>
      <c r="BF621" t="s">
        <v>7219</v>
      </c>
      <c r="BG621" t="s">
        <v>7220</v>
      </c>
      <c r="BH621">
        <v>1</v>
      </c>
      <c r="BI621">
        <v>1</v>
      </c>
      <c r="BJ621" s="1">
        <v>45566</v>
      </c>
      <c r="BK621" s="1">
        <v>46660</v>
      </c>
      <c r="BL621" s="1">
        <v>45602</v>
      </c>
      <c r="BM621" s="1">
        <v>46660</v>
      </c>
      <c r="BN621">
        <v>40</v>
      </c>
      <c r="BO621">
        <v>0</v>
      </c>
      <c r="BP621">
        <v>8</v>
      </c>
      <c r="BQ621">
        <v>8</v>
      </c>
      <c r="BR621">
        <v>8</v>
      </c>
      <c r="BS621">
        <v>8</v>
      </c>
      <c r="BT621">
        <v>8</v>
      </c>
      <c r="BU621">
        <v>0</v>
      </c>
      <c r="BV621" t="str">
        <f>"8:00 AM"</f>
        <v>8:00 AM</v>
      </c>
      <c r="BW621" t="str">
        <f>"5:00 PM"</f>
        <v>5:00 PM</v>
      </c>
      <c r="BX621" t="s">
        <v>226</v>
      </c>
      <c r="BY621">
        <v>0</v>
      </c>
      <c r="BZ621">
        <v>12</v>
      </c>
      <c r="CA621" t="s">
        <v>115</v>
      </c>
      <c r="CC621" s="2" t="s">
        <v>7221</v>
      </c>
      <c r="CD621" t="s">
        <v>3534</v>
      </c>
      <c r="CE621" t="s">
        <v>760</v>
      </c>
      <c r="CF621" t="s">
        <v>148</v>
      </c>
      <c r="CG621" t="s">
        <v>120</v>
      </c>
      <c r="CH621" s="8">
        <v>96950</v>
      </c>
      <c r="CI621" s="3">
        <v>18.87</v>
      </c>
      <c r="CJ621" s="3">
        <v>19.850000000000001</v>
      </c>
      <c r="CK621" s="3">
        <v>28.31</v>
      </c>
      <c r="CL621" s="3">
        <v>29.78</v>
      </c>
      <c r="CM621" t="s">
        <v>136</v>
      </c>
      <c r="CN621" t="s">
        <v>139</v>
      </c>
      <c r="CO621" t="s">
        <v>138</v>
      </c>
      <c r="CQ621" t="s">
        <v>115</v>
      </c>
      <c r="CR621" t="s">
        <v>133</v>
      </c>
      <c r="CS621" t="s">
        <v>139</v>
      </c>
      <c r="CT621" t="s">
        <v>133</v>
      </c>
      <c r="CU621" t="s">
        <v>139</v>
      </c>
      <c r="CV621" t="s">
        <v>133</v>
      </c>
      <c r="CW621" t="s">
        <v>139</v>
      </c>
      <c r="CX621" t="s">
        <v>7222</v>
      </c>
      <c r="CY621" s="10">
        <v>16702342362</v>
      </c>
      <c r="CZ621" t="s">
        <v>3523</v>
      </c>
      <c r="DA621" t="s">
        <v>3536</v>
      </c>
      <c r="DB621" t="s">
        <v>133</v>
      </c>
      <c r="DC621" t="s">
        <v>115</v>
      </c>
      <c r="DD621" t="s">
        <v>1471</v>
      </c>
      <c r="DE621" t="s">
        <v>3525</v>
      </c>
      <c r="DF621" t="s">
        <v>807</v>
      </c>
      <c r="DG621" t="s">
        <v>3530</v>
      </c>
      <c r="DH621" t="s">
        <v>3537</v>
      </c>
    </row>
    <row r="622" spans="1:112" ht="14.45" customHeight="1" x14ac:dyDescent="0.25">
      <c r="A622" t="s">
        <v>7296</v>
      </c>
      <c r="B622" t="s">
        <v>143</v>
      </c>
      <c r="C622" s="1">
        <v>45497</v>
      </c>
      <c r="D622" s="1">
        <v>45602</v>
      </c>
      <c r="E622" t="s">
        <v>144</v>
      </c>
      <c r="F622" s="1">
        <v>45564</v>
      </c>
      <c r="G622" t="s">
        <v>133</v>
      </c>
      <c r="H622" t="s">
        <v>115</v>
      </c>
      <c r="I622" t="s">
        <v>115</v>
      </c>
      <c r="J622" t="s">
        <v>4683</v>
      </c>
      <c r="L622" t="s">
        <v>4684</v>
      </c>
      <c r="N622" t="s">
        <v>148</v>
      </c>
      <c r="O622" t="s">
        <v>120</v>
      </c>
      <c r="P622" s="8">
        <v>96950</v>
      </c>
      <c r="Q622" t="s">
        <v>121</v>
      </c>
      <c r="S622" s="10">
        <v>16703225874</v>
      </c>
      <c r="U622" t="s">
        <v>4685</v>
      </c>
      <c r="V622">
        <v>531110</v>
      </c>
      <c r="W622" t="s">
        <v>123</v>
      </c>
      <c r="Y622" t="s">
        <v>4686</v>
      </c>
      <c r="Z622" t="s">
        <v>4687</v>
      </c>
      <c r="AA622" t="s">
        <v>3885</v>
      </c>
      <c r="AB622" t="s">
        <v>4688</v>
      </c>
      <c r="AC622" t="s">
        <v>4684</v>
      </c>
      <c r="AE622" t="s">
        <v>148</v>
      </c>
      <c r="AF622" t="s">
        <v>120</v>
      </c>
      <c r="AG622" s="8">
        <v>96950</v>
      </c>
      <c r="AH622" t="s">
        <v>121</v>
      </c>
      <c r="AJ622" s="10">
        <v>16703225874</v>
      </c>
      <c r="AL622" t="s">
        <v>4689</v>
      </c>
      <c r="BD622" t="str">
        <f>"49-9071.00"</f>
        <v>49-9071.00</v>
      </c>
      <c r="BE622" t="s">
        <v>241</v>
      </c>
      <c r="BF622" t="s">
        <v>4690</v>
      </c>
      <c r="BG622" t="s">
        <v>1048</v>
      </c>
      <c r="BH622">
        <v>1</v>
      </c>
      <c r="BI622">
        <v>1</v>
      </c>
      <c r="BJ622" s="1">
        <v>45566</v>
      </c>
      <c r="BK622" s="1">
        <v>46660</v>
      </c>
      <c r="BL622" s="1">
        <v>45602</v>
      </c>
      <c r="BM622" s="1">
        <v>46660</v>
      </c>
      <c r="BN622">
        <v>35</v>
      </c>
      <c r="BO622">
        <v>0</v>
      </c>
      <c r="BP622">
        <v>7</v>
      </c>
      <c r="BQ622">
        <v>7</v>
      </c>
      <c r="BR622">
        <v>7</v>
      </c>
      <c r="BS622">
        <v>7</v>
      </c>
      <c r="BT622">
        <v>7</v>
      </c>
      <c r="BU622">
        <v>0</v>
      </c>
      <c r="BV622" t="str">
        <f>"9:00 AM"</f>
        <v>9:00 AM</v>
      </c>
      <c r="BW622" t="str">
        <f>"5:00 PM"</f>
        <v>5:00 PM</v>
      </c>
      <c r="BX622" t="s">
        <v>226</v>
      </c>
      <c r="BY622">
        <v>0</v>
      </c>
      <c r="BZ622">
        <v>24</v>
      </c>
      <c r="CA622" t="s">
        <v>115</v>
      </c>
      <c r="CC622" t="s">
        <v>4691</v>
      </c>
      <c r="CD622" t="s">
        <v>4692</v>
      </c>
      <c r="CF622" t="s">
        <v>148</v>
      </c>
      <c r="CG622" t="s">
        <v>120</v>
      </c>
      <c r="CH622" s="8">
        <v>96950</v>
      </c>
      <c r="CI622" s="3">
        <v>9.75</v>
      </c>
      <c r="CJ622" s="3">
        <v>9.75</v>
      </c>
      <c r="CK622" s="3">
        <v>14.63</v>
      </c>
      <c r="CL622" s="3">
        <v>14.63</v>
      </c>
      <c r="CM622" t="s">
        <v>136</v>
      </c>
      <c r="CN622" t="s">
        <v>158</v>
      </c>
      <c r="CO622" t="s">
        <v>138</v>
      </c>
      <c r="CQ622" t="s">
        <v>115</v>
      </c>
      <c r="CR622" t="s">
        <v>133</v>
      </c>
      <c r="CS622" t="s">
        <v>139</v>
      </c>
      <c r="CT622" t="s">
        <v>133</v>
      </c>
      <c r="CU622" t="s">
        <v>139</v>
      </c>
      <c r="CV622" t="s">
        <v>133</v>
      </c>
      <c r="CW622" t="s">
        <v>139</v>
      </c>
      <c r="CX622" t="s">
        <v>1208</v>
      </c>
      <c r="CY622" s="10">
        <v>16703225874</v>
      </c>
      <c r="CZ622" t="s">
        <v>4689</v>
      </c>
      <c r="DA622" t="s">
        <v>139</v>
      </c>
      <c r="DB622" t="s">
        <v>133</v>
      </c>
      <c r="DC622" t="s">
        <v>115</v>
      </c>
    </row>
    <row r="623" spans="1:112" ht="14.45" customHeight="1" x14ac:dyDescent="0.25">
      <c r="A623" t="s">
        <v>7661</v>
      </c>
      <c r="B623" t="s">
        <v>143</v>
      </c>
      <c r="C623" s="1">
        <v>45509</v>
      </c>
      <c r="D623" s="1">
        <v>45602</v>
      </c>
      <c r="E623" t="s">
        <v>114</v>
      </c>
      <c r="G623" t="s">
        <v>133</v>
      </c>
      <c r="H623" t="s">
        <v>115</v>
      </c>
      <c r="I623" t="s">
        <v>115</v>
      </c>
      <c r="J623" t="s">
        <v>7662</v>
      </c>
      <c r="K623" t="s">
        <v>7663</v>
      </c>
      <c r="L623" t="s">
        <v>7664</v>
      </c>
      <c r="N623" t="s">
        <v>148</v>
      </c>
      <c r="O623" t="s">
        <v>120</v>
      </c>
      <c r="P623" s="8">
        <v>96950</v>
      </c>
      <c r="Q623" t="s">
        <v>121</v>
      </c>
      <c r="S623" s="10">
        <v>16702351470</v>
      </c>
      <c r="U623" t="s">
        <v>7665</v>
      </c>
      <c r="V623">
        <v>42362</v>
      </c>
      <c r="W623" t="s">
        <v>123</v>
      </c>
      <c r="Y623" t="s">
        <v>1195</v>
      </c>
      <c r="Z623" t="s">
        <v>7666</v>
      </c>
      <c r="AB623" t="s">
        <v>565</v>
      </c>
      <c r="AC623" t="s">
        <v>7664</v>
      </c>
      <c r="AE623" t="s">
        <v>148</v>
      </c>
      <c r="AF623" t="s">
        <v>120</v>
      </c>
      <c r="AG623" s="8">
        <v>96950</v>
      </c>
      <c r="AH623" t="s">
        <v>121</v>
      </c>
      <c r="AJ623" s="10">
        <v>16702351470</v>
      </c>
      <c r="AL623" t="s">
        <v>1198</v>
      </c>
      <c r="AM623" t="s">
        <v>567</v>
      </c>
      <c r="AN623" t="s">
        <v>1199</v>
      </c>
      <c r="AO623" t="s">
        <v>1200</v>
      </c>
      <c r="AQ623" t="s">
        <v>7667</v>
      </c>
      <c r="AS623" t="s">
        <v>148</v>
      </c>
      <c r="AT623" t="s">
        <v>120</v>
      </c>
      <c r="AU623" s="8">
        <v>96950</v>
      </c>
      <c r="AV623" t="s">
        <v>121</v>
      </c>
      <c r="AX623" s="10">
        <v>16702353403</v>
      </c>
      <c r="AZ623" t="s">
        <v>1202</v>
      </c>
      <c r="BA623" t="s">
        <v>1203</v>
      </c>
      <c r="BD623" t="str">
        <f>"49-2097.00"</f>
        <v>49-2097.00</v>
      </c>
      <c r="BE623" t="s">
        <v>7668</v>
      </c>
      <c r="BF623" t="s">
        <v>7669</v>
      </c>
      <c r="BG623" t="s">
        <v>7670</v>
      </c>
      <c r="BH623">
        <v>1</v>
      </c>
      <c r="BI623">
        <v>1</v>
      </c>
      <c r="BJ623" s="1">
        <v>45567</v>
      </c>
      <c r="BK623" s="1">
        <v>46661</v>
      </c>
      <c r="BL623" s="1">
        <v>45602</v>
      </c>
      <c r="BM623" s="1">
        <v>46661</v>
      </c>
      <c r="BN623">
        <v>35</v>
      </c>
      <c r="BO623">
        <v>0</v>
      </c>
      <c r="BP623">
        <v>7</v>
      </c>
      <c r="BQ623">
        <v>7</v>
      </c>
      <c r="BR623">
        <v>7</v>
      </c>
      <c r="BS623">
        <v>7</v>
      </c>
      <c r="BT623">
        <v>7</v>
      </c>
      <c r="BU623">
        <v>0</v>
      </c>
      <c r="BV623" t="str">
        <f>"9:00 AM"</f>
        <v>9:00 AM</v>
      </c>
      <c r="BW623" t="str">
        <f>"5:00 PM"</f>
        <v>5:00 PM</v>
      </c>
      <c r="BX623" t="s">
        <v>226</v>
      </c>
      <c r="BY623">
        <v>0</v>
      </c>
      <c r="BZ623">
        <v>24</v>
      </c>
      <c r="CA623" t="s">
        <v>115</v>
      </c>
      <c r="CC623" s="2" t="s">
        <v>7671</v>
      </c>
      <c r="CD623" t="s">
        <v>1587</v>
      </c>
      <c r="CF623" t="s">
        <v>148</v>
      </c>
      <c r="CG623" t="s">
        <v>120</v>
      </c>
      <c r="CH623" s="8">
        <v>96950</v>
      </c>
      <c r="CI623" s="3">
        <v>16.78</v>
      </c>
      <c r="CJ623" s="3">
        <v>16.78</v>
      </c>
      <c r="CK623" s="3">
        <v>0</v>
      </c>
      <c r="CL623" s="3">
        <v>0</v>
      </c>
      <c r="CM623" t="s">
        <v>136</v>
      </c>
      <c r="CN623" t="s">
        <v>137</v>
      </c>
      <c r="CO623" t="s">
        <v>138</v>
      </c>
      <c r="CQ623" t="s">
        <v>115</v>
      </c>
      <c r="CR623" t="s">
        <v>133</v>
      </c>
      <c r="CS623" t="s">
        <v>139</v>
      </c>
      <c r="CT623" t="s">
        <v>139</v>
      </c>
      <c r="CU623" t="s">
        <v>139</v>
      </c>
      <c r="CV623" t="s">
        <v>133</v>
      </c>
      <c r="CW623" t="s">
        <v>139</v>
      </c>
      <c r="CX623" t="s">
        <v>1208</v>
      </c>
      <c r="CY623" s="10">
        <v>16702351470</v>
      </c>
      <c r="CZ623" t="s">
        <v>1198</v>
      </c>
      <c r="DA623" t="s">
        <v>139</v>
      </c>
      <c r="DB623" t="s">
        <v>133</v>
      </c>
      <c r="DC623" t="s">
        <v>115</v>
      </c>
    </row>
    <row r="624" spans="1:112" ht="14.45" customHeight="1" x14ac:dyDescent="0.25">
      <c r="A624" t="s">
        <v>7897</v>
      </c>
      <c r="B624" t="s">
        <v>143</v>
      </c>
      <c r="C624" s="1">
        <v>45538</v>
      </c>
      <c r="D624" s="1">
        <v>45602</v>
      </c>
      <c r="E624" t="s">
        <v>144</v>
      </c>
      <c r="F624" s="1">
        <v>45672</v>
      </c>
      <c r="G624" t="s">
        <v>115</v>
      </c>
      <c r="H624" t="s">
        <v>115</v>
      </c>
      <c r="I624" t="s">
        <v>115</v>
      </c>
      <c r="J624" t="s">
        <v>3539</v>
      </c>
      <c r="K624" t="s">
        <v>3540</v>
      </c>
      <c r="L624" t="s">
        <v>7898</v>
      </c>
      <c r="N624" t="s">
        <v>148</v>
      </c>
      <c r="O624" t="s">
        <v>120</v>
      </c>
      <c r="P624" s="8">
        <v>96950</v>
      </c>
      <c r="Q624" t="s">
        <v>121</v>
      </c>
      <c r="S624" s="10">
        <v>16702340228</v>
      </c>
      <c r="U624" t="s">
        <v>3542</v>
      </c>
      <c r="V624">
        <v>72251</v>
      </c>
      <c r="W624" t="s">
        <v>123</v>
      </c>
      <c r="Y624" t="s">
        <v>3543</v>
      </c>
      <c r="Z624" t="s">
        <v>3544</v>
      </c>
      <c r="AB624" t="s">
        <v>565</v>
      </c>
      <c r="AC624" t="s">
        <v>3541</v>
      </c>
      <c r="AE624" t="s">
        <v>148</v>
      </c>
      <c r="AF624" t="s">
        <v>120</v>
      </c>
      <c r="AG624" s="8">
        <v>96950</v>
      </c>
      <c r="AH624" t="s">
        <v>121</v>
      </c>
      <c r="AJ624" s="10">
        <v>16702340228</v>
      </c>
      <c r="AL624" t="s">
        <v>3545</v>
      </c>
      <c r="BD624" t="str">
        <f>"35-3023.00"</f>
        <v>35-3023.00</v>
      </c>
      <c r="BE624" t="s">
        <v>290</v>
      </c>
      <c r="BF624" t="s">
        <v>7899</v>
      </c>
      <c r="BG624" t="s">
        <v>7900</v>
      </c>
      <c r="BH624">
        <v>2</v>
      </c>
      <c r="BI624">
        <v>2</v>
      </c>
      <c r="BJ624" s="1">
        <v>45674</v>
      </c>
      <c r="BK624" s="1">
        <v>46038</v>
      </c>
      <c r="BL624" s="1">
        <v>45674</v>
      </c>
      <c r="BM624" s="1">
        <v>46038</v>
      </c>
      <c r="BN624">
        <v>35</v>
      </c>
      <c r="BO624">
        <v>6</v>
      </c>
      <c r="BP624">
        <v>6</v>
      </c>
      <c r="BQ624">
        <v>0</v>
      </c>
      <c r="BR624">
        <v>5</v>
      </c>
      <c r="BS624">
        <v>6</v>
      </c>
      <c r="BT624">
        <v>6</v>
      </c>
      <c r="BU624">
        <v>6</v>
      </c>
      <c r="BV624" t="str">
        <f>"4:00 PM"</f>
        <v>4:00 PM</v>
      </c>
      <c r="BW624" t="str">
        <f>"10:00 PM"</f>
        <v>10:00 PM</v>
      </c>
      <c r="BX624" t="s">
        <v>158</v>
      </c>
      <c r="BY624">
        <v>0</v>
      </c>
      <c r="BZ624">
        <v>3</v>
      </c>
      <c r="CA624" t="s">
        <v>115</v>
      </c>
      <c r="CC624" s="2" t="s">
        <v>7901</v>
      </c>
      <c r="CD624" t="s">
        <v>3548</v>
      </c>
      <c r="CF624" t="s">
        <v>148</v>
      </c>
      <c r="CG624" t="s">
        <v>120</v>
      </c>
      <c r="CH624" s="8">
        <v>96950</v>
      </c>
      <c r="CI624" s="3">
        <v>8.35</v>
      </c>
      <c r="CJ624" s="3">
        <v>8.35</v>
      </c>
      <c r="CM624" t="s">
        <v>136</v>
      </c>
      <c r="CN624" t="s">
        <v>139</v>
      </c>
      <c r="CO624" t="s">
        <v>138</v>
      </c>
      <c r="CQ624" t="s">
        <v>115</v>
      </c>
      <c r="CR624" t="s">
        <v>133</v>
      </c>
      <c r="CS624" t="s">
        <v>139</v>
      </c>
      <c r="CT624" t="s">
        <v>139</v>
      </c>
      <c r="CU624" t="s">
        <v>139</v>
      </c>
      <c r="CV624" t="s">
        <v>133</v>
      </c>
      <c r="CW624" t="s">
        <v>139</v>
      </c>
      <c r="CX624" t="s">
        <v>139</v>
      </c>
      <c r="CY624" s="10">
        <v>16702340228</v>
      </c>
      <c r="CZ624" t="s">
        <v>3545</v>
      </c>
      <c r="DA624" t="s">
        <v>139</v>
      </c>
      <c r="DB624" t="s">
        <v>133</v>
      </c>
      <c r="DC624" t="s">
        <v>115</v>
      </c>
    </row>
    <row r="625" spans="1:112" ht="14.45" customHeight="1" x14ac:dyDescent="0.25">
      <c r="A625" t="s">
        <v>8011</v>
      </c>
      <c r="B625" t="s">
        <v>192</v>
      </c>
      <c r="C625" s="1">
        <v>45552</v>
      </c>
      <c r="D625" s="1">
        <v>45602</v>
      </c>
      <c r="E625" t="s">
        <v>114</v>
      </c>
      <c r="G625" t="s">
        <v>115</v>
      </c>
      <c r="H625" t="s">
        <v>115</v>
      </c>
      <c r="I625" t="s">
        <v>115</v>
      </c>
      <c r="J625" t="s">
        <v>4069</v>
      </c>
      <c r="L625" t="s">
        <v>4739</v>
      </c>
      <c r="M625" t="s">
        <v>4740</v>
      </c>
      <c r="N625" t="s">
        <v>119</v>
      </c>
      <c r="O625" t="s">
        <v>120</v>
      </c>
      <c r="P625" s="8">
        <v>96950</v>
      </c>
      <c r="Q625" t="s">
        <v>121</v>
      </c>
      <c r="R625" t="s">
        <v>139</v>
      </c>
      <c r="S625" s="10">
        <v>16707852508</v>
      </c>
      <c r="U625" t="s">
        <v>4071</v>
      </c>
      <c r="V625">
        <v>56132</v>
      </c>
      <c r="W625" t="s">
        <v>123</v>
      </c>
      <c r="Y625" t="s">
        <v>5849</v>
      </c>
      <c r="Z625" t="s">
        <v>5850</v>
      </c>
      <c r="AA625" t="s">
        <v>2878</v>
      </c>
      <c r="AB625" t="s">
        <v>945</v>
      </c>
      <c r="AC625" t="s">
        <v>4739</v>
      </c>
      <c r="AD625" t="s">
        <v>8012</v>
      </c>
      <c r="AE625" t="s">
        <v>119</v>
      </c>
      <c r="AF625" t="s">
        <v>120</v>
      </c>
      <c r="AG625" s="8">
        <v>96950</v>
      </c>
      <c r="AH625" t="s">
        <v>121</v>
      </c>
      <c r="AJ625" s="10">
        <v>16707852508</v>
      </c>
      <c r="AL625" t="s">
        <v>4073</v>
      </c>
      <c r="BD625" t="str">
        <f>"35-2014.00"</f>
        <v>35-2014.00</v>
      </c>
      <c r="BE625" t="s">
        <v>273</v>
      </c>
      <c r="BF625" t="s">
        <v>8013</v>
      </c>
      <c r="BG625" t="s">
        <v>275</v>
      </c>
      <c r="BH625">
        <v>10</v>
      </c>
      <c r="BJ625" s="1">
        <v>45566</v>
      </c>
      <c r="BK625" s="1">
        <v>45930</v>
      </c>
      <c r="BN625">
        <v>35</v>
      </c>
      <c r="BO625">
        <v>0</v>
      </c>
      <c r="BP625">
        <v>7</v>
      </c>
      <c r="BQ625">
        <v>7</v>
      </c>
      <c r="BR625">
        <v>7</v>
      </c>
      <c r="BS625">
        <v>7</v>
      </c>
      <c r="BT625">
        <v>7</v>
      </c>
      <c r="BU625">
        <v>0</v>
      </c>
      <c r="BV625" t="str">
        <f>"9:00 AM"</f>
        <v>9:00 AM</v>
      </c>
      <c r="BW625" t="str">
        <f>"5:00 PM"</f>
        <v>5:00 PM</v>
      </c>
      <c r="BX625" t="s">
        <v>158</v>
      </c>
      <c r="BY625">
        <v>0</v>
      </c>
      <c r="BZ625">
        <v>12</v>
      </c>
      <c r="CA625" t="s">
        <v>115</v>
      </c>
      <c r="CC625" t="s">
        <v>8014</v>
      </c>
      <c r="CD625" t="s">
        <v>4739</v>
      </c>
      <c r="CE625" t="s">
        <v>4740</v>
      </c>
      <c r="CF625" t="s">
        <v>119</v>
      </c>
      <c r="CG625" t="s">
        <v>120</v>
      </c>
      <c r="CH625" s="8">
        <v>96950</v>
      </c>
      <c r="CI625" s="3">
        <v>8.83</v>
      </c>
      <c r="CK625" s="3">
        <v>13.25</v>
      </c>
      <c r="CM625" t="s">
        <v>136</v>
      </c>
      <c r="CN625" t="s">
        <v>158</v>
      </c>
      <c r="CO625" t="s">
        <v>138</v>
      </c>
      <c r="CQ625" t="s">
        <v>115</v>
      </c>
      <c r="CR625" t="s">
        <v>133</v>
      </c>
      <c r="CS625" t="s">
        <v>139</v>
      </c>
      <c r="CT625" t="s">
        <v>133</v>
      </c>
      <c r="CU625" t="s">
        <v>139</v>
      </c>
      <c r="CV625" t="s">
        <v>133</v>
      </c>
      <c r="CW625" t="s">
        <v>139</v>
      </c>
      <c r="CX625" s="2" t="s">
        <v>8015</v>
      </c>
      <c r="CY625" s="10">
        <v>16708385436</v>
      </c>
      <c r="CZ625" t="s">
        <v>4073</v>
      </c>
      <c r="DA625" t="s">
        <v>4745</v>
      </c>
      <c r="DB625" t="s">
        <v>133</v>
      </c>
      <c r="DC625" t="s">
        <v>115</v>
      </c>
    </row>
    <row r="626" spans="1:112" ht="14.45" customHeight="1" x14ac:dyDescent="0.25">
      <c r="A626" t="s">
        <v>8096</v>
      </c>
      <c r="B626" t="s">
        <v>143</v>
      </c>
      <c r="C626" s="1">
        <v>45539</v>
      </c>
      <c r="D626" s="1">
        <v>45602</v>
      </c>
      <c r="E626" t="s">
        <v>114</v>
      </c>
      <c r="G626" t="s">
        <v>133</v>
      </c>
      <c r="H626" t="s">
        <v>115</v>
      </c>
      <c r="I626" t="s">
        <v>115</v>
      </c>
      <c r="J626" t="s">
        <v>3518</v>
      </c>
      <c r="L626" t="s">
        <v>3519</v>
      </c>
      <c r="N626" t="s">
        <v>148</v>
      </c>
      <c r="O626" t="s">
        <v>120</v>
      </c>
      <c r="P626" s="8">
        <v>96950</v>
      </c>
      <c r="Q626" t="s">
        <v>121</v>
      </c>
      <c r="S626" s="10">
        <v>16702342362</v>
      </c>
      <c r="U626" t="s">
        <v>3520</v>
      </c>
      <c r="V626">
        <v>541330</v>
      </c>
      <c r="W626" t="s">
        <v>123</v>
      </c>
      <c r="Y626" t="s">
        <v>3521</v>
      </c>
      <c r="Z626" t="s">
        <v>3522</v>
      </c>
      <c r="AA626" t="s">
        <v>1134</v>
      </c>
      <c r="AB626" t="s">
        <v>565</v>
      </c>
      <c r="AC626" t="s">
        <v>3519</v>
      </c>
      <c r="AE626" t="s">
        <v>148</v>
      </c>
      <c r="AF626" t="s">
        <v>120</v>
      </c>
      <c r="AG626" s="8">
        <v>96950</v>
      </c>
      <c r="AH626" t="s">
        <v>121</v>
      </c>
      <c r="AJ626" s="10">
        <v>16702342362</v>
      </c>
      <c r="AL626" t="s">
        <v>3523</v>
      </c>
      <c r="AM626" t="s">
        <v>174</v>
      </c>
      <c r="AN626" t="s">
        <v>3524</v>
      </c>
      <c r="AO626" t="s">
        <v>3525</v>
      </c>
      <c r="AP626" t="s">
        <v>807</v>
      </c>
      <c r="AQ626" t="s">
        <v>3526</v>
      </c>
      <c r="AR626" t="s">
        <v>3527</v>
      </c>
      <c r="AS626" t="s">
        <v>3528</v>
      </c>
      <c r="AT626" t="s">
        <v>1258</v>
      </c>
      <c r="AU626" s="8">
        <v>96910</v>
      </c>
      <c r="AV626" t="s">
        <v>121</v>
      </c>
      <c r="AX626" s="10">
        <v>16714779084</v>
      </c>
      <c r="AZ626" t="s">
        <v>3529</v>
      </c>
      <c r="BA626" t="s">
        <v>3530</v>
      </c>
      <c r="BB626" t="s">
        <v>1258</v>
      </c>
      <c r="BC626" t="s">
        <v>3531</v>
      </c>
      <c r="BD626" t="str">
        <f>"17-3011.00"</f>
        <v>17-3011.00</v>
      </c>
      <c r="BE626" t="s">
        <v>960</v>
      </c>
      <c r="BF626" t="s">
        <v>8097</v>
      </c>
      <c r="BG626" t="s">
        <v>8098</v>
      </c>
      <c r="BH626">
        <v>1</v>
      </c>
      <c r="BI626">
        <v>1</v>
      </c>
      <c r="BJ626" s="1">
        <v>45566</v>
      </c>
      <c r="BK626" s="1">
        <v>46660</v>
      </c>
      <c r="BL626" s="1">
        <v>45602</v>
      </c>
      <c r="BM626" s="1">
        <v>46660</v>
      </c>
      <c r="BN626">
        <v>40</v>
      </c>
      <c r="BO626">
        <v>0</v>
      </c>
      <c r="BP626">
        <v>8</v>
      </c>
      <c r="BQ626">
        <v>8</v>
      </c>
      <c r="BR626">
        <v>8</v>
      </c>
      <c r="BS626">
        <v>8</v>
      </c>
      <c r="BT626">
        <v>8</v>
      </c>
      <c r="BU626">
        <v>0</v>
      </c>
      <c r="BV626" t="str">
        <f>"8:00 AM"</f>
        <v>8:00 AM</v>
      </c>
      <c r="BW626" t="str">
        <f>"5:00 PM"</f>
        <v>5:00 PM</v>
      </c>
      <c r="BX626" t="s">
        <v>226</v>
      </c>
      <c r="BY626">
        <v>0</v>
      </c>
      <c r="BZ626">
        <v>24</v>
      </c>
      <c r="CA626" t="s">
        <v>115</v>
      </c>
      <c r="CC626" s="2" t="s">
        <v>8099</v>
      </c>
      <c r="CD626" t="s">
        <v>3534</v>
      </c>
      <c r="CE626" t="s">
        <v>760</v>
      </c>
      <c r="CF626" t="s">
        <v>148</v>
      </c>
      <c r="CG626" t="s">
        <v>120</v>
      </c>
      <c r="CH626" s="8">
        <v>96950</v>
      </c>
      <c r="CI626" s="3">
        <v>16.18</v>
      </c>
      <c r="CJ626" s="3">
        <v>18.5</v>
      </c>
      <c r="CK626" s="3">
        <v>24.27</v>
      </c>
      <c r="CL626" s="3">
        <v>27.75</v>
      </c>
      <c r="CM626" t="s">
        <v>136</v>
      </c>
      <c r="CN626" t="s">
        <v>139</v>
      </c>
      <c r="CO626" t="s">
        <v>138</v>
      </c>
      <c r="CQ626" t="s">
        <v>115</v>
      </c>
      <c r="CR626" t="s">
        <v>133</v>
      </c>
      <c r="CS626" t="s">
        <v>139</v>
      </c>
      <c r="CT626" t="s">
        <v>133</v>
      </c>
      <c r="CU626" t="s">
        <v>139</v>
      </c>
      <c r="CV626" t="s">
        <v>133</v>
      </c>
      <c r="CW626" t="s">
        <v>139</v>
      </c>
      <c r="CX626" t="s">
        <v>7222</v>
      </c>
      <c r="CY626" s="10">
        <v>16702342362</v>
      </c>
      <c r="CZ626" t="s">
        <v>3523</v>
      </c>
      <c r="DA626" t="s">
        <v>3536</v>
      </c>
      <c r="DB626" t="s">
        <v>133</v>
      </c>
      <c r="DC626" t="s">
        <v>115</v>
      </c>
      <c r="DD626" t="s">
        <v>1471</v>
      </c>
      <c r="DE626" t="s">
        <v>3525</v>
      </c>
      <c r="DF626" t="s">
        <v>807</v>
      </c>
      <c r="DG626" t="s">
        <v>3530</v>
      </c>
      <c r="DH626" t="s">
        <v>3537</v>
      </c>
    </row>
    <row r="627" spans="1:112" ht="14.45" customHeight="1" x14ac:dyDescent="0.25">
      <c r="A627" t="s">
        <v>8156</v>
      </c>
      <c r="B627" t="s">
        <v>143</v>
      </c>
      <c r="C627" s="1">
        <v>45539</v>
      </c>
      <c r="D627" s="1">
        <v>45602</v>
      </c>
      <c r="E627" t="s">
        <v>144</v>
      </c>
      <c r="F627" s="1">
        <v>45715</v>
      </c>
      <c r="G627" t="s">
        <v>115</v>
      </c>
      <c r="H627" t="s">
        <v>115</v>
      </c>
      <c r="I627" t="s">
        <v>115</v>
      </c>
      <c r="J627" t="s">
        <v>578</v>
      </c>
      <c r="L627" t="s">
        <v>579</v>
      </c>
      <c r="M627" t="s">
        <v>580</v>
      </c>
      <c r="N627" t="s">
        <v>148</v>
      </c>
      <c r="O627" t="s">
        <v>120</v>
      </c>
      <c r="P627" s="8">
        <v>96950</v>
      </c>
      <c r="Q627" t="s">
        <v>121</v>
      </c>
      <c r="S627" s="10">
        <v>16702368202</v>
      </c>
      <c r="T627">
        <v>3554</v>
      </c>
      <c r="U627" t="s">
        <v>581</v>
      </c>
      <c r="V627">
        <v>62211</v>
      </c>
      <c r="W627" t="s">
        <v>123</v>
      </c>
      <c r="Y627" t="s">
        <v>582</v>
      </c>
      <c r="Z627" t="s">
        <v>583</v>
      </c>
      <c r="AA627" t="s">
        <v>568</v>
      </c>
      <c r="AB627" t="s">
        <v>584</v>
      </c>
      <c r="AC627" t="s">
        <v>579</v>
      </c>
      <c r="AD627" t="s">
        <v>580</v>
      </c>
      <c r="AE627" t="s">
        <v>148</v>
      </c>
      <c r="AF627" t="s">
        <v>120</v>
      </c>
      <c r="AG627" s="8">
        <v>96950</v>
      </c>
      <c r="AH627" t="s">
        <v>121</v>
      </c>
      <c r="AJ627" s="10">
        <v>16702368202</v>
      </c>
      <c r="AK627">
        <v>3554</v>
      </c>
      <c r="AL627" t="s">
        <v>585</v>
      </c>
      <c r="BD627" t="str">
        <f>"29-2011.00"</f>
        <v>29-2011.00</v>
      </c>
      <c r="BE627" t="s">
        <v>586</v>
      </c>
      <c r="BF627" t="s">
        <v>587</v>
      </c>
      <c r="BG627" t="s">
        <v>588</v>
      </c>
      <c r="BH627">
        <v>2</v>
      </c>
      <c r="BI627">
        <v>2</v>
      </c>
      <c r="BJ627" s="1">
        <v>45717</v>
      </c>
      <c r="BK627" s="1">
        <v>46081</v>
      </c>
      <c r="BL627" s="1">
        <v>45717</v>
      </c>
      <c r="BM627" s="1">
        <v>46081</v>
      </c>
      <c r="BN627">
        <v>40</v>
      </c>
      <c r="BO627">
        <v>0</v>
      </c>
      <c r="BP627">
        <v>8</v>
      </c>
      <c r="BQ627">
        <v>8</v>
      </c>
      <c r="BR627">
        <v>8</v>
      </c>
      <c r="BS627">
        <v>8</v>
      </c>
      <c r="BT627">
        <v>8</v>
      </c>
      <c r="BU627">
        <v>0</v>
      </c>
      <c r="BV627" t="str">
        <f>"7:00 AM"</f>
        <v>7:00 AM</v>
      </c>
      <c r="BW627" t="str">
        <f>"4:00 PM"</f>
        <v>4:00 PM</v>
      </c>
      <c r="BX627" t="s">
        <v>132</v>
      </c>
      <c r="BY627">
        <v>0</v>
      </c>
      <c r="BZ627">
        <v>24</v>
      </c>
      <c r="CA627" t="s">
        <v>115</v>
      </c>
      <c r="CC627" s="2" t="s">
        <v>589</v>
      </c>
      <c r="CD627" t="s">
        <v>579</v>
      </c>
      <c r="CE627" t="s">
        <v>580</v>
      </c>
      <c r="CF627" t="s">
        <v>148</v>
      </c>
      <c r="CG627" t="s">
        <v>120</v>
      </c>
      <c r="CH627" s="8">
        <v>96950</v>
      </c>
      <c r="CI627" s="3">
        <v>23.57</v>
      </c>
      <c r="CK627" s="3">
        <v>35.36</v>
      </c>
      <c r="CM627" t="s">
        <v>136</v>
      </c>
      <c r="CN627" t="s">
        <v>590</v>
      </c>
      <c r="CO627" t="s">
        <v>138</v>
      </c>
      <c r="CQ627" t="s">
        <v>115</v>
      </c>
      <c r="CR627" t="s">
        <v>133</v>
      </c>
      <c r="CS627" t="s">
        <v>139</v>
      </c>
      <c r="CT627" t="s">
        <v>133</v>
      </c>
      <c r="CU627" t="s">
        <v>139</v>
      </c>
      <c r="CV627" t="s">
        <v>133</v>
      </c>
      <c r="CW627" t="s">
        <v>139</v>
      </c>
      <c r="CX627" t="s">
        <v>591</v>
      </c>
      <c r="CY627" s="10">
        <v>16702368202</v>
      </c>
      <c r="CZ627" t="s">
        <v>592</v>
      </c>
      <c r="DA627" t="s">
        <v>593</v>
      </c>
      <c r="DB627" t="s">
        <v>133</v>
      </c>
      <c r="DC627" t="s">
        <v>115</v>
      </c>
      <c r="DD627" t="s">
        <v>594</v>
      </c>
      <c r="DE627" t="s">
        <v>595</v>
      </c>
      <c r="DF627" t="s">
        <v>596</v>
      </c>
      <c r="DG627" t="s">
        <v>578</v>
      </c>
      <c r="DH627" t="s">
        <v>597</v>
      </c>
    </row>
    <row r="628" spans="1:112" ht="14.45" customHeight="1" x14ac:dyDescent="0.25">
      <c r="A628" t="s">
        <v>8248</v>
      </c>
      <c r="B628" t="s">
        <v>212</v>
      </c>
      <c r="C628" s="1">
        <v>45601</v>
      </c>
      <c r="D628" s="1">
        <v>45602</v>
      </c>
      <c r="E628" t="s">
        <v>114</v>
      </c>
      <c r="G628" t="s">
        <v>115</v>
      </c>
      <c r="H628" t="s">
        <v>115</v>
      </c>
      <c r="I628" t="s">
        <v>115</v>
      </c>
      <c r="J628" t="s">
        <v>950</v>
      </c>
      <c r="K628" t="s">
        <v>951</v>
      </c>
      <c r="L628" t="s">
        <v>683</v>
      </c>
      <c r="M628" t="s">
        <v>4150</v>
      </c>
      <c r="N628" t="s">
        <v>119</v>
      </c>
      <c r="O628" t="s">
        <v>120</v>
      </c>
      <c r="P628" s="8">
        <v>96950</v>
      </c>
      <c r="Q628" t="s">
        <v>121</v>
      </c>
      <c r="S628" s="10">
        <v>16702352883</v>
      </c>
      <c r="U628" t="s">
        <v>953</v>
      </c>
      <c r="V628">
        <v>56132</v>
      </c>
      <c r="W628" t="s">
        <v>123</v>
      </c>
      <c r="Y628" t="s">
        <v>954</v>
      </c>
      <c r="Z628" t="s">
        <v>955</v>
      </c>
      <c r="AA628" t="s">
        <v>686</v>
      </c>
      <c r="AB628" t="s">
        <v>663</v>
      </c>
      <c r="AC628" t="s">
        <v>683</v>
      </c>
      <c r="AD628" t="s">
        <v>952</v>
      </c>
      <c r="AE628" t="s">
        <v>119</v>
      </c>
      <c r="AF628" t="s">
        <v>120</v>
      </c>
      <c r="AG628" s="8">
        <v>96950</v>
      </c>
      <c r="AH628" t="s">
        <v>121</v>
      </c>
      <c r="AJ628" s="10">
        <v>16702352883</v>
      </c>
      <c r="AL628" t="s">
        <v>956</v>
      </c>
      <c r="BD628" t="str">
        <f>"39-9011.00"</f>
        <v>39-9011.00</v>
      </c>
      <c r="BE628" t="s">
        <v>650</v>
      </c>
      <c r="BF628" t="s">
        <v>4151</v>
      </c>
      <c r="BG628" t="s">
        <v>3040</v>
      </c>
      <c r="BH628">
        <v>5</v>
      </c>
      <c r="BJ628" s="1">
        <v>45658</v>
      </c>
      <c r="BK628" s="1">
        <v>46022</v>
      </c>
      <c r="BN628">
        <v>35</v>
      </c>
      <c r="BO628">
        <v>0</v>
      </c>
      <c r="BP628">
        <v>7</v>
      </c>
      <c r="BQ628">
        <v>7</v>
      </c>
      <c r="BR628">
        <v>7</v>
      </c>
      <c r="BS628">
        <v>7</v>
      </c>
      <c r="BT628">
        <v>7</v>
      </c>
      <c r="BU628">
        <v>0</v>
      </c>
      <c r="BV628" t="str">
        <f>"8:00 AM"</f>
        <v>8:00 AM</v>
      </c>
      <c r="BW628" t="str">
        <f>"4:00 PM"</f>
        <v>4:00 PM</v>
      </c>
      <c r="BX628" t="s">
        <v>226</v>
      </c>
      <c r="BY628">
        <v>0</v>
      </c>
      <c r="BZ628">
        <v>12</v>
      </c>
      <c r="CA628" t="s">
        <v>115</v>
      </c>
      <c r="CC628" s="2" t="s">
        <v>6190</v>
      </c>
      <c r="CD628" t="s">
        <v>683</v>
      </c>
      <c r="CE628" t="s">
        <v>684</v>
      </c>
      <c r="CF628" t="s">
        <v>119</v>
      </c>
      <c r="CG628" t="s">
        <v>120</v>
      </c>
      <c r="CH628" s="8">
        <v>96950</v>
      </c>
      <c r="CI628" s="3">
        <v>7.81</v>
      </c>
      <c r="CJ628" s="3">
        <v>7.81</v>
      </c>
      <c r="CK628" s="3">
        <v>11.72</v>
      </c>
      <c r="CL628" s="3">
        <v>11.72</v>
      </c>
      <c r="CM628" t="s">
        <v>136</v>
      </c>
      <c r="CN628" t="s">
        <v>368</v>
      </c>
      <c r="CO628" t="s">
        <v>138</v>
      </c>
      <c r="CQ628" t="s">
        <v>115</v>
      </c>
      <c r="CR628" t="s">
        <v>133</v>
      </c>
      <c r="CS628" t="s">
        <v>139</v>
      </c>
      <c r="CT628" t="s">
        <v>133</v>
      </c>
      <c r="CU628" t="s">
        <v>139</v>
      </c>
      <c r="CV628" t="s">
        <v>133</v>
      </c>
      <c r="CW628" t="s">
        <v>139</v>
      </c>
      <c r="CX628" t="s">
        <v>692</v>
      </c>
      <c r="CY628" s="10">
        <v>16702352883</v>
      </c>
      <c r="CZ628" t="s">
        <v>956</v>
      </c>
      <c r="DA628" t="s">
        <v>209</v>
      </c>
      <c r="DB628" t="s">
        <v>133</v>
      </c>
      <c r="DC628" t="s">
        <v>115</v>
      </c>
    </row>
    <row r="629" spans="1:112" ht="14.45" customHeight="1" x14ac:dyDescent="0.25">
      <c r="A629" t="s">
        <v>8618</v>
      </c>
      <c r="B629" t="s">
        <v>143</v>
      </c>
      <c r="C629" s="1">
        <v>45525</v>
      </c>
      <c r="D629" s="1">
        <v>45602</v>
      </c>
      <c r="E629" t="s">
        <v>114</v>
      </c>
      <c r="G629" t="s">
        <v>133</v>
      </c>
      <c r="H629" t="s">
        <v>115</v>
      </c>
      <c r="I629" t="s">
        <v>115</v>
      </c>
      <c r="J629" t="s">
        <v>2406</v>
      </c>
      <c r="K629" t="s">
        <v>1291</v>
      </c>
      <c r="L629" t="s">
        <v>1292</v>
      </c>
      <c r="M629" t="s">
        <v>1293</v>
      </c>
      <c r="N629" t="s">
        <v>148</v>
      </c>
      <c r="O629" t="s">
        <v>120</v>
      </c>
      <c r="P629" s="8">
        <v>96950</v>
      </c>
      <c r="Q629" t="s">
        <v>121</v>
      </c>
      <c r="S629" s="10">
        <v>16702346412</v>
      </c>
      <c r="T629">
        <v>1510</v>
      </c>
      <c r="U629" t="s">
        <v>1294</v>
      </c>
      <c r="V629">
        <v>72111</v>
      </c>
      <c r="W629" t="s">
        <v>123</v>
      </c>
      <c r="Y629" t="s">
        <v>1295</v>
      </c>
      <c r="Z629" t="s">
        <v>783</v>
      </c>
      <c r="AB629" t="s">
        <v>1296</v>
      </c>
      <c r="AC629" t="s">
        <v>1292</v>
      </c>
      <c r="AD629" t="s">
        <v>1293</v>
      </c>
      <c r="AE629" t="s">
        <v>148</v>
      </c>
      <c r="AF629" t="s">
        <v>120</v>
      </c>
      <c r="AG629" s="8">
        <v>96950</v>
      </c>
      <c r="AH629" t="s">
        <v>121</v>
      </c>
      <c r="AJ629" s="10">
        <v>16702852190</v>
      </c>
      <c r="AL629" t="s">
        <v>1297</v>
      </c>
      <c r="BD629" t="str">
        <f>"53-7065.00"</f>
        <v>53-7065.00</v>
      </c>
      <c r="BE629" t="s">
        <v>849</v>
      </c>
      <c r="BF629" t="s">
        <v>6913</v>
      </c>
      <c r="BG629" t="s">
        <v>6793</v>
      </c>
      <c r="BH629">
        <v>2</v>
      </c>
      <c r="BI629">
        <v>2</v>
      </c>
      <c r="BJ629" s="1">
        <v>45566</v>
      </c>
      <c r="BK629" s="1">
        <v>46660</v>
      </c>
      <c r="BL629" s="1">
        <v>45602</v>
      </c>
      <c r="BM629" s="1">
        <v>46660</v>
      </c>
      <c r="BN629">
        <v>35</v>
      </c>
      <c r="BO629">
        <v>0</v>
      </c>
      <c r="BP629">
        <v>7</v>
      </c>
      <c r="BQ629">
        <v>7</v>
      </c>
      <c r="BR629">
        <v>7</v>
      </c>
      <c r="BS629">
        <v>7</v>
      </c>
      <c r="BT629">
        <v>7</v>
      </c>
      <c r="BU629">
        <v>0</v>
      </c>
      <c r="BV629" t="str">
        <f>"8:00 AM"</f>
        <v>8:00 AM</v>
      </c>
      <c r="BW629" t="str">
        <f>"4:00 PM"</f>
        <v>4:00 PM</v>
      </c>
      <c r="BX629" t="s">
        <v>226</v>
      </c>
      <c r="BY629">
        <v>0</v>
      </c>
      <c r="BZ629">
        <v>12</v>
      </c>
      <c r="CA629" t="s">
        <v>115</v>
      </c>
      <c r="CC629" t="s">
        <v>6914</v>
      </c>
      <c r="CD629" t="s">
        <v>6915</v>
      </c>
      <c r="CE629" t="s">
        <v>1293</v>
      </c>
      <c r="CF629" t="s">
        <v>148</v>
      </c>
      <c r="CG629" t="s">
        <v>120</v>
      </c>
      <c r="CH629" s="8">
        <v>96950</v>
      </c>
      <c r="CI629" s="3">
        <v>8.86</v>
      </c>
      <c r="CJ629" s="3">
        <v>10</v>
      </c>
      <c r="CK629" s="3">
        <v>13.29</v>
      </c>
      <c r="CL629" s="3">
        <v>15</v>
      </c>
      <c r="CM629" t="s">
        <v>136</v>
      </c>
      <c r="CN629" t="s">
        <v>1301</v>
      </c>
      <c r="CO629" t="s">
        <v>138</v>
      </c>
      <c r="CQ629" t="s">
        <v>115</v>
      </c>
      <c r="CR629" t="s">
        <v>133</v>
      </c>
      <c r="CS629" t="s">
        <v>139</v>
      </c>
      <c r="CT629" t="s">
        <v>133</v>
      </c>
      <c r="CU629" t="s">
        <v>133</v>
      </c>
      <c r="CV629" t="s">
        <v>133</v>
      </c>
      <c r="CW629" t="s">
        <v>139</v>
      </c>
      <c r="CX629" t="s">
        <v>713</v>
      </c>
      <c r="CY629" s="10">
        <v>16702346412</v>
      </c>
      <c r="CZ629" t="s">
        <v>1302</v>
      </c>
      <c r="DA629" t="s">
        <v>793</v>
      </c>
      <c r="DB629" t="s">
        <v>133</v>
      </c>
      <c r="DC629" t="s">
        <v>115</v>
      </c>
      <c r="DD629" t="s">
        <v>1295</v>
      </c>
      <c r="DE629" t="s">
        <v>783</v>
      </c>
      <c r="DG629" t="s">
        <v>1303</v>
      </c>
      <c r="DH629" t="s">
        <v>1297</v>
      </c>
    </row>
    <row r="630" spans="1:112" ht="14.45" customHeight="1" x14ac:dyDescent="0.25">
      <c r="A630" t="s">
        <v>8621</v>
      </c>
      <c r="B630" t="s">
        <v>143</v>
      </c>
      <c r="C630" s="1">
        <v>45539</v>
      </c>
      <c r="D630" s="1">
        <v>45602</v>
      </c>
      <c r="E630" t="s">
        <v>114</v>
      </c>
      <c r="G630" t="s">
        <v>115</v>
      </c>
      <c r="H630" t="s">
        <v>115</v>
      </c>
      <c r="I630" t="s">
        <v>115</v>
      </c>
      <c r="J630" t="s">
        <v>578</v>
      </c>
      <c r="L630" t="s">
        <v>579</v>
      </c>
      <c r="M630" t="s">
        <v>580</v>
      </c>
      <c r="N630" t="s">
        <v>148</v>
      </c>
      <c r="O630" t="s">
        <v>120</v>
      </c>
      <c r="P630" s="8">
        <v>96950</v>
      </c>
      <c r="Q630" t="s">
        <v>121</v>
      </c>
      <c r="S630" s="10">
        <v>16702368202</v>
      </c>
      <c r="T630">
        <v>3554</v>
      </c>
      <c r="U630" t="s">
        <v>581</v>
      </c>
      <c r="V630">
        <v>62211</v>
      </c>
      <c r="W630" t="s">
        <v>123</v>
      </c>
      <c r="Y630" t="s">
        <v>582</v>
      </c>
      <c r="Z630" t="s">
        <v>583</v>
      </c>
      <c r="AA630" t="s">
        <v>568</v>
      </c>
      <c r="AB630" t="s">
        <v>584</v>
      </c>
      <c r="AC630" t="s">
        <v>579</v>
      </c>
      <c r="AD630" t="s">
        <v>580</v>
      </c>
      <c r="AE630" t="s">
        <v>148</v>
      </c>
      <c r="AF630" t="s">
        <v>120</v>
      </c>
      <c r="AG630" s="8">
        <v>96950</v>
      </c>
      <c r="AH630" t="s">
        <v>121</v>
      </c>
      <c r="AJ630" s="10">
        <v>16702368202</v>
      </c>
      <c r="AK630">
        <v>3554</v>
      </c>
      <c r="AL630" t="s">
        <v>585</v>
      </c>
      <c r="BD630" t="str">
        <f>"29-2034.00"</f>
        <v>29-2034.00</v>
      </c>
      <c r="BE630" t="s">
        <v>5685</v>
      </c>
      <c r="BF630" t="s">
        <v>7113</v>
      </c>
      <c r="BG630" t="s">
        <v>7114</v>
      </c>
      <c r="BH630">
        <v>1</v>
      </c>
      <c r="BI630">
        <v>1</v>
      </c>
      <c r="BJ630" s="1">
        <v>45658</v>
      </c>
      <c r="BK630" s="1">
        <v>46022</v>
      </c>
      <c r="BL630" s="1">
        <v>45658</v>
      </c>
      <c r="BM630" s="1">
        <v>46022</v>
      </c>
      <c r="BN630">
        <v>40</v>
      </c>
      <c r="BO630">
        <v>0</v>
      </c>
      <c r="BP630">
        <v>8</v>
      </c>
      <c r="BQ630">
        <v>8</v>
      </c>
      <c r="BR630">
        <v>8</v>
      </c>
      <c r="BS630">
        <v>8</v>
      </c>
      <c r="BT630">
        <v>8</v>
      </c>
      <c r="BU630">
        <v>0</v>
      </c>
      <c r="BV630" t="str">
        <f>"7:30 AM"</f>
        <v>7:30 AM</v>
      </c>
      <c r="BW630" t="str">
        <f>"4:30 PM"</f>
        <v>4:30 PM</v>
      </c>
      <c r="BX630" t="s">
        <v>726</v>
      </c>
      <c r="BY630">
        <v>0</v>
      </c>
      <c r="BZ630">
        <v>24</v>
      </c>
      <c r="CA630" t="s">
        <v>115</v>
      </c>
      <c r="CC630" s="2" t="s">
        <v>7115</v>
      </c>
      <c r="CD630" t="s">
        <v>579</v>
      </c>
      <c r="CE630" t="s">
        <v>580</v>
      </c>
      <c r="CF630" t="s">
        <v>148</v>
      </c>
      <c r="CG630" t="s">
        <v>120</v>
      </c>
      <c r="CH630" s="8">
        <v>96950</v>
      </c>
      <c r="CI630" s="3">
        <v>14.62</v>
      </c>
      <c r="CJ630" s="3">
        <v>23.55</v>
      </c>
      <c r="CK630" s="3">
        <v>21.93</v>
      </c>
      <c r="CL630" s="3">
        <v>35.33</v>
      </c>
      <c r="CM630" t="s">
        <v>136</v>
      </c>
      <c r="CN630" t="s">
        <v>8622</v>
      </c>
      <c r="CO630" t="s">
        <v>138</v>
      </c>
      <c r="CQ630" t="s">
        <v>115</v>
      </c>
      <c r="CR630" t="s">
        <v>133</v>
      </c>
      <c r="CS630" t="s">
        <v>139</v>
      </c>
      <c r="CT630" t="s">
        <v>133</v>
      </c>
      <c r="CU630" t="s">
        <v>139</v>
      </c>
      <c r="CV630" t="s">
        <v>139</v>
      </c>
      <c r="CW630" t="s">
        <v>139</v>
      </c>
      <c r="CX630" t="s">
        <v>591</v>
      </c>
      <c r="CY630" s="10">
        <v>16702368202</v>
      </c>
      <c r="CZ630" t="s">
        <v>592</v>
      </c>
      <c r="DA630" t="s">
        <v>593</v>
      </c>
      <c r="DB630" t="s">
        <v>133</v>
      </c>
      <c r="DC630" t="s">
        <v>115</v>
      </c>
      <c r="DD630" t="s">
        <v>1576</v>
      </c>
      <c r="DE630" t="s">
        <v>1577</v>
      </c>
      <c r="DF630" t="s">
        <v>2748</v>
      </c>
      <c r="DG630" t="s">
        <v>578</v>
      </c>
      <c r="DH630" t="s">
        <v>1579</v>
      </c>
    </row>
    <row r="631" spans="1:112" ht="14.45" customHeight="1" x14ac:dyDescent="0.25">
      <c r="A631" t="s">
        <v>8804</v>
      </c>
      <c r="B631" t="s">
        <v>143</v>
      </c>
      <c r="C631" s="1">
        <v>45538</v>
      </c>
      <c r="D631" s="1">
        <v>45602</v>
      </c>
      <c r="E631" t="s">
        <v>144</v>
      </c>
      <c r="F631" s="1">
        <v>45564</v>
      </c>
      <c r="G631" t="s">
        <v>115</v>
      </c>
      <c r="H631" t="s">
        <v>115</v>
      </c>
      <c r="I631" t="s">
        <v>115</v>
      </c>
      <c r="J631" t="s">
        <v>1367</v>
      </c>
      <c r="K631" t="s">
        <v>1434</v>
      </c>
      <c r="L631" t="s">
        <v>1369</v>
      </c>
      <c r="M631" t="s">
        <v>1370</v>
      </c>
      <c r="N631" t="s">
        <v>119</v>
      </c>
      <c r="O631" t="s">
        <v>120</v>
      </c>
      <c r="P631" s="8">
        <v>96950</v>
      </c>
      <c r="Q631" t="s">
        <v>121</v>
      </c>
      <c r="R631" t="s">
        <v>139</v>
      </c>
      <c r="S631" s="10">
        <v>16702872378</v>
      </c>
      <c r="U631" t="s">
        <v>1371</v>
      </c>
      <c r="V631">
        <v>561720</v>
      </c>
      <c r="W631" t="s">
        <v>123</v>
      </c>
      <c r="Y631" t="s">
        <v>1372</v>
      </c>
      <c r="Z631" t="s">
        <v>1373</v>
      </c>
      <c r="AA631" t="s">
        <v>1374</v>
      </c>
      <c r="AB631" t="s">
        <v>1375</v>
      </c>
      <c r="AC631" t="s">
        <v>1369</v>
      </c>
      <c r="AD631" t="s">
        <v>1370</v>
      </c>
      <c r="AE631" t="s">
        <v>119</v>
      </c>
      <c r="AF631" t="s">
        <v>120</v>
      </c>
      <c r="AG631" s="8">
        <v>96950</v>
      </c>
      <c r="AH631" t="s">
        <v>121</v>
      </c>
      <c r="AJ631" s="10">
        <v>16702872348</v>
      </c>
      <c r="AL631" t="s">
        <v>1376</v>
      </c>
      <c r="BD631" t="str">
        <f>"37-2011.00"</f>
        <v>37-2011.00</v>
      </c>
      <c r="BE631" t="s">
        <v>203</v>
      </c>
      <c r="BF631" t="s">
        <v>8805</v>
      </c>
      <c r="BG631" t="s">
        <v>805</v>
      </c>
      <c r="BH631">
        <v>1</v>
      </c>
      <c r="BI631">
        <v>1</v>
      </c>
      <c r="BJ631" s="1">
        <v>45566</v>
      </c>
      <c r="BK631" s="1">
        <v>45930</v>
      </c>
      <c r="BL631" s="1">
        <v>45602</v>
      </c>
      <c r="BM631" s="1">
        <v>45930</v>
      </c>
      <c r="BN631">
        <v>40</v>
      </c>
      <c r="BO631">
        <v>0</v>
      </c>
      <c r="BP631">
        <v>8</v>
      </c>
      <c r="BQ631">
        <v>8</v>
      </c>
      <c r="BR631">
        <v>8</v>
      </c>
      <c r="BS631">
        <v>8</v>
      </c>
      <c r="BT631">
        <v>8</v>
      </c>
      <c r="BU631">
        <v>0</v>
      </c>
      <c r="BV631" t="str">
        <f>"8:00 AM"</f>
        <v>8:00 AM</v>
      </c>
      <c r="BW631" t="str">
        <f>"5:00 PM"</f>
        <v>5:00 PM</v>
      </c>
      <c r="BX631" t="s">
        <v>158</v>
      </c>
      <c r="BY631">
        <v>0</v>
      </c>
      <c r="BZ631">
        <v>3</v>
      </c>
      <c r="CA631" t="s">
        <v>115</v>
      </c>
      <c r="CC631" t="s">
        <v>8806</v>
      </c>
      <c r="CD631" t="s">
        <v>1369</v>
      </c>
      <c r="CE631" t="s">
        <v>1370</v>
      </c>
      <c r="CF631" t="s">
        <v>119</v>
      </c>
      <c r="CG631" t="s">
        <v>120</v>
      </c>
      <c r="CH631" s="8">
        <v>96950</v>
      </c>
      <c r="CI631" s="3">
        <v>8.2899999999999991</v>
      </c>
      <c r="CJ631" s="3">
        <v>8.2899999999999991</v>
      </c>
      <c r="CK631" s="3">
        <v>12.44</v>
      </c>
      <c r="CL631" s="3">
        <v>12.44</v>
      </c>
      <c r="CM631" t="s">
        <v>136</v>
      </c>
      <c r="CN631" t="s">
        <v>158</v>
      </c>
      <c r="CO631" t="s">
        <v>138</v>
      </c>
      <c r="CQ631" t="s">
        <v>115</v>
      </c>
      <c r="CR631" t="s">
        <v>133</v>
      </c>
      <c r="CS631" t="s">
        <v>139</v>
      </c>
      <c r="CT631" t="s">
        <v>133</v>
      </c>
      <c r="CU631" t="s">
        <v>133</v>
      </c>
      <c r="CV631" t="s">
        <v>133</v>
      </c>
      <c r="CW631" t="s">
        <v>139</v>
      </c>
      <c r="CX631" t="s">
        <v>1381</v>
      </c>
      <c r="CY631" s="10">
        <v>16702872348</v>
      </c>
      <c r="CZ631" t="s">
        <v>1376</v>
      </c>
      <c r="DA631" t="s">
        <v>356</v>
      </c>
      <c r="DB631" t="s">
        <v>133</v>
      </c>
      <c r="DC631" t="s">
        <v>115</v>
      </c>
    </row>
    <row r="632" spans="1:112" ht="14.45" customHeight="1" x14ac:dyDescent="0.25">
      <c r="A632" t="s">
        <v>8937</v>
      </c>
      <c r="B632" t="s">
        <v>192</v>
      </c>
      <c r="C632" s="1">
        <v>45570</v>
      </c>
      <c r="D632" s="1">
        <v>45602</v>
      </c>
      <c r="E632" t="s">
        <v>114</v>
      </c>
      <c r="G632" t="s">
        <v>115</v>
      </c>
      <c r="H632" t="s">
        <v>115</v>
      </c>
      <c r="I632" t="s">
        <v>115</v>
      </c>
      <c r="J632" t="s">
        <v>2366</v>
      </c>
      <c r="L632" t="s">
        <v>8938</v>
      </c>
      <c r="M632" t="s">
        <v>8939</v>
      </c>
      <c r="N632" t="s">
        <v>119</v>
      </c>
      <c r="O632" t="s">
        <v>120</v>
      </c>
      <c r="P632" s="8">
        <v>96950</v>
      </c>
      <c r="Q632" t="s">
        <v>121</v>
      </c>
      <c r="S632" s="10">
        <v>16702337732</v>
      </c>
      <c r="U632" t="s">
        <v>2369</v>
      </c>
      <c r="V632">
        <v>541330</v>
      </c>
      <c r="W632" t="s">
        <v>123</v>
      </c>
      <c r="Y632" t="s">
        <v>2370</v>
      </c>
      <c r="Z632" t="s">
        <v>2371</v>
      </c>
      <c r="AA632" t="s">
        <v>2372</v>
      </c>
      <c r="AB632" t="s">
        <v>200</v>
      </c>
      <c r="AC632" t="s">
        <v>8938</v>
      </c>
      <c r="AD632" t="s">
        <v>8940</v>
      </c>
      <c r="AE632" t="s">
        <v>119</v>
      </c>
      <c r="AF632" t="s">
        <v>120</v>
      </c>
      <c r="AG632" s="8">
        <v>96950</v>
      </c>
      <c r="AH632" t="s">
        <v>121</v>
      </c>
      <c r="AJ632" s="10">
        <v>16702337732</v>
      </c>
      <c r="AL632" t="s">
        <v>2373</v>
      </c>
      <c r="BD632" t="str">
        <f>"17-3011.00"</f>
        <v>17-3011.00</v>
      </c>
      <c r="BE632" t="s">
        <v>960</v>
      </c>
      <c r="BF632" t="s">
        <v>8941</v>
      </c>
      <c r="BG632" t="s">
        <v>2375</v>
      </c>
      <c r="BH632">
        <v>5</v>
      </c>
      <c r="BJ632" s="1">
        <v>45597</v>
      </c>
      <c r="BK632" s="1">
        <v>45961</v>
      </c>
      <c r="BN632">
        <v>35</v>
      </c>
      <c r="BO632">
        <v>0</v>
      </c>
      <c r="BP632">
        <v>7</v>
      </c>
      <c r="BQ632">
        <v>7</v>
      </c>
      <c r="BR632">
        <v>7</v>
      </c>
      <c r="BS632">
        <v>7</v>
      </c>
      <c r="BT632">
        <v>7</v>
      </c>
      <c r="BU632">
        <v>0</v>
      </c>
      <c r="BV632" t="str">
        <f>"9:00 AM"</f>
        <v>9:00 AM</v>
      </c>
      <c r="BW632" t="str">
        <f>"5:00 PM"</f>
        <v>5:00 PM</v>
      </c>
      <c r="BX632" t="s">
        <v>726</v>
      </c>
      <c r="BY632">
        <v>0</v>
      </c>
      <c r="BZ632">
        <v>6</v>
      </c>
      <c r="CA632" t="s">
        <v>115</v>
      </c>
      <c r="CC632" s="2" t="s">
        <v>8942</v>
      </c>
      <c r="CD632" t="s">
        <v>2377</v>
      </c>
      <c r="CE632" t="s">
        <v>8940</v>
      </c>
      <c r="CF632" t="s">
        <v>119</v>
      </c>
      <c r="CG632" t="s">
        <v>120</v>
      </c>
      <c r="CH632" s="8">
        <v>96950</v>
      </c>
      <c r="CI632" s="3">
        <v>16.18</v>
      </c>
      <c r="CJ632" s="3">
        <v>16.18</v>
      </c>
      <c r="CK632" s="3">
        <v>24.27</v>
      </c>
      <c r="CL632" s="3">
        <v>24.27</v>
      </c>
      <c r="CM632" t="s">
        <v>136</v>
      </c>
      <c r="CN632" t="s">
        <v>137</v>
      </c>
      <c r="CO632" t="s">
        <v>138</v>
      </c>
      <c r="CQ632" t="s">
        <v>115</v>
      </c>
      <c r="CR632" t="s">
        <v>133</v>
      </c>
      <c r="CS632" t="s">
        <v>139</v>
      </c>
      <c r="CT632" t="s">
        <v>133</v>
      </c>
      <c r="CU632" t="s">
        <v>139</v>
      </c>
      <c r="CV632" t="s">
        <v>133</v>
      </c>
      <c r="CW632" t="s">
        <v>139</v>
      </c>
      <c r="CX632" s="2" t="s">
        <v>2378</v>
      </c>
      <c r="CY632" s="10">
        <v>16702858730</v>
      </c>
      <c r="CZ632" t="s">
        <v>1004</v>
      </c>
      <c r="DA632" t="s">
        <v>209</v>
      </c>
      <c r="DB632" t="s">
        <v>133</v>
      </c>
      <c r="DC632" t="s">
        <v>115</v>
      </c>
    </row>
    <row r="633" spans="1:112" ht="14.45" customHeight="1" x14ac:dyDescent="0.25">
      <c r="A633" t="s">
        <v>9158</v>
      </c>
      <c r="B633" t="s">
        <v>143</v>
      </c>
      <c r="C633" s="1">
        <v>45538</v>
      </c>
      <c r="D633" s="1">
        <v>45602</v>
      </c>
      <c r="E633" t="s">
        <v>114</v>
      </c>
      <c r="G633" t="s">
        <v>115</v>
      </c>
      <c r="H633" t="s">
        <v>115</v>
      </c>
      <c r="I633" t="s">
        <v>115</v>
      </c>
      <c r="J633" t="s">
        <v>2110</v>
      </c>
      <c r="L633" t="s">
        <v>2116</v>
      </c>
      <c r="M633" t="s">
        <v>294</v>
      </c>
      <c r="N633" t="s">
        <v>283</v>
      </c>
      <c r="O633" t="s">
        <v>120</v>
      </c>
      <c r="P633" s="8">
        <v>96952</v>
      </c>
      <c r="Q633" t="s">
        <v>121</v>
      </c>
      <c r="R633" t="s">
        <v>284</v>
      </c>
      <c r="S633" s="10">
        <v>16704330105</v>
      </c>
      <c r="U633" t="s">
        <v>2113</v>
      </c>
      <c r="V633">
        <v>11121</v>
      </c>
      <c r="W633" t="s">
        <v>123</v>
      </c>
      <c r="Y633" t="s">
        <v>2114</v>
      </c>
      <c r="Z633" t="s">
        <v>2115</v>
      </c>
      <c r="AB633" t="s">
        <v>663</v>
      </c>
      <c r="AC633" t="s">
        <v>2116</v>
      </c>
      <c r="AD633" t="s">
        <v>294</v>
      </c>
      <c r="AE633" t="s">
        <v>283</v>
      </c>
      <c r="AF633" t="s">
        <v>120</v>
      </c>
      <c r="AG633" s="8">
        <v>96952</v>
      </c>
      <c r="AH633" t="s">
        <v>121</v>
      </c>
      <c r="AI633" t="s">
        <v>284</v>
      </c>
      <c r="AJ633" s="10">
        <v>16704330105</v>
      </c>
      <c r="AL633" t="s">
        <v>2117</v>
      </c>
      <c r="BD633" t="str">
        <f>"45-2092.00"</f>
        <v>45-2092.00</v>
      </c>
      <c r="BE633" t="s">
        <v>1389</v>
      </c>
      <c r="BF633" t="s">
        <v>5951</v>
      </c>
      <c r="BG633" t="s">
        <v>1391</v>
      </c>
      <c r="BH633">
        <v>2</v>
      </c>
      <c r="BI633">
        <v>2</v>
      </c>
      <c r="BJ633" s="1">
        <v>45658</v>
      </c>
      <c r="BK633" s="1">
        <v>46022</v>
      </c>
      <c r="BL633" s="1">
        <v>45658</v>
      </c>
      <c r="BM633" s="1">
        <v>46022</v>
      </c>
      <c r="BN633">
        <v>35</v>
      </c>
      <c r="BO633">
        <v>0</v>
      </c>
      <c r="BP633">
        <v>7</v>
      </c>
      <c r="BQ633">
        <v>0</v>
      </c>
      <c r="BR633">
        <v>7</v>
      </c>
      <c r="BS633">
        <v>7</v>
      </c>
      <c r="BT633">
        <v>7</v>
      </c>
      <c r="BU633">
        <v>7</v>
      </c>
      <c r="BV633" t="str">
        <f>"7:00 AM"</f>
        <v>7:00 AM</v>
      </c>
      <c r="BW633" t="str">
        <f>"4:00 PM"</f>
        <v>4:00 PM</v>
      </c>
      <c r="BX633" t="s">
        <v>158</v>
      </c>
      <c r="BY633">
        <v>0</v>
      </c>
      <c r="BZ633">
        <v>3</v>
      </c>
      <c r="CA633" t="s">
        <v>115</v>
      </c>
      <c r="CC633" t="s">
        <v>246</v>
      </c>
      <c r="CD633" t="s">
        <v>5952</v>
      </c>
      <c r="CE633" t="s">
        <v>294</v>
      </c>
      <c r="CF633" t="s">
        <v>283</v>
      </c>
      <c r="CG633" t="s">
        <v>120</v>
      </c>
      <c r="CH633" s="8">
        <v>96952</v>
      </c>
      <c r="CI633" s="3">
        <v>11.91</v>
      </c>
      <c r="CJ633" s="3">
        <v>11.91</v>
      </c>
      <c r="CK633" s="3">
        <v>17.87</v>
      </c>
      <c r="CL633" s="3">
        <v>17.87</v>
      </c>
      <c r="CM633" t="s">
        <v>136</v>
      </c>
      <c r="CN633" t="s">
        <v>246</v>
      </c>
      <c r="CO633" t="s">
        <v>138</v>
      </c>
      <c r="CQ633" t="s">
        <v>115</v>
      </c>
      <c r="CR633" t="s">
        <v>133</v>
      </c>
      <c r="CS633" t="s">
        <v>139</v>
      </c>
      <c r="CT633" t="s">
        <v>133</v>
      </c>
      <c r="CU633" t="s">
        <v>139</v>
      </c>
      <c r="CV633" t="s">
        <v>133</v>
      </c>
      <c r="CW633" t="s">
        <v>139</v>
      </c>
      <c r="CX633" t="s">
        <v>295</v>
      </c>
      <c r="CY633" s="10">
        <v>16704330105</v>
      </c>
      <c r="CZ633" t="s">
        <v>2117</v>
      </c>
      <c r="DA633" t="s">
        <v>296</v>
      </c>
      <c r="DB633" t="s">
        <v>133</v>
      </c>
      <c r="DC633" t="s">
        <v>115</v>
      </c>
    </row>
    <row r="634" spans="1:112" ht="14.45" customHeight="1" x14ac:dyDescent="0.25">
      <c r="A634" t="s">
        <v>9524</v>
      </c>
      <c r="B634" t="s">
        <v>143</v>
      </c>
      <c r="C634" s="1">
        <v>45519</v>
      </c>
      <c r="D634" s="1">
        <v>45602</v>
      </c>
      <c r="E634" t="s">
        <v>144</v>
      </c>
      <c r="F634" s="1">
        <v>45599</v>
      </c>
      <c r="G634" t="s">
        <v>115</v>
      </c>
      <c r="H634" t="s">
        <v>115</v>
      </c>
      <c r="I634" t="s">
        <v>115</v>
      </c>
      <c r="J634" t="s">
        <v>265</v>
      </c>
      <c r="L634" t="s">
        <v>266</v>
      </c>
      <c r="M634" t="s">
        <v>267</v>
      </c>
      <c r="N634" t="s">
        <v>148</v>
      </c>
      <c r="O634" t="s">
        <v>120</v>
      </c>
      <c r="P634" s="8">
        <v>96950</v>
      </c>
      <c r="Q634" t="s">
        <v>121</v>
      </c>
      <c r="S634" s="10">
        <v>16702341795</v>
      </c>
      <c r="U634" t="s">
        <v>149</v>
      </c>
      <c r="V634">
        <v>56179</v>
      </c>
      <c r="W634" t="s">
        <v>123</v>
      </c>
      <c r="Y634" t="s">
        <v>268</v>
      </c>
      <c r="Z634" t="s">
        <v>269</v>
      </c>
      <c r="AA634" t="s">
        <v>270</v>
      </c>
      <c r="AB634" t="s">
        <v>271</v>
      </c>
      <c r="AC634" t="s">
        <v>266</v>
      </c>
      <c r="AD634" t="s">
        <v>267</v>
      </c>
      <c r="AE634" t="s">
        <v>119</v>
      </c>
      <c r="AF634" t="s">
        <v>120</v>
      </c>
      <c r="AG634" s="8">
        <v>96950</v>
      </c>
      <c r="AH634" t="s">
        <v>121</v>
      </c>
      <c r="AJ634" s="10">
        <v>16702341795</v>
      </c>
      <c r="AL634" t="s">
        <v>154</v>
      </c>
      <c r="BD634" t="str">
        <f>"49-9071.00"</f>
        <v>49-9071.00</v>
      </c>
      <c r="BE634" t="s">
        <v>241</v>
      </c>
      <c r="BF634" t="s">
        <v>5817</v>
      </c>
      <c r="BG634" t="s">
        <v>1570</v>
      </c>
      <c r="BH634">
        <v>15</v>
      </c>
      <c r="BI634">
        <v>15</v>
      </c>
      <c r="BJ634" s="1">
        <v>45601</v>
      </c>
      <c r="BK634" s="1">
        <v>45965</v>
      </c>
      <c r="BL634" s="1">
        <v>45602</v>
      </c>
      <c r="BM634" s="1">
        <v>45965</v>
      </c>
      <c r="BN634">
        <v>40</v>
      </c>
      <c r="BO634">
        <v>0</v>
      </c>
      <c r="BP634">
        <v>8</v>
      </c>
      <c r="BQ634">
        <v>8</v>
      </c>
      <c r="BR634">
        <v>8</v>
      </c>
      <c r="BS634">
        <v>8</v>
      </c>
      <c r="BT634">
        <v>8</v>
      </c>
      <c r="BU634">
        <v>0</v>
      </c>
      <c r="BV634" t="str">
        <f>"8:00 AM"</f>
        <v>8:00 AM</v>
      </c>
      <c r="BW634" t="str">
        <f>"5:00 PM"</f>
        <v>5:00 PM</v>
      </c>
      <c r="BX634" t="s">
        <v>226</v>
      </c>
      <c r="BY634">
        <v>0</v>
      </c>
      <c r="BZ634">
        <v>12</v>
      </c>
      <c r="CA634" t="s">
        <v>115</v>
      </c>
      <c r="CC634" t="s">
        <v>7746</v>
      </c>
      <c r="CD634" t="s">
        <v>266</v>
      </c>
      <c r="CE634" t="s">
        <v>267</v>
      </c>
      <c r="CF634" t="s">
        <v>148</v>
      </c>
      <c r="CG634" t="s">
        <v>120</v>
      </c>
      <c r="CH634" s="8">
        <v>96950</v>
      </c>
      <c r="CI634" s="3">
        <v>9.75</v>
      </c>
      <c r="CJ634" s="3">
        <v>13</v>
      </c>
      <c r="CK634" s="3">
        <v>14.63</v>
      </c>
      <c r="CL634" s="3">
        <v>19.5</v>
      </c>
      <c r="CM634" t="s">
        <v>136</v>
      </c>
      <c r="CN634" t="s">
        <v>158</v>
      </c>
      <c r="CO634" t="s">
        <v>138</v>
      </c>
      <c r="CQ634" t="s">
        <v>133</v>
      </c>
      <c r="CR634" t="s">
        <v>133</v>
      </c>
      <c r="CS634" t="s">
        <v>133</v>
      </c>
      <c r="CT634" t="s">
        <v>133</v>
      </c>
      <c r="CU634" t="s">
        <v>139</v>
      </c>
      <c r="CV634" t="s">
        <v>133</v>
      </c>
      <c r="CW634" t="s">
        <v>133</v>
      </c>
      <c r="CX634" t="s">
        <v>638</v>
      </c>
      <c r="CY634" s="10">
        <v>16702341795</v>
      </c>
      <c r="CZ634" t="s">
        <v>154</v>
      </c>
      <c r="DA634" t="s">
        <v>164</v>
      </c>
      <c r="DB634" t="s">
        <v>133</v>
      </c>
      <c r="DC634" t="s">
        <v>115</v>
      </c>
    </row>
    <row r="635" spans="1:112" ht="14.45" customHeight="1" x14ac:dyDescent="0.25">
      <c r="A635" t="s">
        <v>9561</v>
      </c>
      <c r="B635" t="s">
        <v>143</v>
      </c>
      <c r="C635" s="1">
        <v>45539</v>
      </c>
      <c r="D635" s="1">
        <v>45602</v>
      </c>
      <c r="E635" t="s">
        <v>114</v>
      </c>
      <c r="G635" t="s">
        <v>115</v>
      </c>
      <c r="H635" t="s">
        <v>115</v>
      </c>
      <c r="I635" t="s">
        <v>115</v>
      </c>
      <c r="J635" t="s">
        <v>1641</v>
      </c>
      <c r="K635" t="s">
        <v>1641</v>
      </c>
      <c r="L635" t="s">
        <v>532</v>
      </c>
      <c r="M635" t="s">
        <v>1643</v>
      </c>
      <c r="N635" t="s">
        <v>119</v>
      </c>
      <c r="O635" t="s">
        <v>120</v>
      </c>
      <c r="P635" s="8">
        <v>96950</v>
      </c>
      <c r="Q635" t="s">
        <v>121</v>
      </c>
      <c r="R635" t="s">
        <v>1354</v>
      </c>
      <c r="S635" s="10">
        <v>16702870614</v>
      </c>
      <c r="U635" t="s">
        <v>1644</v>
      </c>
      <c r="V635">
        <v>561320</v>
      </c>
      <c r="W635" t="s">
        <v>123</v>
      </c>
      <c r="Y635" t="s">
        <v>1645</v>
      </c>
      <c r="Z635" t="s">
        <v>1646</v>
      </c>
      <c r="AA635" t="s">
        <v>2642</v>
      </c>
      <c r="AB635" t="s">
        <v>288</v>
      </c>
      <c r="AC635" t="s">
        <v>532</v>
      </c>
      <c r="AD635" t="s">
        <v>1643</v>
      </c>
      <c r="AE635" t="s">
        <v>119</v>
      </c>
      <c r="AF635" t="s">
        <v>120</v>
      </c>
      <c r="AG635" s="8">
        <v>96950</v>
      </c>
      <c r="AH635" t="s">
        <v>121</v>
      </c>
      <c r="AJ635" s="10">
        <v>16702870614</v>
      </c>
      <c r="AL635" t="s">
        <v>1648</v>
      </c>
      <c r="BD635" t="str">
        <f>"47-2051.00"</f>
        <v>47-2051.00</v>
      </c>
      <c r="BE635" t="s">
        <v>4133</v>
      </c>
      <c r="BF635" t="s">
        <v>9562</v>
      </c>
      <c r="BG635" t="s">
        <v>4133</v>
      </c>
      <c r="BH635">
        <v>10</v>
      </c>
      <c r="BI635">
        <v>10</v>
      </c>
      <c r="BJ635" s="1">
        <v>45597</v>
      </c>
      <c r="BK635" s="1">
        <v>45961</v>
      </c>
      <c r="BL635" s="1">
        <v>45602</v>
      </c>
      <c r="BM635" s="1">
        <v>45961</v>
      </c>
      <c r="BN635">
        <v>35</v>
      </c>
      <c r="BO635">
        <v>0</v>
      </c>
      <c r="BP635">
        <v>7</v>
      </c>
      <c r="BQ635">
        <v>7</v>
      </c>
      <c r="BR635">
        <v>7</v>
      </c>
      <c r="BS635">
        <v>7</v>
      </c>
      <c r="BT635">
        <v>7</v>
      </c>
      <c r="BU635">
        <v>0</v>
      </c>
      <c r="BV635" t="str">
        <f>"8:00 AM"</f>
        <v>8:00 AM</v>
      </c>
      <c r="BW635" t="str">
        <f>"4:00 PM"</f>
        <v>4:00 PM</v>
      </c>
      <c r="BX635" t="s">
        <v>158</v>
      </c>
      <c r="BY635">
        <v>0</v>
      </c>
      <c r="BZ635">
        <v>3</v>
      </c>
      <c r="CA635" t="s">
        <v>115</v>
      </c>
      <c r="CC635" t="s">
        <v>9563</v>
      </c>
      <c r="CD635" t="s">
        <v>532</v>
      </c>
      <c r="CE635" t="s">
        <v>1643</v>
      </c>
      <c r="CF635" t="s">
        <v>1721</v>
      </c>
      <c r="CG635" t="s">
        <v>120</v>
      </c>
      <c r="CH635" s="8">
        <v>96950</v>
      </c>
      <c r="CI635" s="3">
        <v>9.7799999999999994</v>
      </c>
      <c r="CJ635" s="3">
        <v>9.7799999999999994</v>
      </c>
      <c r="CK635" s="3">
        <v>14.67</v>
      </c>
      <c r="CL635" s="3">
        <v>14.67</v>
      </c>
      <c r="CM635" t="s">
        <v>136</v>
      </c>
      <c r="CN635" t="s">
        <v>1650</v>
      </c>
      <c r="CO635" t="s">
        <v>138</v>
      </c>
      <c r="CQ635" t="s">
        <v>115</v>
      </c>
      <c r="CR635" t="s">
        <v>133</v>
      </c>
      <c r="CS635" t="s">
        <v>139</v>
      </c>
      <c r="CT635" t="s">
        <v>133</v>
      </c>
      <c r="CU635" t="s">
        <v>133</v>
      </c>
      <c r="CV635" t="s">
        <v>133</v>
      </c>
      <c r="CW635" t="s">
        <v>139</v>
      </c>
      <c r="CX635" t="s">
        <v>1722</v>
      </c>
      <c r="CY635" s="10">
        <v>16702870614</v>
      </c>
      <c r="CZ635" t="s">
        <v>1648</v>
      </c>
      <c r="DA635" t="s">
        <v>296</v>
      </c>
      <c r="DB635" t="s">
        <v>133</v>
      </c>
      <c r="DC635" t="s">
        <v>115</v>
      </c>
    </row>
    <row r="636" spans="1:112" ht="14.45" customHeight="1" x14ac:dyDescent="0.25">
      <c r="A636" t="s">
        <v>280</v>
      </c>
      <c r="B636" t="s">
        <v>143</v>
      </c>
      <c r="C636" s="1">
        <v>45526</v>
      </c>
      <c r="D636" s="1">
        <v>45603</v>
      </c>
      <c r="E636" t="s">
        <v>114</v>
      </c>
      <c r="G636" t="s">
        <v>115</v>
      </c>
      <c r="H636" t="s">
        <v>115</v>
      </c>
      <c r="I636" t="s">
        <v>115</v>
      </c>
      <c r="J636" t="s">
        <v>281</v>
      </c>
      <c r="L636" t="s">
        <v>282</v>
      </c>
      <c r="N636" t="s">
        <v>283</v>
      </c>
      <c r="O636" t="s">
        <v>120</v>
      </c>
      <c r="P636" s="8">
        <v>96952</v>
      </c>
      <c r="Q636" t="s">
        <v>121</v>
      </c>
      <c r="R636" t="s">
        <v>284</v>
      </c>
      <c r="S636" s="10">
        <v>16702870780</v>
      </c>
      <c r="U636" t="s">
        <v>285</v>
      </c>
      <c r="V636">
        <v>72251</v>
      </c>
      <c r="W636" t="s">
        <v>123</v>
      </c>
      <c r="Y636" t="s">
        <v>286</v>
      </c>
      <c r="Z636" t="s">
        <v>287</v>
      </c>
      <c r="AB636" t="s">
        <v>288</v>
      </c>
      <c r="AC636" t="s">
        <v>282</v>
      </c>
      <c r="AE636" t="s">
        <v>283</v>
      </c>
      <c r="AF636" t="s">
        <v>120</v>
      </c>
      <c r="AG636" s="8">
        <v>96952</v>
      </c>
      <c r="AH636" t="s">
        <v>121</v>
      </c>
      <c r="AI636" t="s">
        <v>284</v>
      </c>
      <c r="AJ636" s="10">
        <v>16702870780</v>
      </c>
      <c r="AL636" t="s">
        <v>289</v>
      </c>
      <c r="BD636" t="str">
        <f>"35-3023.00"</f>
        <v>35-3023.00</v>
      </c>
      <c r="BE636" t="s">
        <v>290</v>
      </c>
      <c r="BF636" t="s">
        <v>291</v>
      </c>
      <c r="BG636" t="s">
        <v>292</v>
      </c>
      <c r="BH636">
        <v>1</v>
      </c>
      <c r="BI636">
        <v>1</v>
      </c>
      <c r="BJ636" s="1">
        <v>45646</v>
      </c>
      <c r="BK636" s="1">
        <v>46010</v>
      </c>
      <c r="BL636" s="1">
        <v>45646</v>
      </c>
      <c r="BM636" s="1">
        <v>46010</v>
      </c>
      <c r="BN636">
        <v>36</v>
      </c>
      <c r="BO636">
        <v>0</v>
      </c>
      <c r="BP636">
        <v>6</v>
      </c>
      <c r="BQ636">
        <v>6</v>
      </c>
      <c r="BR636">
        <v>6</v>
      </c>
      <c r="BS636">
        <v>6</v>
      </c>
      <c r="BT636">
        <v>6</v>
      </c>
      <c r="BU636">
        <v>6</v>
      </c>
      <c r="BV636" t="str">
        <f>"2:00 PM"</f>
        <v>2:00 PM</v>
      </c>
      <c r="BW636" t="str">
        <f>"8:00 PM"</f>
        <v>8:00 PM</v>
      </c>
      <c r="BX636" t="s">
        <v>158</v>
      </c>
      <c r="BY636">
        <v>0</v>
      </c>
      <c r="BZ636">
        <v>3</v>
      </c>
      <c r="CA636" t="s">
        <v>115</v>
      </c>
      <c r="CC636" t="s">
        <v>246</v>
      </c>
      <c r="CD636" t="s">
        <v>293</v>
      </c>
      <c r="CE636" t="s">
        <v>294</v>
      </c>
      <c r="CF636" t="s">
        <v>283</v>
      </c>
      <c r="CG636" t="s">
        <v>120</v>
      </c>
      <c r="CH636" s="8">
        <v>96952</v>
      </c>
      <c r="CI636" s="3">
        <v>8.35</v>
      </c>
      <c r="CJ636" s="3">
        <v>8.35</v>
      </c>
      <c r="CK636" s="3">
        <v>12.53</v>
      </c>
      <c r="CL636" s="3">
        <v>12.53</v>
      </c>
      <c r="CM636" t="s">
        <v>136</v>
      </c>
      <c r="CN636" t="s">
        <v>246</v>
      </c>
      <c r="CO636" t="s">
        <v>138</v>
      </c>
      <c r="CQ636" t="s">
        <v>115</v>
      </c>
      <c r="CR636" t="s">
        <v>133</v>
      </c>
      <c r="CS636" t="s">
        <v>139</v>
      </c>
      <c r="CT636" t="s">
        <v>133</v>
      </c>
      <c r="CU636" t="s">
        <v>139</v>
      </c>
      <c r="CV636" t="s">
        <v>133</v>
      </c>
      <c r="CW636" t="s">
        <v>139</v>
      </c>
      <c r="CX636" t="s">
        <v>295</v>
      </c>
      <c r="CY636" s="10">
        <v>16702870780</v>
      </c>
      <c r="CZ636" t="s">
        <v>289</v>
      </c>
      <c r="DA636" t="s">
        <v>296</v>
      </c>
      <c r="DB636" t="s">
        <v>133</v>
      </c>
      <c r="DC636" t="s">
        <v>115</v>
      </c>
    </row>
    <row r="637" spans="1:112" ht="14.45" customHeight="1" x14ac:dyDescent="0.25">
      <c r="A637" t="s">
        <v>577</v>
      </c>
      <c r="B637" t="s">
        <v>143</v>
      </c>
      <c r="C637" s="1">
        <v>45539</v>
      </c>
      <c r="D637" s="1">
        <v>45603</v>
      </c>
      <c r="E637" t="s">
        <v>114</v>
      </c>
      <c r="G637" t="s">
        <v>115</v>
      </c>
      <c r="H637" t="s">
        <v>115</v>
      </c>
      <c r="I637" t="s">
        <v>115</v>
      </c>
      <c r="J637" t="s">
        <v>578</v>
      </c>
      <c r="L637" t="s">
        <v>579</v>
      </c>
      <c r="M637" t="s">
        <v>580</v>
      </c>
      <c r="N637" t="s">
        <v>148</v>
      </c>
      <c r="O637" t="s">
        <v>120</v>
      </c>
      <c r="P637" s="8">
        <v>96950</v>
      </c>
      <c r="Q637" t="s">
        <v>121</v>
      </c>
      <c r="S637" s="10">
        <v>16702368202</v>
      </c>
      <c r="T637">
        <v>3554</v>
      </c>
      <c r="U637" t="s">
        <v>581</v>
      </c>
      <c r="V637">
        <v>62211</v>
      </c>
      <c r="W637" t="s">
        <v>123</v>
      </c>
      <c r="Y637" t="s">
        <v>582</v>
      </c>
      <c r="Z637" t="s">
        <v>583</v>
      </c>
      <c r="AA637" t="s">
        <v>568</v>
      </c>
      <c r="AB637" t="s">
        <v>584</v>
      </c>
      <c r="AC637" t="s">
        <v>579</v>
      </c>
      <c r="AD637" t="s">
        <v>580</v>
      </c>
      <c r="AE637" t="s">
        <v>148</v>
      </c>
      <c r="AF637" t="s">
        <v>120</v>
      </c>
      <c r="AG637" s="8">
        <v>96950</v>
      </c>
      <c r="AH637" t="s">
        <v>121</v>
      </c>
      <c r="AJ637" s="10">
        <v>16702368202</v>
      </c>
      <c r="AK637">
        <v>3554</v>
      </c>
      <c r="AL637" t="s">
        <v>585</v>
      </c>
      <c r="BD637" t="str">
        <f>"29-2011.00"</f>
        <v>29-2011.00</v>
      </c>
      <c r="BE637" t="s">
        <v>586</v>
      </c>
      <c r="BF637" t="s">
        <v>587</v>
      </c>
      <c r="BG637" t="s">
        <v>588</v>
      </c>
      <c r="BH637">
        <v>6</v>
      </c>
      <c r="BI637">
        <v>6</v>
      </c>
      <c r="BJ637" s="1">
        <v>45647</v>
      </c>
      <c r="BK637" s="1">
        <v>46011</v>
      </c>
      <c r="BL637" s="1">
        <v>45647</v>
      </c>
      <c r="BM637" s="1">
        <v>46011</v>
      </c>
      <c r="BN637">
        <v>40</v>
      </c>
      <c r="BO637">
        <v>0</v>
      </c>
      <c r="BP637">
        <v>8</v>
      </c>
      <c r="BQ637">
        <v>8</v>
      </c>
      <c r="BR637">
        <v>8</v>
      </c>
      <c r="BS637">
        <v>8</v>
      </c>
      <c r="BT637">
        <v>8</v>
      </c>
      <c r="BU637">
        <v>0</v>
      </c>
      <c r="BV637" t="str">
        <f>"7:00 AM"</f>
        <v>7:00 AM</v>
      </c>
      <c r="BW637" t="str">
        <f>"4:00 PM"</f>
        <v>4:00 PM</v>
      </c>
      <c r="BX637" t="s">
        <v>132</v>
      </c>
      <c r="BY637">
        <v>0</v>
      </c>
      <c r="BZ637">
        <v>24</v>
      </c>
      <c r="CA637" t="s">
        <v>115</v>
      </c>
      <c r="CC637" s="2" t="s">
        <v>589</v>
      </c>
      <c r="CD637" t="s">
        <v>579</v>
      </c>
      <c r="CE637" t="s">
        <v>580</v>
      </c>
      <c r="CF637" t="s">
        <v>148</v>
      </c>
      <c r="CG637" t="s">
        <v>120</v>
      </c>
      <c r="CH637" s="8">
        <v>96950</v>
      </c>
      <c r="CI637" s="3">
        <v>23.57</v>
      </c>
      <c r="CK637" s="3">
        <v>35.36</v>
      </c>
      <c r="CM637" t="s">
        <v>136</v>
      </c>
      <c r="CN637" t="s">
        <v>590</v>
      </c>
      <c r="CO637" t="s">
        <v>138</v>
      </c>
      <c r="CQ637" t="s">
        <v>115</v>
      </c>
      <c r="CR637" t="s">
        <v>133</v>
      </c>
      <c r="CS637" t="s">
        <v>139</v>
      </c>
      <c r="CT637" t="s">
        <v>133</v>
      </c>
      <c r="CU637" t="s">
        <v>139</v>
      </c>
      <c r="CV637" t="s">
        <v>133</v>
      </c>
      <c r="CW637" t="s">
        <v>139</v>
      </c>
      <c r="CX637" t="s">
        <v>591</v>
      </c>
      <c r="CY637" s="10">
        <v>16702368202</v>
      </c>
      <c r="CZ637" t="s">
        <v>592</v>
      </c>
      <c r="DA637" t="s">
        <v>593</v>
      </c>
      <c r="DB637" t="s">
        <v>133</v>
      </c>
      <c r="DC637" t="s">
        <v>115</v>
      </c>
      <c r="DD637" t="s">
        <v>594</v>
      </c>
      <c r="DE637" t="s">
        <v>595</v>
      </c>
      <c r="DF637" t="s">
        <v>596</v>
      </c>
      <c r="DG637" t="s">
        <v>578</v>
      </c>
      <c r="DH637" t="s">
        <v>597</v>
      </c>
    </row>
    <row r="638" spans="1:112" ht="14.45" customHeight="1" x14ac:dyDescent="0.25">
      <c r="A638" t="s">
        <v>4949</v>
      </c>
      <c r="B638" t="s">
        <v>192</v>
      </c>
      <c r="C638" s="1">
        <v>45518</v>
      </c>
      <c r="D638" s="1">
        <v>45603</v>
      </c>
      <c r="E638" t="s">
        <v>144</v>
      </c>
      <c r="F638" s="1">
        <v>45564</v>
      </c>
      <c r="G638" t="s">
        <v>115</v>
      </c>
      <c r="H638" t="s">
        <v>115</v>
      </c>
      <c r="I638" t="s">
        <v>115</v>
      </c>
      <c r="J638" t="s">
        <v>4950</v>
      </c>
      <c r="L638" t="s">
        <v>4951</v>
      </c>
      <c r="N638" t="s">
        <v>119</v>
      </c>
      <c r="O638" t="s">
        <v>120</v>
      </c>
      <c r="P638" s="8">
        <v>96950</v>
      </c>
      <c r="Q638" t="s">
        <v>121</v>
      </c>
      <c r="S638" s="10">
        <v>16709895870</v>
      </c>
      <c r="U638" t="s">
        <v>4952</v>
      </c>
      <c r="V638">
        <v>6111</v>
      </c>
      <c r="W638" t="s">
        <v>123</v>
      </c>
      <c r="Y638" t="s">
        <v>4953</v>
      </c>
      <c r="Z638" t="s">
        <v>4954</v>
      </c>
      <c r="AA638" t="s">
        <v>4955</v>
      </c>
      <c r="AB638" t="s">
        <v>4007</v>
      </c>
      <c r="AC638" t="s">
        <v>4951</v>
      </c>
      <c r="AE638" t="s">
        <v>119</v>
      </c>
      <c r="AF638" t="s">
        <v>120</v>
      </c>
      <c r="AG638" s="8">
        <v>96950</v>
      </c>
      <c r="AH638" t="s">
        <v>121</v>
      </c>
      <c r="AJ638" s="10">
        <v>16709898570</v>
      </c>
      <c r="AL638" t="s">
        <v>4956</v>
      </c>
      <c r="BD638" t="str">
        <f>"25-2022.00"</f>
        <v>25-2022.00</v>
      </c>
      <c r="BE638" t="s">
        <v>881</v>
      </c>
      <c r="BF638" t="s">
        <v>4957</v>
      </c>
      <c r="BG638" t="s">
        <v>4958</v>
      </c>
      <c r="BH638">
        <v>1</v>
      </c>
      <c r="BJ638" s="1">
        <v>45566</v>
      </c>
      <c r="BK638" s="1">
        <v>45930</v>
      </c>
      <c r="BN638">
        <v>40</v>
      </c>
      <c r="BO638">
        <v>0</v>
      </c>
      <c r="BP638">
        <v>8</v>
      </c>
      <c r="BQ638">
        <v>8</v>
      </c>
      <c r="BR638">
        <v>8</v>
      </c>
      <c r="BS638">
        <v>8</v>
      </c>
      <c r="BT638">
        <v>8</v>
      </c>
      <c r="BU638">
        <v>0</v>
      </c>
      <c r="BV638" t="str">
        <f>"7:00 AM"</f>
        <v>7:00 AM</v>
      </c>
      <c r="BW638" t="str">
        <f>"4:00 PM"</f>
        <v>4:00 PM</v>
      </c>
      <c r="BX638" t="s">
        <v>132</v>
      </c>
      <c r="BY638">
        <v>0</v>
      </c>
      <c r="BZ638">
        <v>12</v>
      </c>
      <c r="CA638" t="s">
        <v>115</v>
      </c>
      <c r="CC638" s="2" t="s">
        <v>4959</v>
      </c>
      <c r="CD638" t="s">
        <v>4960</v>
      </c>
      <c r="CE638" t="s">
        <v>1642</v>
      </c>
      <c r="CF638" t="s">
        <v>119</v>
      </c>
      <c r="CG638" t="s">
        <v>120</v>
      </c>
      <c r="CH638" s="8">
        <v>96950</v>
      </c>
      <c r="CI638" s="3">
        <v>20.89</v>
      </c>
      <c r="CJ638" s="3">
        <v>20.89</v>
      </c>
      <c r="CK638" s="3">
        <v>31.34</v>
      </c>
      <c r="CL638" s="3">
        <v>31.34</v>
      </c>
      <c r="CM638" t="s">
        <v>136</v>
      </c>
      <c r="CN638" t="s">
        <v>137</v>
      </c>
      <c r="CO638" t="s">
        <v>466</v>
      </c>
      <c r="CQ638" t="s">
        <v>115</v>
      </c>
      <c r="CR638" t="s">
        <v>133</v>
      </c>
      <c r="CS638" t="s">
        <v>139</v>
      </c>
      <c r="CT638" t="s">
        <v>133</v>
      </c>
      <c r="CU638" t="s">
        <v>139</v>
      </c>
      <c r="CV638" t="s">
        <v>133</v>
      </c>
      <c r="CW638" t="s">
        <v>133</v>
      </c>
      <c r="CX638" t="s">
        <v>1922</v>
      </c>
      <c r="CY638" s="10">
        <v>16702358540</v>
      </c>
      <c r="CZ638" t="s">
        <v>4956</v>
      </c>
      <c r="DA638" t="s">
        <v>209</v>
      </c>
      <c r="DB638" t="s">
        <v>133</v>
      </c>
      <c r="DC638" t="s">
        <v>115</v>
      </c>
      <c r="DD638" t="s">
        <v>4953</v>
      </c>
      <c r="DE638" t="s">
        <v>4954</v>
      </c>
      <c r="DG638" t="s">
        <v>4950</v>
      </c>
      <c r="DH638" t="s">
        <v>4956</v>
      </c>
    </row>
    <row r="639" spans="1:112" ht="14.45" customHeight="1" x14ac:dyDescent="0.25">
      <c r="A639" t="s">
        <v>4985</v>
      </c>
      <c r="B639" t="s">
        <v>192</v>
      </c>
      <c r="C639" s="1">
        <v>45526</v>
      </c>
      <c r="D639" s="1">
        <v>45603</v>
      </c>
      <c r="E639" t="s">
        <v>144</v>
      </c>
      <c r="F639" s="1">
        <v>45564</v>
      </c>
      <c r="G639" t="s">
        <v>133</v>
      </c>
      <c r="H639" t="s">
        <v>115</v>
      </c>
      <c r="I639" t="s">
        <v>115</v>
      </c>
      <c r="J639" t="s">
        <v>1924</v>
      </c>
      <c r="K639" t="s">
        <v>1925</v>
      </c>
      <c r="L639" t="s">
        <v>4986</v>
      </c>
      <c r="M639" t="s">
        <v>4987</v>
      </c>
      <c r="N639" t="s">
        <v>148</v>
      </c>
      <c r="O639" t="s">
        <v>120</v>
      </c>
      <c r="P639" s="8">
        <v>96950</v>
      </c>
      <c r="Q639" t="s">
        <v>121</v>
      </c>
      <c r="S639" s="10">
        <v>16704839683</v>
      </c>
      <c r="U639" t="s">
        <v>1928</v>
      </c>
      <c r="V639">
        <v>812112</v>
      </c>
      <c r="W639" t="s">
        <v>123</v>
      </c>
      <c r="Y639" t="s">
        <v>1929</v>
      </c>
      <c r="Z639" t="s">
        <v>1930</v>
      </c>
      <c r="AA639" t="s">
        <v>1931</v>
      </c>
      <c r="AB639" t="s">
        <v>1698</v>
      </c>
      <c r="AC639" t="s">
        <v>1932</v>
      </c>
      <c r="AD639" t="s">
        <v>4988</v>
      </c>
      <c r="AE639" t="s">
        <v>148</v>
      </c>
      <c r="AF639" t="s">
        <v>120</v>
      </c>
      <c r="AG639" s="8">
        <v>96950</v>
      </c>
      <c r="AH639" t="s">
        <v>121</v>
      </c>
      <c r="AJ639" s="10">
        <v>16704839683</v>
      </c>
      <c r="AL639" t="s">
        <v>1934</v>
      </c>
      <c r="BD639" t="str">
        <f>"39-5012.00"</f>
        <v>39-5012.00</v>
      </c>
      <c r="BE639" t="s">
        <v>947</v>
      </c>
      <c r="BF639" t="s">
        <v>4989</v>
      </c>
      <c r="BG639" t="s">
        <v>4990</v>
      </c>
      <c r="BH639">
        <v>10</v>
      </c>
      <c r="BJ639" s="1">
        <v>45566</v>
      </c>
      <c r="BK639" s="1">
        <v>46660</v>
      </c>
      <c r="BN639">
        <v>35</v>
      </c>
      <c r="BO639">
        <v>5</v>
      </c>
      <c r="BP639">
        <v>0</v>
      </c>
      <c r="BQ639">
        <v>6</v>
      </c>
      <c r="BR639">
        <v>6</v>
      </c>
      <c r="BS639">
        <v>6</v>
      </c>
      <c r="BT639">
        <v>6</v>
      </c>
      <c r="BU639">
        <v>6</v>
      </c>
      <c r="BV639" t="str">
        <f>"11:00 AM"</f>
        <v>11:00 AM</v>
      </c>
      <c r="BW639" t="str">
        <f>"6:00 PM"</f>
        <v>6:00 PM</v>
      </c>
      <c r="BX639" t="s">
        <v>158</v>
      </c>
      <c r="BY639">
        <v>0</v>
      </c>
      <c r="BZ639">
        <v>24</v>
      </c>
      <c r="CA639" t="s">
        <v>115</v>
      </c>
      <c r="CC639" s="2" t="s">
        <v>4991</v>
      </c>
      <c r="CD639" t="s">
        <v>4992</v>
      </c>
      <c r="CE639" t="s">
        <v>1927</v>
      </c>
      <c r="CF639" t="s">
        <v>148</v>
      </c>
      <c r="CG639" t="s">
        <v>120</v>
      </c>
      <c r="CH639" s="8">
        <v>96950</v>
      </c>
      <c r="CI639" s="3">
        <v>7.98</v>
      </c>
      <c r="CJ639" s="3">
        <v>7.98</v>
      </c>
      <c r="CK639" s="3">
        <v>11.97</v>
      </c>
      <c r="CL639" s="3">
        <v>11.97</v>
      </c>
      <c r="CM639" t="s">
        <v>136</v>
      </c>
      <c r="CN639" t="s">
        <v>158</v>
      </c>
      <c r="CO639" t="s">
        <v>138</v>
      </c>
      <c r="CQ639" t="s">
        <v>115</v>
      </c>
      <c r="CR639" t="s">
        <v>133</v>
      </c>
      <c r="CS639" t="s">
        <v>139</v>
      </c>
      <c r="CT639" t="s">
        <v>133</v>
      </c>
      <c r="CU639" t="s">
        <v>139</v>
      </c>
      <c r="CV639" t="s">
        <v>133</v>
      </c>
      <c r="CW639" t="s">
        <v>139</v>
      </c>
      <c r="CX639" t="s">
        <v>158</v>
      </c>
      <c r="CY639" s="10">
        <v>16704839683</v>
      </c>
      <c r="CZ639" t="s">
        <v>1934</v>
      </c>
      <c r="DA639" t="s">
        <v>139</v>
      </c>
      <c r="DB639" t="s">
        <v>133</v>
      </c>
      <c r="DC639" t="s">
        <v>115</v>
      </c>
    </row>
    <row r="640" spans="1:112" ht="14.45" customHeight="1" x14ac:dyDescent="0.25">
      <c r="A640" t="s">
        <v>5111</v>
      </c>
      <c r="B640" t="s">
        <v>192</v>
      </c>
      <c r="C640" s="1">
        <v>45502</v>
      </c>
      <c r="D640" s="1">
        <v>45603</v>
      </c>
      <c r="E640" t="s">
        <v>114</v>
      </c>
      <c r="G640" t="s">
        <v>115</v>
      </c>
      <c r="H640" t="s">
        <v>115</v>
      </c>
      <c r="I640" t="s">
        <v>115</v>
      </c>
      <c r="J640" t="s">
        <v>5112</v>
      </c>
      <c r="L640" t="s">
        <v>5113</v>
      </c>
      <c r="M640" t="s">
        <v>5114</v>
      </c>
      <c r="N640" t="s">
        <v>119</v>
      </c>
      <c r="O640" t="s">
        <v>120</v>
      </c>
      <c r="P640" s="8">
        <v>96950</v>
      </c>
      <c r="Q640" t="s">
        <v>121</v>
      </c>
      <c r="S640" s="10">
        <v>16704845868</v>
      </c>
      <c r="U640" t="s">
        <v>5115</v>
      </c>
      <c r="V640">
        <v>561510</v>
      </c>
      <c r="W640" t="s">
        <v>123</v>
      </c>
      <c r="Y640" t="s">
        <v>1471</v>
      </c>
      <c r="Z640" t="s">
        <v>5116</v>
      </c>
      <c r="AB640" t="s">
        <v>945</v>
      </c>
      <c r="AC640" t="s">
        <v>5113</v>
      </c>
      <c r="AD640" t="s">
        <v>5114</v>
      </c>
      <c r="AE640" t="s">
        <v>119</v>
      </c>
      <c r="AF640" t="s">
        <v>120</v>
      </c>
      <c r="AG640" s="8">
        <v>96950</v>
      </c>
      <c r="AH640" t="s">
        <v>121</v>
      </c>
      <c r="AJ640" s="10">
        <v>16704845868</v>
      </c>
      <c r="AL640" t="s">
        <v>5117</v>
      </c>
      <c r="BD640" t="str">
        <f>"39-7011.00"</f>
        <v>39-7011.00</v>
      </c>
      <c r="BE640" t="s">
        <v>1457</v>
      </c>
      <c r="BF640" t="s">
        <v>5118</v>
      </c>
      <c r="BG640" t="s">
        <v>1857</v>
      </c>
      <c r="BH640">
        <v>3</v>
      </c>
      <c r="BJ640" s="1">
        <v>45566</v>
      </c>
      <c r="BK640" s="1">
        <v>45930</v>
      </c>
      <c r="BN640">
        <v>40</v>
      </c>
      <c r="BO640">
        <v>0</v>
      </c>
      <c r="BP640">
        <v>8</v>
      </c>
      <c r="BQ640">
        <v>8</v>
      </c>
      <c r="BR640">
        <v>8</v>
      </c>
      <c r="BS640">
        <v>8</v>
      </c>
      <c r="BT640">
        <v>8</v>
      </c>
      <c r="BU640">
        <v>0</v>
      </c>
      <c r="BV640" t="str">
        <f>"8:00 AM"</f>
        <v>8:00 AM</v>
      </c>
      <c r="BW640" t="str">
        <f>"5:00 PM"</f>
        <v>5:00 PM</v>
      </c>
      <c r="BX640" t="s">
        <v>226</v>
      </c>
      <c r="BY640">
        <v>0</v>
      </c>
      <c r="BZ640">
        <v>24</v>
      </c>
      <c r="CA640" t="s">
        <v>115</v>
      </c>
      <c r="CC640" t="s">
        <v>5119</v>
      </c>
      <c r="CD640" t="s">
        <v>5113</v>
      </c>
      <c r="CE640" t="s">
        <v>5114</v>
      </c>
      <c r="CF640" t="s">
        <v>119</v>
      </c>
      <c r="CG640" t="s">
        <v>120</v>
      </c>
      <c r="CH640" s="8">
        <v>96950</v>
      </c>
      <c r="CI640" s="3">
        <v>10.43</v>
      </c>
      <c r="CJ640" s="3">
        <v>10.43</v>
      </c>
      <c r="CK640" s="3">
        <v>15.65</v>
      </c>
      <c r="CL640" s="3">
        <v>15.65</v>
      </c>
      <c r="CM640" t="s">
        <v>136</v>
      </c>
      <c r="CN640" t="s">
        <v>139</v>
      </c>
      <c r="CO640" t="s">
        <v>138</v>
      </c>
      <c r="CQ640" t="s">
        <v>115</v>
      </c>
      <c r="CR640" t="s">
        <v>133</v>
      </c>
      <c r="CS640" t="s">
        <v>139</v>
      </c>
      <c r="CT640" t="s">
        <v>133</v>
      </c>
      <c r="CU640" t="s">
        <v>139</v>
      </c>
      <c r="CV640" t="s">
        <v>133</v>
      </c>
      <c r="CW640" t="s">
        <v>139</v>
      </c>
      <c r="CX640" t="s">
        <v>1859</v>
      </c>
      <c r="CY640" s="10">
        <v>16704845868</v>
      </c>
      <c r="CZ640" t="s">
        <v>5117</v>
      </c>
      <c r="DA640" t="s">
        <v>139</v>
      </c>
      <c r="DB640" t="s">
        <v>133</v>
      </c>
      <c r="DC640" t="s">
        <v>115</v>
      </c>
    </row>
    <row r="641" spans="1:112" ht="14.45" customHeight="1" x14ac:dyDescent="0.25">
      <c r="A641" t="s">
        <v>5910</v>
      </c>
      <c r="B641" t="s">
        <v>192</v>
      </c>
      <c r="C641" s="1">
        <v>45507</v>
      </c>
      <c r="D641" s="1">
        <v>45603</v>
      </c>
      <c r="E641" t="s">
        <v>114</v>
      </c>
      <c r="G641" t="s">
        <v>115</v>
      </c>
      <c r="H641" t="s">
        <v>115</v>
      </c>
      <c r="I641" t="s">
        <v>115</v>
      </c>
      <c r="J641" t="s">
        <v>5047</v>
      </c>
      <c r="K641" t="s">
        <v>5048</v>
      </c>
      <c r="L641" t="s">
        <v>550</v>
      </c>
      <c r="N641" t="s">
        <v>119</v>
      </c>
      <c r="O641" t="s">
        <v>120</v>
      </c>
      <c r="P641" s="8">
        <v>96950</v>
      </c>
      <c r="Q641" t="s">
        <v>121</v>
      </c>
      <c r="S641" s="10">
        <v>16702331199</v>
      </c>
      <c r="U641" t="s">
        <v>551</v>
      </c>
      <c r="V641">
        <v>5323</v>
      </c>
      <c r="W641" t="s">
        <v>123</v>
      </c>
      <c r="Y641" t="s">
        <v>5049</v>
      </c>
      <c r="Z641" t="s">
        <v>5050</v>
      </c>
      <c r="AA641" t="s">
        <v>1358</v>
      </c>
      <c r="AB641" t="s">
        <v>565</v>
      </c>
      <c r="AC641" t="s">
        <v>550</v>
      </c>
      <c r="AE641" t="s">
        <v>148</v>
      </c>
      <c r="AF641" t="s">
        <v>120</v>
      </c>
      <c r="AG641" s="8">
        <v>96950</v>
      </c>
      <c r="AH641" t="s">
        <v>121</v>
      </c>
      <c r="AJ641" s="10">
        <v>16702331199</v>
      </c>
      <c r="AL641" t="s">
        <v>557</v>
      </c>
      <c r="BD641" t="str">
        <f>"49-9071.00"</f>
        <v>49-9071.00</v>
      </c>
      <c r="BE641" t="s">
        <v>241</v>
      </c>
      <c r="BF641" t="s">
        <v>5051</v>
      </c>
      <c r="BG641" t="s">
        <v>241</v>
      </c>
      <c r="BH641">
        <v>3</v>
      </c>
      <c r="BJ641" s="1">
        <v>45566</v>
      </c>
      <c r="BK641" s="1">
        <v>45930</v>
      </c>
      <c r="BN641">
        <v>35</v>
      </c>
      <c r="BO641">
        <v>0</v>
      </c>
      <c r="BP641">
        <v>7</v>
      </c>
      <c r="BQ641">
        <v>7</v>
      </c>
      <c r="BR641">
        <v>7</v>
      </c>
      <c r="BS641">
        <v>7</v>
      </c>
      <c r="BT641">
        <v>7</v>
      </c>
      <c r="BU641">
        <v>0</v>
      </c>
      <c r="BV641" t="str">
        <f>"9:00 AM"</f>
        <v>9:00 AM</v>
      </c>
      <c r="BW641" t="str">
        <f>"5:00 PM"</f>
        <v>5:00 PM</v>
      </c>
      <c r="BX641" t="s">
        <v>226</v>
      </c>
      <c r="BY641">
        <v>0</v>
      </c>
      <c r="BZ641">
        <v>12</v>
      </c>
      <c r="CA641" t="s">
        <v>115</v>
      </c>
      <c r="CC641" t="s">
        <v>5911</v>
      </c>
      <c r="CD641" t="s">
        <v>3056</v>
      </c>
      <c r="CF641" t="s">
        <v>148</v>
      </c>
      <c r="CG641" t="s">
        <v>120</v>
      </c>
      <c r="CH641" s="8">
        <v>96950</v>
      </c>
      <c r="CI641" s="3">
        <v>9.75</v>
      </c>
      <c r="CJ641" s="3">
        <v>9.75</v>
      </c>
      <c r="CK641" s="3">
        <v>14.63</v>
      </c>
      <c r="CL641" s="3">
        <v>14.63</v>
      </c>
      <c r="CM641" t="s">
        <v>136</v>
      </c>
      <c r="CN641" t="s">
        <v>555</v>
      </c>
      <c r="CO641" t="s">
        <v>138</v>
      </c>
      <c r="CQ641" t="s">
        <v>115</v>
      </c>
      <c r="CR641" t="s">
        <v>133</v>
      </c>
      <c r="CS641" t="s">
        <v>133</v>
      </c>
      <c r="CT641" t="s">
        <v>133</v>
      </c>
      <c r="CU641" t="s">
        <v>139</v>
      </c>
      <c r="CV641" t="s">
        <v>133</v>
      </c>
      <c r="CW641" t="s">
        <v>133</v>
      </c>
      <c r="CX641" t="s">
        <v>3057</v>
      </c>
      <c r="CY641" s="10">
        <v>16702331199</v>
      </c>
      <c r="CZ641" t="s">
        <v>557</v>
      </c>
      <c r="DA641" t="s">
        <v>139</v>
      </c>
      <c r="DB641" t="s">
        <v>133</v>
      </c>
      <c r="DC641" t="s">
        <v>115</v>
      </c>
    </row>
    <row r="642" spans="1:112" ht="14.45" customHeight="1" x14ac:dyDescent="0.25">
      <c r="A642" t="s">
        <v>7214</v>
      </c>
      <c r="B642" t="s">
        <v>143</v>
      </c>
      <c r="C642" s="1">
        <v>45469</v>
      </c>
      <c r="D642" s="1">
        <v>45603</v>
      </c>
      <c r="E642" t="s">
        <v>114</v>
      </c>
      <c r="G642" t="s">
        <v>115</v>
      </c>
      <c r="H642" t="s">
        <v>115</v>
      </c>
      <c r="I642" t="s">
        <v>115</v>
      </c>
      <c r="J642" t="s">
        <v>469</v>
      </c>
      <c r="L642" t="s">
        <v>4657</v>
      </c>
      <c r="M642" t="s">
        <v>471</v>
      </c>
      <c r="N642" t="s">
        <v>119</v>
      </c>
      <c r="O642" t="s">
        <v>120</v>
      </c>
      <c r="P642" s="8">
        <v>96950</v>
      </c>
      <c r="Q642" t="s">
        <v>121</v>
      </c>
      <c r="S642" s="10">
        <v>16702355009</v>
      </c>
      <c r="U642" t="s">
        <v>472</v>
      </c>
      <c r="V642">
        <v>561311</v>
      </c>
      <c r="W642" t="s">
        <v>123</v>
      </c>
      <c r="Y642" t="s">
        <v>473</v>
      </c>
      <c r="Z642" t="s">
        <v>4655</v>
      </c>
      <c r="AA642" t="s">
        <v>475</v>
      </c>
      <c r="AB642" t="s">
        <v>4656</v>
      </c>
      <c r="AC642" t="s">
        <v>7051</v>
      </c>
      <c r="AD642" t="s">
        <v>471</v>
      </c>
      <c r="AE642" t="s">
        <v>119</v>
      </c>
      <c r="AF642" t="s">
        <v>120</v>
      </c>
      <c r="AG642" s="8">
        <v>96950</v>
      </c>
      <c r="AH642" t="s">
        <v>121</v>
      </c>
      <c r="AJ642" s="10">
        <v>16702355009</v>
      </c>
      <c r="AL642" t="s">
        <v>477</v>
      </c>
      <c r="BD642" t="str">
        <f>"37-2012.00"</f>
        <v>37-2012.00</v>
      </c>
      <c r="BE642" t="s">
        <v>512</v>
      </c>
      <c r="BF642" t="s">
        <v>7215</v>
      </c>
      <c r="BG642" t="s">
        <v>5955</v>
      </c>
      <c r="BH642">
        <v>10</v>
      </c>
      <c r="BI642">
        <v>10</v>
      </c>
      <c r="BJ642" s="1">
        <v>45566</v>
      </c>
      <c r="BK642" s="1">
        <v>45930</v>
      </c>
      <c r="BL642" s="1">
        <v>45603</v>
      </c>
      <c r="BM642" s="1">
        <v>45930</v>
      </c>
      <c r="BN642">
        <v>35</v>
      </c>
      <c r="BO642">
        <v>0</v>
      </c>
      <c r="BP642">
        <v>7</v>
      </c>
      <c r="BQ642">
        <v>7</v>
      </c>
      <c r="BR642">
        <v>7</v>
      </c>
      <c r="BS642">
        <v>7</v>
      </c>
      <c r="BT642">
        <v>7</v>
      </c>
      <c r="BU642">
        <v>0</v>
      </c>
      <c r="BV642" t="str">
        <f>"8:00 AM"</f>
        <v>8:00 AM</v>
      </c>
      <c r="BW642" t="str">
        <f>"4:00 PM"</f>
        <v>4:00 PM</v>
      </c>
      <c r="BX642" t="s">
        <v>158</v>
      </c>
      <c r="BY642">
        <v>0</v>
      </c>
      <c r="BZ642">
        <v>3</v>
      </c>
      <c r="CA642" t="s">
        <v>115</v>
      </c>
      <c r="CC642" t="s">
        <v>6744</v>
      </c>
      <c r="CD642" t="s">
        <v>4657</v>
      </c>
      <c r="CE642" t="s">
        <v>471</v>
      </c>
      <c r="CF642" t="s">
        <v>119</v>
      </c>
      <c r="CG642" t="s">
        <v>120</v>
      </c>
      <c r="CH642" s="8">
        <v>96950</v>
      </c>
      <c r="CI642" s="3">
        <v>7.64</v>
      </c>
      <c r="CJ642" s="3">
        <v>7.64</v>
      </c>
      <c r="CK642" s="3">
        <v>11.46</v>
      </c>
      <c r="CL642" s="3">
        <v>11.46</v>
      </c>
      <c r="CM642" t="s">
        <v>136</v>
      </c>
      <c r="CN642" t="s">
        <v>7216</v>
      </c>
      <c r="CO642" t="s">
        <v>138</v>
      </c>
      <c r="CQ642" t="s">
        <v>115</v>
      </c>
      <c r="CR642" t="s">
        <v>133</v>
      </c>
      <c r="CS642" t="s">
        <v>139</v>
      </c>
      <c r="CT642" t="s">
        <v>133</v>
      </c>
      <c r="CU642" t="s">
        <v>139</v>
      </c>
      <c r="CV642" t="s">
        <v>133</v>
      </c>
      <c r="CW642" t="s">
        <v>139</v>
      </c>
      <c r="CX642" t="s">
        <v>5567</v>
      </c>
      <c r="CY642" s="10">
        <v>16702355009</v>
      </c>
      <c r="CZ642" t="s">
        <v>477</v>
      </c>
      <c r="DA642" t="s">
        <v>139</v>
      </c>
      <c r="DB642" t="s">
        <v>133</v>
      </c>
      <c r="DC642" t="s">
        <v>115</v>
      </c>
    </row>
    <row r="643" spans="1:112" ht="14.45" customHeight="1" x14ac:dyDescent="0.25">
      <c r="A643" t="s">
        <v>7740</v>
      </c>
      <c r="B643" t="s">
        <v>143</v>
      </c>
      <c r="C643" s="1">
        <v>45545</v>
      </c>
      <c r="D643" s="1">
        <v>45603</v>
      </c>
      <c r="E643" t="s">
        <v>114</v>
      </c>
      <c r="G643" t="s">
        <v>115</v>
      </c>
      <c r="H643" t="s">
        <v>115</v>
      </c>
      <c r="I643" t="s">
        <v>115</v>
      </c>
      <c r="J643" t="s">
        <v>2515</v>
      </c>
      <c r="K643" t="s">
        <v>3501</v>
      </c>
      <c r="L643" t="s">
        <v>160</v>
      </c>
      <c r="M643" t="s">
        <v>2850</v>
      </c>
      <c r="N643" t="s">
        <v>162</v>
      </c>
      <c r="O643" t="s">
        <v>120</v>
      </c>
      <c r="P643" s="8">
        <v>96952</v>
      </c>
      <c r="Q643" t="s">
        <v>121</v>
      </c>
      <c r="S643" s="10">
        <v>16704334428</v>
      </c>
      <c r="U643" t="s">
        <v>2518</v>
      </c>
      <c r="V643">
        <v>457110</v>
      </c>
      <c r="W643" t="s">
        <v>123</v>
      </c>
      <c r="Y643" t="s">
        <v>2519</v>
      </c>
      <c r="Z643" t="s">
        <v>2520</v>
      </c>
      <c r="AA643" t="s">
        <v>2521</v>
      </c>
      <c r="AB643" t="s">
        <v>584</v>
      </c>
      <c r="AC643" t="s">
        <v>160</v>
      </c>
      <c r="AD643" t="s">
        <v>2850</v>
      </c>
      <c r="AE643" t="s">
        <v>162</v>
      </c>
      <c r="AF643" t="s">
        <v>120</v>
      </c>
      <c r="AG643" s="8">
        <v>96952</v>
      </c>
      <c r="AH643" t="s">
        <v>121</v>
      </c>
      <c r="AJ643" s="10">
        <v>16709894711</v>
      </c>
      <c r="AL643" t="s">
        <v>2522</v>
      </c>
      <c r="BD643" t="str">
        <f>"43-3031.00"</f>
        <v>43-3031.00</v>
      </c>
      <c r="BE643" t="s">
        <v>430</v>
      </c>
      <c r="BF643" t="s">
        <v>7741</v>
      </c>
      <c r="BG643" t="s">
        <v>4029</v>
      </c>
      <c r="BH643">
        <v>2</v>
      </c>
      <c r="BI643">
        <v>2</v>
      </c>
      <c r="BJ643" s="1">
        <v>45658</v>
      </c>
      <c r="BK643" s="1">
        <v>46022</v>
      </c>
      <c r="BL643" s="1">
        <v>45658</v>
      </c>
      <c r="BM643" s="1">
        <v>46022</v>
      </c>
      <c r="BN643">
        <v>40</v>
      </c>
      <c r="BO643">
        <v>0</v>
      </c>
      <c r="BP643">
        <v>8</v>
      </c>
      <c r="BQ643">
        <v>8</v>
      </c>
      <c r="BR643">
        <v>8</v>
      </c>
      <c r="BS643">
        <v>8</v>
      </c>
      <c r="BT643">
        <v>8</v>
      </c>
      <c r="BU643">
        <v>0</v>
      </c>
      <c r="BV643" t="str">
        <f>"7:30 AM"</f>
        <v>7:30 AM</v>
      </c>
      <c r="BW643" t="str">
        <f>"4:30 PM"</f>
        <v>4:30 PM</v>
      </c>
      <c r="BX643" t="s">
        <v>226</v>
      </c>
      <c r="BY643">
        <v>0</v>
      </c>
      <c r="BZ643">
        <v>24</v>
      </c>
      <c r="CA643" t="s">
        <v>115</v>
      </c>
      <c r="CC643" t="s">
        <v>7742</v>
      </c>
      <c r="CD643" t="s">
        <v>7743</v>
      </c>
      <c r="CE643" t="s">
        <v>2850</v>
      </c>
      <c r="CF643" t="s">
        <v>162</v>
      </c>
      <c r="CG643" t="s">
        <v>120</v>
      </c>
      <c r="CH643" s="8">
        <v>96952</v>
      </c>
      <c r="CI643" s="3">
        <v>12.28</v>
      </c>
      <c r="CJ643" s="3">
        <v>12.28</v>
      </c>
      <c r="CK643" s="3">
        <v>18.420000000000002</v>
      </c>
      <c r="CL643" s="3">
        <v>18.420000000000002</v>
      </c>
      <c r="CM643" t="s">
        <v>136</v>
      </c>
      <c r="CO643" t="s">
        <v>138</v>
      </c>
      <c r="CQ643" t="s">
        <v>115</v>
      </c>
      <c r="CR643" t="s">
        <v>133</v>
      </c>
      <c r="CS643" t="s">
        <v>139</v>
      </c>
      <c r="CT643" t="s">
        <v>133</v>
      </c>
      <c r="CU643" t="s">
        <v>139</v>
      </c>
      <c r="CV643" t="s">
        <v>133</v>
      </c>
      <c r="CW643" t="s">
        <v>139</v>
      </c>
      <c r="CX643" t="s">
        <v>7744</v>
      </c>
      <c r="CY643" s="10">
        <v>16704334428</v>
      </c>
      <c r="CZ643" t="s">
        <v>2522</v>
      </c>
      <c r="DA643" t="s">
        <v>139</v>
      </c>
      <c r="DB643" t="s">
        <v>133</v>
      </c>
      <c r="DC643" t="s">
        <v>115</v>
      </c>
    </row>
    <row r="644" spans="1:112" ht="14.45" customHeight="1" x14ac:dyDescent="0.25">
      <c r="A644" t="s">
        <v>8138</v>
      </c>
      <c r="B644" t="s">
        <v>143</v>
      </c>
      <c r="C644" s="1">
        <v>45527</v>
      </c>
      <c r="D644" s="1">
        <v>45603</v>
      </c>
      <c r="E644" t="s">
        <v>114</v>
      </c>
      <c r="G644" t="s">
        <v>115</v>
      </c>
      <c r="H644" t="s">
        <v>115</v>
      </c>
      <c r="I644" t="s">
        <v>115</v>
      </c>
      <c r="J644" t="s">
        <v>2856</v>
      </c>
      <c r="L644" t="s">
        <v>2857</v>
      </c>
      <c r="M644" t="s">
        <v>3842</v>
      </c>
      <c r="N644" t="s">
        <v>119</v>
      </c>
      <c r="O644" t="s">
        <v>120</v>
      </c>
      <c r="P644" s="8">
        <v>96950</v>
      </c>
      <c r="Q644" t="s">
        <v>121</v>
      </c>
      <c r="S644" s="10">
        <v>16702341726</v>
      </c>
      <c r="U644" t="s">
        <v>2859</v>
      </c>
      <c r="V644">
        <v>311812</v>
      </c>
      <c r="W644" t="s">
        <v>123</v>
      </c>
      <c r="Y644" t="s">
        <v>2860</v>
      </c>
      <c r="Z644" t="s">
        <v>2861</v>
      </c>
      <c r="AA644" t="s">
        <v>2862</v>
      </c>
      <c r="AB644" t="s">
        <v>663</v>
      </c>
      <c r="AC644" t="s">
        <v>2857</v>
      </c>
      <c r="AD644" t="s">
        <v>2858</v>
      </c>
      <c r="AE644" t="s">
        <v>119</v>
      </c>
      <c r="AF644" t="s">
        <v>120</v>
      </c>
      <c r="AG644" s="8">
        <v>96950</v>
      </c>
      <c r="AH644" t="s">
        <v>121</v>
      </c>
      <c r="AJ644" s="10">
        <v>16702341726</v>
      </c>
      <c r="AL644" t="s">
        <v>2863</v>
      </c>
      <c r="BD644" t="str">
        <f>"51-3011.00"</f>
        <v>51-3011.00</v>
      </c>
      <c r="BE644" t="s">
        <v>767</v>
      </c>
      <c r="BF644" t="s">
        <v>3843</v>
      </c>
      <c r="BG644" t="s">
        <v>767</v>
      </c>
      <c r="BH644">
        <v>5</v>
      </c>
      <c r="BI644">
        <v>5</v>
      </c>
      <c r="BJ644" s="1">
        <v>45566</v>
      </c>
      <c r="BK644" s="1">
        <v>45930</v>
      </c>
      <c r="BL644" s="1">
        <v>45603</v>
      </c>
      <c r="BM644" s="1">
        <v>45930</v>
      </c>
      <c r="BN644">
        <v>40</v>
      </c>
      <c r="BO644">
        <v>5</v>
      </c>
      <c r="BP644">
        <v>6</v>
      </c>
      <c r="BQ644">
        <v>6</v>
      </c>
      <c r="BR644">
        <v>6</v>
      </c>
      <c r="BS644">
        <v>6</v>
      </c>
      <c r="BT644">
        <v>6</v>
      </c>
      <c r="BU644">
        <v>5</v>
      </c>
      <c r="BV644" t="str">
        <f>"5:00 AM"</f>
        <v>5:00 AM</v>
      </c>
      <c r="BW644" t="str">
        <f>"6:00 PM"</f>
        <v>6:00 PM</v>
      </c>
      <c r="BX644" t="s">
        <v>158</v>
      </c>
      <c r="BY644">
        <v>6</v>
      </c>
      <c r="BZ644">
        <v>12</v>
      </c>
      <c r="CA644" t="s">
        <v>115</v>
      </c>
      <c r="CC644" t="s">
        <v>3844</v>
      </c>
      <c r="CD644" t="s">
        <v>2857</v>
      </c>
      <c r="CE644" t="s">
        <v>2858</v>
      </c>
      <c r="CF644" t="s">
        <v>148</v>
      </c>
      <c r="CG644" t="s">
        <v>120</v>
      </c>
      <c r="CH644" s="8">
        <v>96950</v>
      </c>
      <c r="CI644" s="3">
        <v>8.64</v>
      </c>
      <c r="CJ644" s="3">
        <v>8.64</v>
      </c>
      <c r="CK644" s="3">
        <v>12.96</v>
      </c>
      <c r="CL644" s="3">
        <v>12.96</v>
      </c>
      <c r="CM644" t="s">
        <v>136</v>
      </c>
      <c r="CN644" t="s">
        <v>2867</v>
      </c>
      <c r="CO644" t="s">
        <v>138</v>
      </c>
      <c r="CQ644" t="s">
        <v>115</v>
      </c>
      <c r="CR644" t="s">
        <v>133</v>
      </c>
      <c r="CS644" t="s">
        <v>139</v>
      </c>
      <c r="CT644" t="s">
        <v>133</v>
      </c>
      <c r="CU644" t="s">
        <v>139</v>
      </c>
      <c r="CV644" t="s">
        <v>133</v>
      </c>
      <c r="CW644" t="s">
        <v>139</v>
      </c>
      <c r="CX644" s="2" t="s">
        <v>2868</v>
      </c>
      <c r="CY644" s="10">
        <v>16702341726</v>
      </c>
      <c r="CZ644" t="s">
        <v>2869</v>
      </c>
      <c r="DA644" t="s">
        <v>139</v>
      </c>
      <c r="DB644" t="s">
        <v>133</v>
      </c>
      <c r="DC644" t="s">
        <v>115</v>
      </c>
    </row>
    <row r="645" spans="1:112" ht="14.45" customHeight="1" x14ac:dyDescent="0.25">
      <c r="A645" t="s">
        <v>8251</v>
      </c>
      <c r="B645" t="s">
        <v>143</v>
      </c>
      <c r="C645" s="1">
        <v>45539</v>
      </c>
      <c r="D645" s="1">
        <v>45603</v>
      </c>
      <c r="E645" t="s">
        <v>114</v>
      </c>
      <c r="G645" t="s">
        <v>115</v>
      </c>
      <c r="H645" t="s">
        <v>115</v>
      </c>
      <c r="I645" t="s">
        <v>115</v>
      </c>
      <c r="J645" t="s">
        <v>578</v>
      </c>
      <c r="L645" t="s">
        <v>579</v>
      </c>
      <c r="M645" t="s">
        <v>580</v>
      </c>
      <c r="N645" t="s">
        <v>148</v>
      </c>
      <c r="O645" t="s">
        <v>120</v>
      </c>
      <c r="P645" s="8">
        <v>96950</v>
      </c>
      <c r="Q645" t="s">
        <v>121</v>
      </c>
      <c r="S645" s="10">
        <v>16702368202</v>
      </c>
      <c r="T645">
        <v>3554</v>
      </c>
      <c r="U645" t="s">
        <v>581</v>
      </c>
      <c r="V645">
        <v>62211</v>
      </c>
      <c r="W645" t="s">
        <v>123</v>
      </c>
      <c r="Y645" t="s">
        <v>582</v>
      </c>
      <c r="Z645" t="s">
        <v>583</v>
      </c>
      <c r="AA645" t="s">
        <v>568</v>
      </c>
      <c r="AB645" t="s">
        <v>584</v>
      </c>
      <c r="AC645" t="s">
        <v>579</v>
      </c>
      <c r="AD645" t="s">
        <v>580</v>
      </c>
      <c r="AE645" t="s">
        <v>148</v>
      </c>
      <c r="AF645" t="s">
        <v>120</v>
      </c>
      <c r="AG645" s="8">
        <v>96950</v>
      </c>
      <c r="AH645" t="s">
        <v>121</v>
      </c>
      <c r="AJ645" s="10">
        <v>16702368202</v>
      </c>
      <c r="AK645">
        <v>3554</v>
      </c>
      <c r="AL645" t="s">
        <v>585</v>
      </c>
      <c r="BD645" t="str">
        <f>"29-2011.00"</f>
        <v>29-2011.00</v>
      </c>
      <c r="BE645" t="s">
        <v>586</v>
      </c>
      <c r="BF645" t="s">
        <v>587</v>
      </c>
      <c r="BG645" t="s">
        <v>588</v>
      </c>
      <c r="BH645">
        <v>2</v>
      </c>
      <c r="BI645">
        <v>2</v>
      </c>
      <c r="BJ645" s="1">
        <v>45717</v>
      </c>
      <c r="BK645" s="1">
        <v>46081</v>
      </c>
      <c r="BL645" s="1">
        <v>45717</v>
      </c>
      <c r="BM645" s="1">
        <v>46081</v>
      </c>
      <c r="BN645">
        <v>40</v>
      </c>
      <c r="BO645">
        <v>0</v>
      </c>
      <c r="BP645">
        <v>8</v>
      </c>
      <c r="BQ645">
        <v>8</v>
      </c>
      <c r="BR645">
        <v>8</v>
      </c>
      <c r="BS645">
        <v>8</v>
      </c>
      <c r="BT645">
        <v>8</v>
      </c>
      <c r="BU645">
        <v>0</v>
      </c>
      <c r="BV645" t="str">
        <f>"7:00 AM"</f>
        <v>7:00 AM</v>
      </c>
      <c r="BW645" t="str">
        <f>"4:00 PM"</f>
        <v>4:00 PM</v>
      </c>
      <c r="BX645" t="s">
        <v>132</v>
      </c>
      <c r="BY645">
        <v>0</v>
      </c>
      <c r="BZ645">
        <v>24</v>
      </c>
      <c r="CA645" t="s">
        <v>115</v>
      </c>
      <c r="CC645" s="2" t="s">
        <v>589</v>
      </c>
      <c r="CD645" t="s">
        <v>579</v>
      </c>
      <c r="CE645" t="s">
        <v>580</v>
      </c>
      <c r="CF645" t="s">
        <v>148</v>
      </c>
      <c r="CG645" t="s">
        <v>120</v>
      </c>
      <c r="CH645" s="8">
        <v>96950</v>
      </c>
      <c r="CI645" s="3">
        <v>23.57</v>
      </c>
      <c r="CK645" s="3">
        <v>35.36</v>
      </c>
      <c r="CM645" t="s">
        <v>136</v>
      </c>
      <c r="CN645" t="s">
        <v>590</v>
      </c>
      <c r="CO645" t="s">
        <v>138</v>
      </c>
      <c r="CQ645" t="s">
        <v>115</v>
      </c>
      <c r="CR645" t="s">
        <v>133</v>
      </c>
      <c r="CS645" t="s">
        <v>139</v>
      </c>
      <c r="CT645" t="s">
        <v>133</v>
      </c>
      <c r="CU645" t="s">
        <v>139</v>
      </c>
      <c r="CV645" t="s">
        <v>133</v>
      </c>
      <c r="CW645" t="s">
        <v>139</v>
      </c>
      <c r="CX645" t="s">
        <v>591</v>
      </c>
      <c r="CY645" s="10">
        <v>16702368202</v>
      </c>
      <c r="CZ645" t="s">
        <v>592</v>
      </c>
      <c r="DA645" t="s">
        <v>593</v>
      </c>
      <c r="DB645" t="s">
        <v>133</v>
      </c>
      <c r="DC645" t="s">
        <v>115</v>
      </c>
      <c r="DD645" t="s">
        <v>594</v>
      </c>
      <c r="DE645" t="s">
        <v>595</v>
      </c>
      <c r="DF645" t="s">
        <v>596</v>
      </c>
      <c r="DG645" t="s">
        <v>578</v>
      </c>
      <c r="DH645" t="s">
        <v>597</v>
      </c>
    </row>
    <row r="646" spans="1:112" ht="14.45" customHeight="1" x14ac:dyDescent="0.25">
      <c r="A646" t="s">
        <v>8583</v>
      </c>
      <c r="B646" t="s">
        <v>143</v>
      </c>
      <c r="C646" s="1">
        <v>45540</v>
      </c>
      <c r="D646" s="1">
        <v>45603</v>
      </c>
      <c r="E646" t="s">
        <v>144</v>
      </c>
      <c r="F646" s="1">
        <v>45656</v>
      </c>
      <c r="G646" t="s">
        <v>115</v>
      </c>
      <c r="H646" t="s">
        <v>115</v>
      </c>
      <c r="I646" t="s">
        <v>115</v>
      </c>
      <c r="J646" t="s">
        <v>3088</v>
      </c>
      <c r="K646" t="s">
        <v>3089</v>
      </c>
      <c r="L646" t="s">
        <v>3090</v>
      </c>
      <c r="N646" t="s">
        <v>119</v>
      </c>
      <c r="O646" t="s">
        <v>120</v>
      </c>
      <c r="P646" s="8">
        <v>96950</v>
      </c>
      <c r="Q646" t="s">
        <v>121</v>
      </c>
      <c r="S646" s="10">
        <v>16702347898</v>
      </c>
      <c r="U646" t="s">
        <v>3091</v>
      </c>
      <c r="V646">
        <v>56132</v>
      </c>
      <c r="W646" t="s">
        <v>234</v>
      </c>
      <c r="X646" t="s">
        <v>133</v>
      </c>
      <c r="Y646" t="s">
        <v>3092</v>
      </c>
      <c r="Z646" t="s">
        <v>3093</v>
      </c>
      <c r="AA646" t="s">
        <v>3094</v>
      </c>
      <c r="AB646" t="s">
        <v>131</v>
      </c>
      <c r="AC646" t="s">
        <v>3090</v>
      </c>
      <c r="AD646" t="s">
        <v>3095</v>
      </c>
      <c r="AE646" t="s">
        <v>119</v>
      </c>
      <c r="AF646" t="s">
        <v>120</v>
      </c>
      <c r="AG646" s="8">
        <v>96950</v>
      </c>
      <c r="AH646" t="s">
        <v>121</v>
      </c>
      <c r="AJ646" s="10">
        <v>16702347898</v>
      </c>
      <c r="AL646" t="s">
        <v>3096</v>
      </c>
      <c r="BD646" t="str">
        <f>"37-2012.00"</f>
        <v>37-2012.00</v>
      </c>
      <c r="BE646" t="s">
        <v>512</v>
      </c>
      <c r="BF646" t="s">
        <v>3097</v>
      </c>
      <c r="BG646" t="s">
        <v>3098</v>
      </c>
      <c r="BH646">
        <v>2</v>
      </c>
      <c r="BI646">
        <v>2</v>
      </c>
      <c r="BJ646" s="1">
        <v>45658</v>
      </c>
      <c r="BK646" s="1">
        <v>46022</v>
      </c>
      <c r="BL646" s="1">
        <v>45658</v>
      </c>
      <c r="BM646" s="1">
        <v>46022</v>
      </c>
      <c r="BN646">
        <v>35</v>
      </c>
      <c r="BO646">
        <v>0</v>
      </c>
      <c r="BP646">
        <v>7</v>
      </c>
      <c r="BQ646">
        <v>7</v>
      </c>
      <c r="BR646">
        <v>7</v>
      </c>
      <c r="BS646">
        <v>7</v>
      </c>
      <c r="BT646">
        <v>7</v>
      </c>
      <c r="BU646">
        <v>0</v>
      </c>
      <c r="BV646" t="str">
        <f>"8:00 AM"</f>
        <v>8:00 AM</v>
      </c>
      <c r="BW646" t="str">
        <f>"4:00 PM"</f>
        <v>4:00 PM</v>
      </c>
      <c r="BX646" t="s">
        <v>158</v>
      </c>
      <c r="BY646">
        <v>0</v>
      </c>
      <c r="BZ646">
        <v>3</v>
      </c>
      <c r="CA646" t="s">
        <v>115</v>
      </c>
      <c r="CC646" s="2" t="s">
        <v>5082</v>
      </c>
      <c r="CD646" t="s">
        <v>5083</v>
      </c>
      <c r="CF646" t="s">
        <v>643</v>
      </c>
      <c r="CG646" t="s">
        <v>120</v>
      </c>
      <c r="CH646" s="8">
        <v>96951</v>
      </c>
      <c r="CI646" s="3">
        <v>7.77</v>
      </c>
      <c r="CJ646" s="3">
        <v>7.77</v>
      </c>
      <c r="CK646" s="3">
        <v>11.65</v>
      </c>
      <c r="CL646" s="3">
        <v>11.65</v>
      </c>
      <c r="CM646" t="s">
        <v>136</v>
      </c>
      <c r="CN646" t="s">
        <v>3101</v>
      </c>
      <c r="CO646" t="s">
        <v>138</v>
      </c>
      <c r="CQ646" t="s">
        <v>115</v>
      </c>
      <c r="CR646" t="s">
        <v>133</v>
      </c>
      <c r="CS646" t="s">
        <v>139</v>
      </c>
      <c r="CT646" t="s">
        <v>133</v>
      </c>
      <c r="CU646" t="s">
        <v>139</v>
      </c>
      <c r="CV646" t="s">
        <v>133</v>
      </c>
      <c r="CW646" t="s">
        <v>139</v>
      </c>
      <c r="CX646" t="s">
        <v>5084</v>
      </c>
      <c r="CY646" s="10">
        <v>16702347898</v>
      </c>
      <c r="CZ646" t="s">
        <v>3096</v>
      </c>
      <c r="DA646" t="s">
        <v>209</v>
      </c>
      <c r="DB646" t="s">
        <v>133</v>
      </c>
      <c r="DC646" t="s">
        <v>133</v>
      </c>
    </row>
    <row r="647" spans="1:112" ht="14.45" customHeight="1" x14ac:dyDescent="0.25">
      <c r="A647" t="s">
        <v>8850</v>
      </c>
      <c r="B647" t="s">
        <v>143</v>
      </c>
      <c r="C647" s="1">
        <v>45542</v>
      </c>
      <c r="D647" s="1">
        <v>45603</v>
      </c>
      <c r="E647" t="s">
        <v>144</v>
      </c>
      <c r="F647" s="1">
        <v>45645</v>
      </c>
      <c r="G647" t="s">
        <v>115</v>
      </c>
      <c r="H647" t="s">
        <v>115</v>
      </c>
      <c r="I647" t="s">
        <v>115</v>
      </c>
      <c r="J647" t="s">
        <v>578</v>
      </c>
      <c r="L647" t="s">
        <v>579</v>
      </c>
      <c r="M647" t="s">
        <v>580</v>
      </c>
      <c r="N647" t="s">
        <v>148</v>
      </c>
      <c r="O647" t="s">
        <v>120</v>
      </c>
      <c r="P647" s="8">
        <v>96950</v>
      </c>
      <c r="Q647" t="s">
        <v>121</v>
      </c>
      <c r="S647" s="10">
        <v>16702368202</v>
      </c>
      <c r="T647">
        <v>3554</v>
      </c>
      <c r="U647" t="s">
        <v>581</v>
      </c>
      <c r="V647">
        <v>62211</v>
      </c>
      <c r="W647" t="s">
        <v>123</v>
      </c>
      <c r="Y647" t="s">
        <v>582</v>
      </c>
      <c r="Z647" t="s">
        <v>583</v>
      </c>
      <c r="AA647" t="s">
        <v>568</v>
      </c>
      <c r="AB647" t="s">
        <v>584</v>
      </c>
      <c r="AC647" t="s">
        <v>579</v>
      </c>
      <c r="AD647" t="s">
        <v>580</v>
      </c>
      <c r="AE647" t="s">
        <v>148</v>
      </c>
      <c r="AF647" t="s">
        <v>120</v>
      </c>
      <c r="AG647" s="8">
        <v>96950</v>
      </c>
      <c r="AH647" t="s">
        <v>121</v>
      </c>
      <c r="AJ647" s="10">
        <v>16702368202</v>
      </c>
      <c r="AK647">
        <v>3554</v>
      </c>
      <c r="AL647" t="s">
        <v>585</v>
      </c>
      <c r="BD647" t="str">
        <f>"29-2031.00"</f>
        <v>29-2031.00</v>
      </c>
      <c r="BE647" t="s">
        <v>3861</v>
      </c>
      <c r="BF647" t="s">
        <v>3862</v>
      </c>
      <c r="BG647" t="s">
        <v>3863</v>
      </c>
      <c r="BH647">
        <v>1</v>
      </c>
      <c r="BI647">
        <v>1</v>
      </c>
      <c r="BJ647" s="1">
        <v>45647</v>
      </c>
      <c r="BK647" s="1">
        <v>46011</v>
      </c>
      <c r="BL647" s="1">
        <v>45647</v>
      </c>
      <c r="BM647" s="1">
        <v>46011</v>
      </c>
      <c r="BN647">
        <v>40</v>
      </c>
      <c r="BO647">
        <v>0</v>
      </c>
      <c r="BP647">
        <v>8</v>
      </c>
      <c r="BQ647">
        <v>8</v>
      </c>
      <c r="BR647">
        <v>8</v>
      </c>
      <c r="BS647">
        <v>8</v>
      </c>
      <c r="BT647">
        <v>8</v>
      </c>
      <c r="BU647">
        <v>0</v>
      </c>
      <c r="BV647" t="str">
        <f>"7:30 AM"</f>
        <v>7:30 AM</v>
      </c>
      <c r="BW647" t="str">
        <f>"4:30 PM"</f>
        <v>4:30 PM</v>
      </c>
      <c r="BX647" t="s">
        <v>726</v>
      </c>
      <c r="BY647">
        <v>0</v>
      </c>
      <c r="BZ647">
        <v>24</v>
      </c>
      <c r="CA647" t="s">
        <v>115</v>
      </c>
      <c r="CC647" s="2" t="s">
        <v>3864</v>
      </c>
      <c r="CD647" t="s">
        <v>579</v>
      </c>
      <c r="CE647" t="s">
        <v>580</v>
      </c>
      <c r="CF647" t="s">
        <v>148</v>
      </c>
      <c r="CG647" t="s">
        <v>120</v>
      </c>
      <c r="CH647" s="8">
        <v>96950</v>
      </c>
      <c r="CI647" s="3">
        <v>15.02</v>
      </c>
      <c r="CK647" s="3">
        <v>22.53</v>
      </c>
      <c r="CM647" t="s">
        <v>136</v>
      </c>
      <c r="CN647" t="s">
        <v>590</v>
      </c>
      <c r="CO647" t="s">
        <v>138</v>
      </c>
      <c r="CQ647" t="s">
        <v>115</v>
      </c>
      <c r="CR647" t="s">
        <v>133</v>
      </c>
      <c r="CS647" t="s">
        <v>139</v>
      </c>
      <c r="CT647" t="s">
        <v>133</v>
      </c>
      <c r="CU647" t="s">
        <v>139</v>
      </c>
      <c r="CV647" t="s">
        <v>139</v>
      </c>
      <c r="CW647" t="s">
        <v>139</v>
      </c>
      <c r="CX647" t="s">
        <v>8851</v>
      </c>
      <c r="CY647" s="10">
        <v>16702368202</v>
      </c>
      <c r="CZ647" t="s">
        <v>592</v>
      </c>
      <c r="DA647" t="s">
        <v>593</v>
      </c>
      <c r="DB647" t="s">
        <v>133</v>
      </c>
      <c r="DC647" t="s">
        <v>115</v>
      </c>
      <c r="DD647" t="s">
        <v>594</v>
      </c>
      <c r="DE647" t="s">
        <v>595</v>
      </c>
      <c r="DF647" t="s">
        <v>596</v>
      </c>
      <c r="DG647" t="s">
        <v>578</v>
      </c>
      <c r="DH647" t="s">
        <v>597</v>
      </c>
    </row>
    <row r="648" spans="1:112" ht="14.45" customHeight="1" x14ac:dyDescent="0.25">
      <c r="A648" t="s">
        <v>9131</v>
      </c>
      <c r="B648" t="s">
        <v>143</v>
      </c>
      <c r="C648" s="1">
        <v>45533</v>
      </c>
      <c r="D648" s="1">
        <v>45603</v>
      </c>
      <c r="E648" t="s">
        <v>114</v>
      </c>
      <c r="G648" t="s">
        <v>133</v>
      </c>
      <c r="H648" t="s">
        <v>115</v>
      </c>
      <c r="I648" t="s">
        <v>115</v>
      </c>
      <c r="J648" t="s">
        <v>9132</v>
      </c>
      <c r="K648" t="s">
        <v>9133</v>
      </c>
      <c r="L648" t="s">
        <v>9134</v>
      </c>
      <c r="N648" t="s">
        <v>148</v>
      </c>
      <c r="O648" t="s">
        <v>120</v>
      </c>
      <c r="P648" s="8">
        <v>96950</v>
      </c>
      <c r="Q648" t="s">
        <v>121</v>
      </c>
      <c r="S648" s="10">
        <v>16702357690</v>
      </c>
      <c r="U648" t="s">
        <v>9135</v>
      </c>
      <c r="V648">
        <v>56152</v>
      </c>
      <c r="W648" t="s">
        <v>123</v>
      </c>
      <c r="Y648" t="s">
        <v>1123</v>
      </c>
      <c r="Z648" t="s">
        <v>9136</v>
      </c>
      <c r="AB648" t="s">
        <v>565</v>
      </c>
      <c r="AC648" t="s">
        <v>9134</v>
      </c>
      <c r="AE648" t="s">
        <v>148</v>
      </c>
      <c r="AF648" t="s">
        <v>120</v>
      </c>
      <c r="AG648" s="8">
        <v>96950</v>
      </c>
      <c r="AH648" t="s">
        <v>121</v>
      </c>
      <c r="AJ648" s="10">
        <v>16702357690</v>
      </c>
      <c r="AL648" t="s">
        <v>1198</v>
      </c>
      <c r="AM648" t="s">
        <v>567</v>
      </c>
      <c r="AN648" t="s">
        <v>1199</v>
      </c>
      <c r="AO648" t="s">
        <v>1200</v>
      </c>
      <c r="AQ648" t="s">
        <v>1201</v>
      </c>
      <c r="AS648" t="s">
        <v>148</v>
      </c>
      <c r="AT648" t="s">
        <v>120</v>
      </c>
      <c r="AU648" s="8">
        <v>96950</v>
      </c>
      <c r="AV648" t="s">
        <v>121</v>
      </c>
      <c r="AX648" s="10">
        <v>16702353403</v>
      </c>
      <c r="AZ648" t="s">
        <v>1202</v>
      </c>
      <c r="BA648" t="s">
        <v>9137</v>
      </c>
      <c r="BD648" t="str">
        <f>"39-7011.00"</f>
        <v>39-7011.00</v>
      </c>
      <c r="BE648" t="s">
        <v>1457</v>
      </c>
      <c r="BF648" t="s">
        <v>9138</v>
      </c>
      <c r="BG648" t="s">
        <v>1459</v>
      </c>
      <c r="BH648">
        <v>2</v>
      </c>
      <c r="BI648">
        <v>2</v>
      </c>
      <c r="BJ648" s="1">
        <v>45598</v>
      </c>
      <c r="BK648" s="1">
        <v>46692</v>
      </c>
      <c r="BL648" s="1">
        <v>45603</v>
      </c>
      <c r="BM648" s="1">
        <v>46692</v>
      </c>
      <c r="BN648">
        <v>35</v>
      </c>
      <c r="BO648">
        <v>0</v>
      </c>
      <c r="BP648">
        <v>7</v>
      </c>
      <c r="BQ648">
        <v>7</v>
      </c>
      <c r="BR648">
        <v>7</v>
      </c>
      <c r="BS648">
        <v>7</v>
      </c>
      <c r="BT648">
        <v>7</v>
      </c>
      <c r="BU648">
        <v>0</v>
      </c>
      <c r="BV648" t="str">
        <f>"9:00 AM"</f>
        <v>9:00 AM</v>
      </c>
      <c r="BW648" t="str">
        <f>"5:00 PM"</f>
        <v>5:00 PM</v>
      </c>
      <c r="BX648" t="s">
        <v>226</v>
      </c>
      <c r="BY648">
        <v>0</v>
      </c>
      <c r="BZ648">
        <v>24</v>
      </c>
      <c r="CA648" t="s">
        <v>115</v>
      </c>
      <c r="CC648" t="s">
        <v>9139</v>
      </c>
      <c r="CD648" t="s">
        <v>9140</v>
      </c>
      <c r="CF648" t="s">
        <v>148</v>
      </c>
      <c r="CG648" t="s">
        <v>120</v>
      </c>
      <c r="CH648" s="8">
        <v>96950</v>
      </c>
      <c r="CI648" s="3">
        <v>10.43</v>
      </c>
      <c r="CJ648" s="3">
        <v>10.43</v>
      </c>
      <c r="CK648" s="3">
        <v>0</v>
      </c>
      <c r="CL648" s="3">
        <v>0</v>
      </c>
      <c r="CM648" t="s">
        <v>136</v>
      </c>
      <c r="CN648" t="s">
        <v>158</v>
      </c>
      <c r="CO648" t="s">
        <v>138</v>
      </c>
      <c r="CQ648" t="s">
        <v>115</v>
      </c>
      <c r="CR648" t="s">
        <v>133</v>
      </c>
      <c r="CS648" t="s">
        <v>139</v>
      </c>
      <c r="CT648" t="s">
        <v>139</v>
      </c>
      <c r="CU648" t="s">
        <v>139</v>
      </c>
      <c r="CV648" t="s">
        <v>133</v>
      </c>
      <c r="CW648" t="s">
        <v>139</v>
      </c>
      <c r="CX648" t="s">
        <v>9141</v>
      </c>
      <c r="CY648" s="10">
        <v>16702357690</v>
      </c>
      <c r="CZ648" t="s">
        <v>1198</v>
      </c>
      <c r="DA648" t="s">
        <v>139</v>
      </c>
      <c r="DB648" t="s">
        <v>133</v>
      </c>
      <c r="DC648" t="s">
        <v>115</v>
      </c>
    </row>
    <row r="649" spans="1:112" ht="14.45" customHeight="1" x14ac:dyDescent="0.25">
      <c r="A649" t="s">
        <v>9174</v>
      </c>
      <c r="B649" t="s">
        <v>192</v>
      </c>
      <c r="C649" s="1">
        <v>45512</v>
      </c>
      <c r="D649" s="1">
        <v>45603</v>
      </c>
      <c r="E649" t="s">
        <v>114</v>
      </c>
      <c r="G649" t="s">
        <v>115</v>
      </c>
      <c r="H649" t="s">
        <v>115</v>
      </c>
      <c r="I649" t="s">
        <v>115</v>
      </c>
      <c r="J649" t="s">
        <v>9175</v>
      </c>
      <c r="K649" t="s">
        <v>9176</v>
      </c>
      <c r="L649" t="s">
        <v>9177</v>
      </c>
      <c r="N649" t="s">
        <v>119</v>
      </c>
      <c r="O649" t="s">
        <v>120</v>
      </c>
      <c r="P649" s="8">
        <v>96950</v>
      </c>
      <c r="Q649" t="s">
        <v>121</v>
      </c>
      <c r="S649" s="10">
        <v>16702338693</v>
      </c>
      <c r="U649" t="s">
        <v>9178</v>
      </c>
      <c r="V649">
        <v>621111</v>
      </c>
      <c r="W649" t="s">
        <v>123</v>
      </c>
      <c r="Y649" t="s">
        <v>9179</v>
      </c>
      <c r="Z649" t="s">
        <v>9180</v>
      </c>
      <c r="AB649" t="s">
        <v>9181</v>
      </c>
      <c r="AC649" t="s">
        <v>9182</v>
      </c>
      <c r="AD649" t="s">
        <v>9177</v>
      </c>
      <c r="AE649" t="s">
        <v>119</v>
      </c>
      <c r="AF649" t="s">
        <v>120</v>
      </c>
      <c r="AG649" s="8">
        <v>96950</v>
      </c>
      <c r="AH649" t="s">
        <v>121</v>
      </c>
      <c r="AJ649" s="10">
        <v>16702338693</v>
      </c>
      <c r="AL649" t="s">
        <v>9183</v>
      </c>
      <c r="BD649" t="str">
        <f>"29-2011.01"</f>
        <v>29-2011.01</v>
      </c>
      <c r="BE649" t="s">
        <v>9184</v>
      </c>
      <c r="BF649" t="s">
        <v>9185</v>
      </c>
      <c r="BG649" t="s">
        <v>9186</v>
      </c>
      <c r="BH649">
        <v>3</v>
      </c>
      <c r="BJ649" s="1">
        <v>45566</v>
      </c>
      <c r="BK649" s="1">
        <v>45930</v>
      </c>
      <c r="BN649">
        <v>40</v>
      </c>
      <c r="BO649">
        <v>0</v>
      </c>
      <c r="BP649">
        <v>8</v>
      </c>
      <c r="BQ649">
        <v>8</v>
      </c>
      <c r="BR649">
        <v>8</v>
      </c>
      <c r="BS649">
        <v>8</v>
      </c>
      <c r="BT649">
        <v>8</v>
      </c>
      <c r="BU649">
        <v>0</v>
      </c>
      <c r="BV649" t="str">
        <f>"8:00 AM"</f>
        <v>8:00 AM</v>
      </c>
      <c r="BW649" t="str">
        <f>"5:00 PM"</f>
        <v>5:00 PM</v>
      </c>
      <c r="BX649" t="s">
        <v>726</v>
      </c>
      <c r="BY649">
        <v>0</v>
      </c>
      <c r="BZ649">
        <v>24</v>
      </c>
      <c r="CA649" t="s">
        <v>115</v>
      </c>
      <c r="CC649" t="s">
        <v>9187</v>
      </c>
      <c r="CD649" t="s">
        <v>9182</v>
      </c>
      <c r="CE649" t="s">
        <v>9177</v>
      </c>
      <c r="CF649" t="s">
        <v>119</v>
      </c>
      <c r="CG649" t="s">
        <v>120</v>
      </c>
      <c r="CH649" s="8">
        <v>96950</v>
      </c>
      <c r="CI649" s="3">
        <v>19.34</v>
      </c>
      <c r="CJ649" s="3">
        <v>19.34</v>
      </c>
      <c r="CK649" s="3">
        <v>29.01</v>
      </c>
      <c r="CL649" s="3">
        <v>29.01</v>
      </c>
      <c r="CM649" t="s">
        <v>136</v>
      </c>
      <c r="CN649" t="s">
        <v>139</v>
      </c>
      <c r="CO649" t="s">
        <v>138</v>
      </c>
      <c r="CQ649" t="s">
        <v>115</v>
      </c>
      <c r="CR649" t="s">
        <v>133</v>
      </c>
      <c r="CS649" t="s">
        <v>139</v>
      </c>
      <c r="CT649" t="s">
        <v>133</v>
      </c>
      <c r="CU649" t="s">
        <v>139</v>
      </c>
      <c r="CV649" t="s">
        <v>133</v>
      </c>
      <c r="CW649" t="s">
        <v>139</v>
      </c>
      <c r="CX649" t="s">
        <v>1859</v>
      </c>
      <c r="CY649" s="10">
        <v>16702874118</v>
      </c>
      <c r="CZ649" t="s">
        <v>9183</v>
      </c>
      <c r="DA649" t="s">
        <v>139</v>
      </c>
      <c r="DB649" t="s">
        <v>133</v>
      </c>
      <c r="DC649" t="s">
        <v>115</v>
      </c>
    </row>
    <row r="650" spans="1:112" ht="14.45" customHeight="1" x14ac:dyDescent="0.25">
      <c r="A650" t="s">
        <v>9336</v>
      </c>
      <c r="B650" t="s">
        <v>143</v>
      </c>
      <c r="C650" s="1">
        <v>45533</v>
      </c>
      <c r="D650" s="1">
        <v>45603</v>
      </c>
      <c r="E650" t="s">
        <v>144</v>
      </c>
      <c r="F650" s="1">
        <v>45565</v>
      </c>
      <c r="G650" t="s">
        <v>133</v>
      </c>
      <c r="H650" t="s">
        <v>115</v>
      </c>
      <c r="I650" t="s">
        <v>115</v>
      </c>
      <c r="J650" t="s">
        <v>1826</v>
      </c>
      <c r="K650" t="s">
        <v>1827</v>
      </c>
      <c r="L650" t="s">
        <v>1828</v>
      </c>
      <c r="N650" t="s">
        <v>148</v>
      </c>
      <c r="O650" t="s">
        <v>120</v>
      </c>
      <c r="P650" s="8">
        <v>96950</v>
      </c>
      <c r="Q650" t="s">
        <v>121</v>
      </c>
      <c r="S650" s="10">
        <v>16702357717</v>
      </c>
      <c r="U650" t="s">
        <v>1829</v>
      </c>
      <c r="V650">
        <v>72251</v>
      </c>
      <c r="W650" t="s">
        <v>123</v>
      </c>
      <c r="Y650" t="s">
        <v>1830</v>
      </c>
      <c r="Z650" t="s">
        <v>1831</v>
      </c>
      <c r="AB650" t="s">
        <v>565</v>
      </c>
      <c r="AC650" t="s">
        <v>1828</v>
      </c>
      <c r="AE650" t="s">
        <v>148</v>
      </c>
      <c r="AF650" t="s">
        <v>120</v>
      </c>
      <c r="AG650" s="8">
        <v>96950</v>
      </c>
      <c r="AH650" t="s">
        <v>121</v>
      </c>
      <c r="AJ650" s="10">
        <v>16702357717</v>
      </c>
      <c r="AL650" t="s">
        <v>1198</v>
      </c>
      <c r="AM650" t="s">
        <v>567</v>
      </c>
      <c r="AN650" t="s">
        <v>1199</v>
      </c>
      <c r="AO650" t="s">
        <v>1200</v>
      </c>
      <c r="AQ650" t="s">
        <v>1201</v>
      </c>
      <c r="AS650" t="s">
        <v>148</v>
      </c>
      <c r="AT650" t="s">
        <v>120</v>
      </c>
      <c r="AU650" s="8">
        <v>96950</v>
      </c>
      <c r="AV650" t="s">
        <v>121</v>
      </c>
      <c r="AX650" s="10">
        <v>16702353403</v>
      </c>
      <c r="AZ650" t="s">
        <v>1202</v>
      </c>
      <c r="BA650" t="s">
        <v>1203</v>
      </c>
      <c r="BD650" t="str">
        <f>"35-3031.00"</f>
        <v>35-3031.00</v>
      </c>
      <c r="BE650" t="s">
        <v>1072</v>
      </c>
      <c r="BF650" t="s">
        <v>9337</v>
      </c>
      <c r="BG650" t="s">
        <v>7939</v>
      </c>
      <c r="BH650">
        <v>3</v>
      </c>
      <c r="BI650">
        <v>3</v>
      </c>
      <c r="BJ650" s="1">
        <v>45567</v>
      </c>
      <c r="BK650" s="1">
        <v>46661</v>
      </c>
      <c r="BL650" s="1">
        <v>45603</v>
      </c>
      <c r="BM650" s="1">
        <v>46661</v>
      </c>
      <c r="BN650">
        <v>35</v>
      </c>
      <c r="BO650">
        <v>0</v>
      </c>
      <c r="BP650">
        <v>7</v>
      </c>
      <c r="BQ650">
        <v>7</v>
      </c>
      <c r="BR650">
        <v>7</v>
      </c>
      <c r="BS650">
        <v>7</v>
      </c>
      <c r="BT650">
        <v>7</v>
      </c>
      <c r="BU650">
        <v>0</v>
      </c>
      <c r="BV650" t="str">
        <f>"9:00 AM"</f>
        <v>9:00 AM</v>
      </c>
      <c r="BW650" t="str">
        <f>"5:00 PM"</f>
        <v>5:00 PM</v>
      </c>
      <c r="BX650" t="s">
        <v>158</v>
      </c>
      <c r="BY650">
        <v>0</v>
      </c>
      <c r="BZ650">
        <v>12</v>
      </c>
      <c r="CA650" t="s">
        <v>115</v>
      </c>
      <c r="CC650" t="s">
        <v>9338</v>
      </c>
      <c r="CD650" t="s">
        <v>1835</v>
      </c>
      <c r="CF650" t="s">
        <v>148</v>
      </c>
      <c r="CG650" t="s">
        <v>120</v>
      </c>
      <c r="CH650" s="8">
        <v>96950</v>
      </c>
      <c r="CI650" s="3">
        <v>8.0399999999999991</v>
      </c>
      <c r="CJ650" s="3">
        <v>8.0399999999999991</v>
      </c>
      <c r="CK650" s="3">
        <v>0</v>
      </c>
      <c r="CL650" s="3">
        <v>0</v>
      </c>
      <c r="CM650" t="s">
        <v>136</v>
      </c>
      <c r="CN650" t="s">
        <v>158</v>
      </c>
      <c r="CO650" t="s">
        <v>138</v>
      </c>
      <c r="CQ650" t="s">
        <v>115</v>
      </c>
      <c r="CR650" t="s">
        <v>133</v>
      </c>
      <c r="CS650" t="s">
        <v>139</v>
      </c>
      <c r="CT650" t="s">
        <v>139</v>
      </c>
      <c r="CU650" t="s">
        <v>139</v>
      </c>
      <c r="CV650" t="s">
        <v>133</v>
      </c>
      <c r="CW650" t="s">
        <v>139</v>
      </c>
      <c r="CX650" t="s">
        <v>9141</v>
      </c>
      <c r="CY650" s="10">
        <v>16702357717</v>
      </c>
      <c r="CZ650" t="s">
        <v>1198</v>
      </c>
      <c r="DA650" t="s">
        <v>139</v>
      </c>
      <c r="DB650" t="s">
        <v>133</v>
      </c>
      <c r="DC650" t="s">
        <v>115</v>
      </c>
    </row>
    <row r="651" spans="1:112" ht="14.45" customHeight="1" x14ac:dyDescent="0.25">
      <c r="A651" t="s">
        <v>9525</v>
      </c>
      <c r="B651" t="s">
        <v>143</v>
      </c>
      <c r="C651" s="1">
        <v>45539</v>
      </c>
      <c r="D651" s="1">
        <v>45603</v>
      </c>
      <c r="E651" t="s">
        <v>144</v>
      </c>
      <c r="F651" s="1">
        <v>45656</v>
      </c>
      <c r="G651" t="s">
        <v>115</v>
      </c>
      <c r="H651" t="s">
        <v>115</v>
      </c>
      <c r="I651" t="s">
        <v>115</v>
      </c>
      <c r="J651" t="s">
        <v>578</v>
      </c>
      <c r="L651" t="s">
        <v>579</v>
      </c>
      <c r="M651" t="s">
        <v>580</v>
      </c>
      <c r="N651" t="s">
        <v>148</v>
      </c>
      <c r="O651" t="s">
        <v>120</v>
      </c>
      <c r="P651" s="8">
        <v>96950</v>
      </c>
      <c r="Q651" t="s">
        <v>121</v>
      </c>
      <c r="S651" s="10">
        <v>16702368202</v>
      </c>
      <c r="T651">
        <v>3554</v>
      </c>
      <c r="U651" t="s">
        <v>581</v>
      </c>
      <c r="V651">
        <v>62211</v>
      </c>
      <c r="W651" t="s">
        <v>123</v>
      </c>
      <c r="Y651" t="s">
        <v>582</v>
      </c>
      <c r="Z651" t="s">
        <v>583</v>
      </c>
      <c r="AA651" t="s">
        <v>568</v>
      </c>
      <c r="AB651" t="s">
        <v>584</v>
      </c>
      <c r="AC651" t="s">
        <v>579</v>
      </c>
      <c r="AD651" t="s">
        <v>580</v>
      </c>
      <c r="AE651" t="s">
        <v>148</v>
      </c>
      <c r="AF651" t="s">
        <v>120</v>
      </c>
      <c r="AG651" s="8">
        <v>96950</v>
      </c>
      <c r="AH651" t="s">
        <v>121</v>
      </c>
      <c r="AJ651" s="10">
        <v>16702368202</v>
      </c>
      <c r="AK651">
        <v>3554</v>
      </c>
      <c r="AL651" t="s">
        <v>585</v>
      </c>
      <c r="BD651" t="str">
        <f>"29-2034.00"</f>
        <v>29-2034.00</v>
      </c>
      <c r="BE651" t="s">
        <v>5685</v>
      </c>
      <c r="BF651" t="s">
        <v>7113</v>
      </c>
      <c r="BG651" t="s">
        <v>7114</v>
      </c>
      <c r="BH651">
        <v>1</v>
      </c>
      <c r="BI651">
        <v>1</v>
      </c>
      <c r="BJ651" s="1">
        <v>45658</v>
      </c>
      <c r="BK651" s="1">
        <v>46022</v>
      </c>
      <c r="BL651" s="1">
        <v>45658</v>
      </c>
      <c r="BM651" s="1">
        <v>46022</v>
      </c>
      <c r="BN651">
        <v>40</v>
      </c>
      <c r="BO651">
        <v>0</v>
      </c>
      <c r="BP651">
        <v>8</v>
      </c>
      <c r="BQ651">
        <v>8</v>
      </c>
      <c r="BR651">
        <v>8</v>
      </c>
      <c r="BS651">
        <v>8</v>
      </c>
      <c r="BT651">
        <v>8</v>
      </c>
      <c r="BU651">
        <v>0</v>
      </c>
      <c r="BV651" t="str">
        <f>"7:30 AM"</f>
        <v>7:30 AM</v>
      </c>
      <c r="BW651" t="str">
        <f>"4:30 PM"</f>
        <v>4:30 PM</v>
      </c>
      <c r="BX651" t="s">
        <v>726</v>
      </c>
      <c r="BY651">
        <v>0</v>
      </c>
      <c r="BZ651">
        <v>24</v>
      </c>
      <c r="CA651" t="s">
        <v>115</v>
      </c>
      <c r="CC651" s="2" t="s">
        <v>7616</v>
      </c>
      <c r="CD651" t="s">
        <v>579</v>
      </c>
      <c r="CE651" t="s">
        <v>580</v>
      </c>
      <c r="CF651" t="s">
        <v>148</v>
      </c>
      <c r="CG651" t="s">
        <v>120</v>
      </c>
      <c r="CH651" s="8">
        <v>96950</v>
      </c>
      <c r="CI651" s="3">
        <v>14.62</v>
      </c>
      <c r="CJ651" s="3">
        <v>23.55</v>
      </c>
      <c r="CK651" s="3">
        <v>21.93</v>
      </c>
      <c r="CL651" s="3">
        <v>35.33</v>
      </c>
      <c r="CM651" t="s">
        <v>136</v>
      </c>
      <c r="CN651" t="s">
        <v>590</v>
      </c>
      <c r="CO651" t="s">
        <v>138</v>
      </c>
      <c r="CQ651" t="s">
        <v>115</v>
      </c>
      <c r="CR651" t="s">
        <v>133</v>
      </c>
      <c r="CS651" t="s">
        <v>139</v>
      </c>
      <c r="CT651" t="s">
        <v>133</v>
      </c>
      <c r="CU651" t="s">
        <v>139</v>
      </c>
      <c r="CV651" t="s">
        <v>133</v>
      </c>
      <c r="CW651" t="s">
        <v>139</v>
      </c>
      <c r="CX651" t="s">
        <v>591</v>
      </c>
      <c r="CY651" s="10">
        <v>16702368202</v>
      </c>
      <c r="CZ651" t="s">
        <v>592</v>
      </c>
      <c r="DA651" t="s">
        <v>593</v>
      </c>
      <c r="DB651" t="s">
        <v>133</v>
      </c>
      <c r="DC651" t="s">
        <v>115</v>
      </c>
      <c r="DD651" t="s">
        <v>594</v>
      </c>
      <c r="DE651" t="s">
        <v>595</v>
      </c>
      <c r="DF651" t="s">
        <v>1134</v>
      </c>
      <c r="DG651" t="s">
        <v>578</v>
      </c>
      <c r="DH651" t="s">
        <v>597</v>
      </c>
    </row>
    <row r="652" spans="1:112" ht="14.45" customHeight="1" x14ac:dyDescent="0.25">
      <c r="A652" t="s">
        <v>1132</v>
      </c>
      <c r="B652" t="s">
        <v>143</v>
      </c>
      <c r="C652" s="1">
        <v>45539</v>
      </c>
      <c r="D652" s="1">
        <v>45604</v>
      </c>
      <c r="E652" t="s">
        <v>144</v>
      </c>
      <c r="F652" s="1">
        <v>45640</v>
      </c>
      <c r="G652" t="s">
        <v>115</v>
      </c>
      <c r="H652" t="s">
        <v>115</v>
      </c>
      <c r="I652" t="s">
        <v>115</v>
      </c>
      <c r="J652" t="s">
        <v>578</v>
      </c>
      <c r="L652" t="s">
        <v>579</v>
      </c>
      <c r="M652" t="s">
        <v>580</v>
      </c>
      <c r="N652" t="s">
        <v>148</v>
      </c>
      <c r="O652" t="s">
        <v>120</v>
      </c>
      <c r="P652" s="8">
        <v>96950</v>
      </c>
      <c r="Q652" t="s">
        <v>121</v>
      </c>
      <c r="S652" s="10">
        <v>16702368202</v>
      </c>
      <c r="T652">
        <v>3354</v>
      </c>
      <c r="U652" t="s">
        <v>581</v>
      </c>
      <c r="V652">
        <v>62211</v>
      </c>
      <c r="W652" t="s">
        <v>123</v>
      </c>
      <c r="Y652" t="s">
        <v>582</v>
      </c>
      <c r="Z652" t="s">
        <v>583</v>
      </c>
      <c r="AA652" t="s">
        <v>568</v>
      </c>
      <c r="AB652" t="s">
        <v>584</v>
      </c>
      <c r="AC652" t="s">
        <v>579</v>
      </c>
      <c r="AD652" t="s">
        <v>580</v>
      </c>
      <c r="AE652" t="s">
        <v>148</v>
      </c>
      <c r="AF652" t="s">
        <v>120</v>
      </c>
      <c r="AG652" s="8">
        <v>96950</v>
      </c>
      <c r="AH652" t="s">
        <v>121</v>
      </c>
      <c r="AJ652" s="10">
        <v>16702368202</v>
      </c>
      <c r="AK652">
        <v>3554</v>
      </c>
      <c r="AL652" t="s">
        <v>585</v>
      </c>
      <c r="BD652" t="str">
        <f>"29-1141.00"</f>
        <v>29-1141.00</v>
      </c>
      <c r="BE652" t="s">
        <v>772</v>
      </c>
      <c r="BF652" t="s">
        <v>773</v>
      </c>
      <c r="BG652" t="s">
        <v>772</v>
      </c>
      <c r="BH652">
        <v>23</v>
      </c>
      <c r="BI652">
        <v>23</v>
      </c>
      <c r="BJ652" s="1">
        <v>45642</v>
      </c>
      <c r="BK652" s="1">
        <v>46006</v>
      </c>
      <c r="BL652" s="1">
        <v>45642</v>
      </c>
      <c r="BM652" s="1">
        <v>46006</v>
      </c>
      <c r="BN652">
        <v>40</v>
      </c>
      <c r="BO652">
        <v>12</v>
      </c>
      <c r="BP652">
        <v>12</v>
      </c>
      <c r="BQ652">
        <v>12</v>
      </c>
      <c r="BR652">
        <v>4</v>
      </c>
      <c r="BS652">
        <v>0</v>
      </c>
      <c r="BT652">
        <v>0</v>
      </c>
      <c r="BU652">
        <v>0</v>
      </c>
      <c r="BV652" t="str">
        <f>"7:30 AM"</f>
        <v>7:30 AM</v>
      </c>
      <c r="BW652" t="str">
        <f>"7:30 PM"</f>
        <v>7:30 PM</v>
      </c>
      <c r="BX652" t="s">
        <v>726</v>
      </c>
      <c r="BY652">
        <v>0</v>
      </c>
      <c r="BZ652">
        <v>0</v>
      </c>
      <c r="CA652" t="s">
        <v>115</v>
      </c>
      <c r="CC652" s="2" t="s">
        <v>774</v>
      </c>
      <c r="CD652" t="s">
        <v>579</v>
      </c>
      <c r="CE652" t="s">
        <v>580</v>
      </c>
      <c r="CF652" t="s">
        <v>148</v>
      </c>
      <c r="CG652" t="s">
        <v>120</v>
      </c>
      <c r="CH652" s="8">
        <v>96950</v>
      </c>
      <c r="CI652" s="3">
        <v>22.22</v>
      </c>
      <c r="CJ652" s="3">
        <v>32.9</v>
      </c>
      <c r="CM652" t="s">
        <v>136</v>
      </c>
      <c r="CO652" t="s">
        <v>138</v>
      </c>
      <c r="CQ652" t="s">
        <v>115</v>
      </c>
      <c r="CR652" t="s">
        <v>133</v>
      </c>
      <c r="CS652" t="s">
        <v>139</v>
      </c>
      <c r="CT652" t="s">
        <v>139</v>
      </c>
      <c r="CU652" t="s">
        <v>133</v>
      </c>
      <c r="CV652" t="s">
        <v>133</v>
      </c>
      <c r="CW652" t="s">
        <v>139</v>
      </c>
      <c r="CX652" s="2" t="s">
        <v>1133</v>
      </c>
      <c r="CY652" s="10">
        <v>16702368202</v>
      </c>
      <c r="CZ652" t="s">
        <v>592</v>
      </c>
      <c r="DA652" t="s">
        <v>593</v>
      </c>
      <c r="DB652" t="s">
        <v>133</v>
      </c>
      <c r="DC652" t="s">
        <v>115</v>
      </c>
      <c r="DD652" t="s">
        <v>594</v>
      </c>
      <c r="DE652" t="s">
        <v>595</v>
      </c>
      <c r="DF652" t="s">
        <v>1134</v>
      </c>
      <c r="DG652" t="s">
        <v>578</v>
      </c>
      <c r="DH652" t="s">
        <v>597</v>
      </c>
    </row>
    <row r="653" spans="1:112" ht="14.45" customHeight="1" x14ac:dyDescent="0.25">
      <c r="A653" t="s">
        <v>1318</v>
      </c>
      <c r="B653" t="s">
        <v>143</v>
      </c>
      <c r="C653" s="1">
        <v>45539</v>
      </c>
      <c r="D653" s="1">
        <v>45604</v>
      </c>
      <c r="E653" t="s">
        <v>144</v>
      </c>
      <c r="F653" s="1">
        <v>45635</v>
      </c>
      <c r="G653" t="s">
        <v>115</v>
      </c>
      <c r="H653" t="s">
        <v>115</v>
      </c>
      <c r="I653" t="s">
        <v>115</v>
      </c>
      <c r="J653" t="s">
        <v>578</v>
      </c>
      <c r="L653" t="s">
        <v>579</v>
      </c>
      <c r="M653" t="s">
        <v>580</v>
      </c>
      <c r="N653" t="s">
        <v>148</v>
      </c>
      <c r="O653" t="s">
        <v>120</v>
      </c>
      <c r="P653" s="8">
        <v>96950</v>
      </c>
      <c r="Q653" t="s">
        <v>121</v>
      </c>
      <c r="S653" s="10">
        <v>16702368202</v>
      </c>
      <c r="T653">
        <v>3554</v>
      </c>
      <c r="U653" t="s">
        <v>581</v>
      </c>
      <c r="V653">
        <v>62211</v>
      </c>
      <c r="W653" t="s">
        <v>123</v>
      </c>
      <c r="Y653" t="s">
        <v>582</v>
      </c>
      <c r="Z653" t="s">
        <v>583</v>
      </c>
      <c r="AA653" t="s">
        <v>568</v>
      </c>
      <c r="AB653" t="s">
        <v>584</v>
      </c>
      <c r="AC653" t="s">
        <v>579</v>
      </c>
      <c r="AD653" t="s">
        <v>580</v>
      </c>
      <c r="AE653" t="s">
        <v>148</v>
      </c>
      <c r="AF653" t="s">
        <v>120</v>
      </c>
      <c r="AG653" s="8">
        <v>96950</v>
      </c>
      <c r="AH653" t="s">
        <v>121</v>
      </c>
      <c r="AJ653" s="10">
        <v>16702368202</v>
      </c>
      <c r="AK653">
        <v>3554</v>
      </c>
      <c r="AL653" t="s">
        <v>585</v>
      </c>
      <c r="BD653" t="str">
        <f>"29-1141.00"</f>
        <v>29-1141.00</v>
      </c>
      <c r="BE653" t="s">
        <v>772</v>
      </c>
      <c r="BF653" t="s">
        <v>773</v>
      </c>
      <c r="BG653" t="s">
        <v>772</v>
      </c>
      <c r="BH653">
        <v>16</v>
      </c>
      <c r="BI653">
        <v>16</v>
      </c>
      <c r="BJ653" s="1">
        <v>45637</v>
      </c>
      <c r="BK653" s="1">
        <v>46001</v>
      </c>
      <c r="BL653" s="1">
        <v>45637</v>
      </c>
      <c r="BM653" s="1">
        <v>46001</v>
      </c>
      <c r="BN653">
        <v>40</v>
      </c>
      <c r="BO653">
        <v>12</v>
      </c>
      <c r="BP653">
        <v>12</v>
      </c>
      <c r="BQ653">
        <v>12</v>
      </c>
      <c r="BR653">
        <v>4</v>
      </c>
      <c r="BS653">
        <v>0</v>
      </c>
      <c r="BT653">
        <v>0</v>
      </c>
      <c r="BU653">
        <v>0</v>
      </c>
      <c r="BV653" t="str">
        <f>"7:30 AM"</f>
        <v>7:30 AM</v>
      </c>
      <c r="BW653" t="str">
        <f>"7:30 PM"</f>
        <v>7:30 PM</v>
      </c>
      <c r="BX653" t="s">
        <v>726</v>
      </c>
      <c r="BY653">
        <v>0</v>
      </c>
      <c r="BZ653">
        <v>0</v>
      </c>
      <c r="CA653" t="s">
        <v>115</v>
      </c>
      <c r="CC653" s="2" t="s">
        <v>774</v>
      </c>
      <c r="CD653" t="s">
        <v>579</v>
      </c>
      <c r="CE653" t="s">
        <v>580</v>
      </c>
      <c r="CF653" t="s">
        <v>148</v>
      </c>
      <c r="CG653" t="s">
        <v>120</v>
      </c>
      <c r="CH653" s="8">
        <v>96950</v>
      </c>
      <c r="CI653" s="3">
        <v>22.22</v>
      </c>
      <c r="CJ653" s="3">
        <v>32.9</v>
      </c>
      <c r="CM653" t="s">
        <v>136</v>
      </c>
      <c r="CN653" t="s">
        <v>590</v>
      </c>
      <c r="CO653" t="s">
        <v>138</v>
      </c>
      <c r="CQ653" t="s">
        <v>115</v>
      </c>
      <c r="CR653" t="s">
        <v>133</v>
      </c>
      <c r="CS653" t="s">
        <v>139</v>
      </c>
      <c r="CT653" t="s">
        <v>139</v>
      </c>
      <c r="CU653" t="s">
        <v>139</v>
      </c>
      <c r="CV653" t="s">
        <v>133</v>
      </c>
      <c r="CW653" t="s">
        <v>139</v>
      </c>
      <c r="CX653" t="s">
        <v>591</v>
      </c>
      <c r="CY653" s="10">
        <v>16702368202</v>
      </c>
      <c r="CZ653" t="s">
        <v>592</v>
      </c>
      <c r="DA653" t="s">
        <v>593</v>
      </c>
      <c r="DB653" t="s">
        <v>133</v>
      </c>
      <c r="DC653" t="s">
        <v>115</v>
      </c>
      <c r="DD653" t="s">
        <v>594</v>
      </c>
      <c r="DE653" t="s">
        <v>595</v>
      </c>
      <c r="DF653" t="s">
        <v>596</v>
      </c>
      <c r="DG653" t="s">
        <v>578</v>
      </c>
      <c r="DH653" t="s">
        <v>597</v>
      </c>
    </row>
    <row r="654" spans="1:112" ht="14.45" customHeight="1" x14ac:dyDescent="0.25">
      <c r="A654" t="s">
        <v>2349</v>
      </c>
      <c r="B654" t="s">
        <v>143</v>
      </c>
      <c r="C654" s="1">
        <v>45548</v>
      </c>
      <c r="D654" s="1">
        <v>45604</v>
      </c>
      <c r="E654" t="s">
        <v>114</v>
      </c>
      <c r="G654" t="s">
        <v>115</v>
      </c>
      <c r="H654" t="s">
        <v>115</v>
      </c>
      <c r="I654" t="s">
        <v>115</v>
      </c>
      <c r="J654" t="s">
        <v>578</v>
      </c>
      <c r="L654" t="s">
        <v>579</v>
      </c>
      <c r="M654" t="s">
        <v>580</v>
      </c>
      <c r="N654" t="s">
        <v>148</v>
      </c>
      <c r="O654" t="s">
        <v>120</v>
      </c>
      <c r="P654" s="8">
        <v>96950</v>
      </c>
      <c r="Q654" t="s">
        <v>121</v>
      </c>
      <c r="S654" s="10">
        <v>16702368202</v>
      </c>
      <c r="T654">
        <v>3554</v>
      </c>
      <c r="U654" t="s">
        <v>581</v>
      </c>
      <c r="V654">
        <v>62211</v>
      </c>
      <c r="W654" t="s">
        <v>123</v>
      </c>
      <c r="Y654" t="s">
        <v>582</v>
      </c>
      <c r="Z654" t="s">
        <v>583</v>
      </c>
      <c r="AA654" t="s">
        <v>568</v>
      </c>
      <c r="AB654" t="s">
        <v>584</v>
      </c>
      <c r="AC654" t="s">
        <v>579</v>
      </c>
      <c r="AD654" t="s">
        <v>580</v>
      </c>
      <c r="AE654" t="s">
        <v>148</v>
      </c>
      <c r="AF654" t="s">
        <v>120</v>
      </c>
      <c r="AG654" s="8">
        <v>96950</v>
      </c>
      <c r="AH654" t="s">
        <v>121</v>
      </c>
      <c r="AJ654" s="10">
        <v>16702368202</v>
      </c>
      <c r="AK654">
        <v>3554</v>
      </c>
      <c r="AL654" t="s">
        <v>585</v>
      </c>
      <c r="BD654" t="str">
        <f>"29-1141.00"</f>
        <v>29-1141.00</v>
      </c>
      <c r="BE654" t="s">
        <v>772</v>
      </c>
      <c r="BF654" t="s">
        <v>773</v>
      </c>
      <c r="BG654" t="s">
        <v>772</v>
      </c>
      <c r="BH654">
        <v>16</v>
      </c>
      <c r="BI654">
        <v>16</v>
      </c>
      <c r="BJ654" s="1">
        <v>45597</v>
      </c>
      <c r="BK654" s="1">
        <v>45961</v>
      </c>
      <c r="BL654" s="1">
        <v>45604</v>
      </c>
      <c r="BM654" s="1">
        <v>45961</v>
      </c>
      <c r="BN654">
        <v>40</v>
      </c>
      <c r="BO654">
        <v>12</v>
      </c>
      <c r="BP654">
        <v>12</v>
      </c>
      <c r="BQ654">
        <v>12</v>
      </c>
      <c r="BR654">
        <v>4</v>
      </c>
      <c r="BS654">
        <v>0</v>
      </c>
      <c r="BT654">
        <v>0</v>
      </c>
      <c r="BU654">
        <v>0</v>
      </c>
      <c r="BV654" t="str">
        <f>"7:30 AM"</f>
        <v>7:30 AM</v>
      </c>
      <c r="BW654" t="str">
        <f>"7:30 PM"</f>
        <v>7:30 PM</v>
      </c>
      <c r="BX654" t="s">
        <v>726</v>
      </c>
      <c r="BY654">
        <v>0</v>
      </c>
      <c r="BZ654">
        <v>0</v>
      </c>
      <c r="CA654" t="s">
        <v>115</v>
      </c>
      <c r="CC654" s="2" t="s">
        <v>774</v>
      </c>
      <c r="CD654" t="s">
        <v>579</v>
      </c>
      <c r="CE654" t="s">
        <v>580</v>
      </c>
      <c r="CF654" t="s">
        <v>148</v>
      </c>
      <c r="CG654" t="s">
        <v>120</v>
      </c>
      <c r="CH654" s="8">
        <v>96950</v>
      </c>
      <c r="CI654" s="3">
        <v>22.22</v>
      </c>
      <c r="CJ654" s="3">
        <v>32.9</v>
      </c>
      <c r="CM654" t="s">
        <v>136</v>
      </c>
      <c r="CN654" t="s">
        <v>590</v>
      </c>
      <c r="CO654" t="s">
        <v>138</v>
      </c>
      <c r="CQ654" t="s">
        <v>115</v>
      </c>
      <c r="CR654" t="s">
        <v>133</v>
      </c>
      <c r="CS654" t="s">
        <v>139</v>
      </c>
      <c r="CT654" t="s">
        <v>139</v>
      </c>
      <c r="CU654" t="s">
        <v>139</v>
      </c>
      <c r="CV654" t="s">
        <v>133</v>
      </c>
      <c r="CW654" t="s">
        <v>139</v>
      </c>
      <c r="CX654" s="2" t="s">
        <v>2350</v>
      </c>
      <c r="CY654" s="10">
        <v>16702368202</v>
      </c>
      <c r="CZ654" t="s">
        <v>592</v>
      </c>
      <c r="DA654" t="s">
        <v>593</v>
      </c>
      <c r="DB654" t="s">
        <v>133</v>
      </c>
      <c r="DC654" t="s">
        <v>115</v>
      </c>
      <c r="DD654" t="s">
        <v>594</v>
      </c>
      <c r="DE654" t="s">
        <v>595</v>
      </c>
      <c r="DF654" t="s">
        <v>596</v>
      </c>
      <c r="DG654" t="s">
        <v>578</v>
      </c>
      <c r="DH654" t="s">
        <v>597</v>
      </c>
    </row>
    <row r="655" spans="1:112" ht="14.45" customHeight="1" x14ac:dyDescent="0.25">
      <c r="A655" t="s">
        <v>3624</v>
      </c>
      <c r="B655" t="s">
        <v>143</v>
      </c>
      <c r="C655" s="1">
        <v>45548</v>
      </c>
      <c r="D655" s="1">
        <v>45604</v>
      </c>
      <c r="E655" t="s">
        <v>114</v>
      </c>
      <c r="G655" t="s">
        <v>115</v>
      </c>
      <c r="H655" t="s">
        <v>115</v>
      </c>
      <c r="I655" t="s">
        <v>115</v>
      </c>
      <c r="J655" t="s">
        <v>1012</v>
      </c>
      <c r="L655" t="s">
        <v>1013</v>
      </c>
      <c r="N655" t="s">
        <v>162</v>
      </c>
      <c r="O655" t="s">
        <v>120</v>
      </c>
      <c r="P655" s="8">
        <v>96952</v>
      </c>
      <c r="Q655" t="s">
        <v>121</v>
      </c>
      <c r="S655" s="10">
        <v>16704330422</v>
      </c>
      <c r="U655" t="s">
        <v>1014</v>
      </c>
      <c r="V655">
        <v>212312</v>
      </c>
      <c r="W655" t="s">
        <v>123</v>
      </c>
      <c r="Y655" t="s">
        <v>1015</v>
      </c>
      <c r="Z655" t="s">
        <v>1016</v>
      </c>
      <c r="AA655" t="s">
        <v>1017</v>
      </c>
      <c r="AB655" t="s">
        <v>1018</v>
      </c>
      <c r="AC655" t="s">
        <v>1013</v>
      </c>
      <c r="AE655" t="s">
        <v>162</v>
      </c>
      <c r="AF655" t="s">
        <v>120</v>
      </c>
      <c r="AG655" s="8">
        <v>96952</v>
      </c>
      <c r="AH655" t="s">
        <v>121</v>
      </c>
      <c r="AJ655" s="10">
        <v>16704330422</v>
      </c>
      <c r="AL655" t="s">
        <v>1019</v>
      </c>
      <c r="BD655" t="str">
        <f>"49-3042.00"</f>
        <v>49-3042.00</v>
      </c>
      <c r="BE655" t="s">
        <v>1020</v>
      </c>
      <c r="BF655" t="s">
        <v>1021</v>
      </c>
      <c r="BG655" t="s">
        <v>1022</v>
      </c>
      <c r="BH655">
        <v>4</v>
      </c>
      <c r="BI655">
        <v>4</v>
      </c>
      <c r="BJ655" s="1">
        <v>45658</v>
      </c>
      <c r="BK655" s="1">
        <v>46022</v>
      </c>
      <c r="BL655" s="1">
        <v>45658</v>
      </c>
      <c r="BM655" s="1">
        <v>46022</v>
      </c>
      <c r="BN655">
        <v>40</v>
      </c>
      <c r="BO655">
        <v>0</v>
      </c>
      <c r="BP655">
        <v>8</v>
      </c>
      <c r="BQ655">
        <v>8</v>
      </c>
      <c r="BR655">
        <v>8</v>
      </c>
      <c r="BS655">
        <v>8</v>
      </c>
      <c r="BT655">
        <v>8</v>
      </c>
      <c r="BU655">
        <v>0</v>
      </c>
      <c r="BV655" t="str">
        <f>"7:30 AM"</f>
        <v>7:30 AM</v>
      </c>
      <c r="BW655" t="str">
        <f>"4:30 PM"</f>
        <v>4:30 PM</v>
      </c>
      <c r="BX655" t="s">
        <v>158</v>
      </c>
      <c r="BY655">
        <v>0</v>
      </c>
      <c r="BZ655">
        <v>24</v>
      </c>
      <c r="CA655" t="s">
        <v>115</v>
      </c>
      <c r="CC655" t="s">
        <v>1023</v>
      </c>
      <c r="CD655" t="s">
        <v>1013</v>
      </c>
      <c r="CF655" t="s">
        <v>162</v>
      </c>
      <c r="CG655" t="s">
        <v>120</v>
      </c>
      <c r="CH655" s="8">
        <v>96952</v>
      </c>
      <c r="CI655" s="3">
        <v>12.5</v>
      </c>
      <c r="CJ655" s="3">
        <v>12.5</v>
      </c>
      <c r="CK655" s="3">
        <v>18.75</v>
      </c>
      <c r="CL655" s="3">
        <v>18.75</v>
      </c>
      <c r="CM655" t="s">
        <v>136</v>
      </c>
      <c r="CN655" t="s">
        <v>2403</v>
      </c>
      <c r="CO655" t="s">
        <v>466</v>
      </c>
      <c r="CQ655" t="s">
        <v>115</v>
      </c>
      <c r="CR655" t="s">
        <v>133</v>
      </c>
      <c r="CS655" t="s">
        <v>133</v>
      </c>
      <c r="CT655" t="s">
        <v>133</v>
      </c>
      <c r="CU655" t="s">
        <v>139</v>
      </c>
      <c r="CV655" t="s">
        <v>133</v>
      </c>
      <c r="CW655" t="s">
        <v>133</v>
      </c>
      <c r="CX655" t="s">
        <v>2404</v>
      </c>
      <c r="CY655" s="10">
        <v>16704330422</v>
      </c>
      <c r="CZ655" t="s">
        <v>1019</v>
      </c>
      <c r="DA655" t="s">
        <v>139</v>
      </c>
      <c r="DB655" t="s">
        <v>133</v>
      </c>
      <c r="DC655" t="s">
        <v>115</v>
      </c>
    </row>
    <row r="656" spans="1:112" ht="14.45" customHeight="1" x14ac:dyDescent="0.25">
      <c r="A656" t="s">
        <v>3685</v>
      </c>
      <c r="B656" t="s">
        <v>192</v>
      </c>
      <c r="C656" s="1">
        <v>45578</v>
      </c>
      <c r="D656" s="1">
        <v>45604</v>
      </c>
      <c r="E656" t="s">
        <v>144</v>
      </c>
      <c r="F656" s="1">
        <v>45687</v>
      </c>
      <c r="G656" t="s">
        <v>115</v>
      </c>
      <c r="H656" t="s">
        <v>115</v>
      </c>
      <c r="I656" t="s">
        <v>115</v>
      </c>
      <c r="J656" t="s">
        <v>3686</v>
      </c>
      <c r="K656" t="s">
        <v>3687</v>
      </c>
      <c r="L656" t="s">
        <v>3688</v>
      </c>
      <c r="N656" t="s">
        <v>119</v>
      </c>
      <c r="O656" t="s">
        <v>120</v>
      </c>
      <c r="P656" s="8">
        <v>96950</v>
      </c>
      <c r="Q656" t="s">
        <v>121</v>
      </c>
      <c r="S656" s="10">
        <v>16702872387</v>
      </c>
      <c r="U656" t="s">
        <v>3689</v>
      </c>
      <c r="V656">
        <v>423730</v>
      </c>
      <c r="W656" t="s">
        <v>123</v>
      </c>
      <c r="Y656" t="s">
        <v>3690</v>
      </c>
      <c r="Z656" t="s">
        <v>3691</v>
      </c>
      <c r="AB656" t="s">
        <v>200</v>
      </c>
      <c r="AC656" t="s">
        <v>3688</v>
      </c>
      <c r="AE656" t="s">
        <v>119</v>
      </c>
      <c r="AF656" t="s">
        <v>120</v>
      </c>
      <c r="AG656" s="8">
        <v>96950</v>
      </c>
      <c r="AH656" t="s">
        <v>121</v>
      </c>
      <c r="AJ656" s="10">
        <v>16702872387</v>
      </c>
      <c r="AL656" t="s">
        <v>3692</v>
      </c>
      <c r="BD656" t="str">
        <f>"49-9021.00"</f>
        <v>49-9021.00</v>
      </c>
      <c r="BE656" t="s">
        <v>935</v>
      </c>
      <c r="BF656" t="s">
        <v>3693</v>
      </c>
      <c r="BG656" t="s">
        <v>937</v>
      </c>
      <c r="BH656">
        <v>1</v>
      </c>
      <c r="BJ656" s="1">
        <v>45689</v>
      </c>
      <c r="BK656" s="1">
        <v>45688</v>
      </c>
      <c r="BN656">
        <v>35</v>
      </c>
      <c r="BO656">
        <v>0</v>
      </c>
      <c r="BP656">
        <v>7</v>
      </c>
      <c r="BQ656">
        <v>7</v>
      </c>
      <c r="BR656">
        <v>7</v>
      </c>
      <c r="BS656">
        <v>7</v>
      </c>
      <c r="BT656">
        <v>7</v>
      </c>
      <c r="BU656">
        <v>0</v>
      </c>
      <c r="BV656" t="str">
        <f>"9:00 AM"</f>
        <v>9:00 AM</v>
      </c>
      <c r="BW656" t="str">
        <f>"5:00 PM"</f>
        <v>5:00 PM</v>
      </c>
      <c r="BX656" t="s">
        <v>226</v>
      </c>
      <c r="BY656">
        <v>0</v>
      </c>
      <c r="BZ656">
        <v>6</v>
      </c>
      <c r="CA656" t="s">
        <v>115</v>
      </c>
      <c r="CC656" t="s">
        <v>923</v>
      </c>
      <c r="CD656" t="s">
        <v>3688</v>
      </c>
      <c r="CF656" t="s">
        <v>119</v>
      </c>
      <c r="CG656" t="s">
        <v>120</v>
      </c>
      <c r="CH656" s="8">
        <v>96950</v>
      </c>
      <c r="CI656" s="3">
        <v>10.74</v>
      </c>
      <c r="CJ656" s="3">
        <v>10.74</v>
      </c>
      <c r="CK656" s="3">
        <v>16.11</v>
      </c>
      <c r="CL656" s="3">
        <v>16.11</v>
      </c>
      <c r="CM656" t="s">
        <v>136</v>
      </c>
      <c r="CO656" t="s">
        <v>138</v>
      </c>
      <c r="CQ656" t="s">
        <v>115</v>
      </c>
      <c r="CR656" t="s">
        <v>133</v>
      </c>
      <c r="CS656" t="s">
        <v>139</v>
      </c>
      <c r="CT656" t="s">
        <v>133</v>
      </c>
      <c r="CU656" t="s">
        <v>139</v>
      </c>
      <c r="CV656" t="s">
        <v>133</v>
      </c>
      <c r="CW656" t="s">
        <v>139</v>
      </c>
      <c r="CX656" t="s">
        <v>3694</v>
      </c>
      <c r="CY656" s="10">
        <v>16702872387</v>
      </c>
      <c r="CZ656" t="s">
        <v>3695</v>
      </c>
      <c r="DA656" t="s">
        <v>139</v>
      </c>
      <c r="DB656" t="s">
        <v>133</v>
      </c>
      <c r="DC656" t="s">
        <v>115</v>
      </c>
      <c r="DD656" t="s">
        <v>3690</v>
      </c>
      <c r="DE656" t="s">
        <v>3691</v>
      </c>
      <c r="DG656" t="s">
        <v>3686</v>
      </c>
      <c r="DH656" t="s">
        <v>3695</v>
      </c>
    </row>
    <row r="657" spans="1:112" ht="14.45" customHeight="1" x14ac:dyDescent="0.25">
      <c r="A657" t="s">
        <v>3880</v>
      </c>
      <c r="B657" t="s">
        <v>192</v>
      </c>
      <c r="C657" s="1">
        <v>45497</v>
      </c>
      <c r="D657" s="1">
        <v>45604</v>
      </c>
      <c r="E657" t="s">
        <v>144</v>
      </c>
      <c r="F657" s="1">
        <v>45564</v>
      </c>
      <c r="G657" t="s">
        <v>133</v>
      </c>
      <c r="H657" t="s">
        <v>115</v>
      </c>
      <c r="I657" t="s">
        <v>115</v>
      </c>
      <c r="J657" t="s">
        <v>3881</v>
      </c>
      <c r="K657" t="s">
        <v>3882</v>
      </c>
      <c r="L657" t="s">
        <v>3883</v>
      </c>
      <c r="N657" t="s">
        <v>148</v>
      </c>
      <c r="O657" t="s">
        <v>120</v>
      </c>
      <c r="P657" s="8">
        <v>96950</v>
      </c>
      <c r="Q657" t="s">
        <v>121</v>
      </c>
      <c r="S657" s="10">
        <v>16702352276</v>
      </c>
      <c r="U657" t="s">
        <v>3884</v>
      </c>
      <c r="V657">
        <v>459310</v>
      </c>
      <c r="W657" t="s">
        <v>123</v>
      </c>
      <c r="Y657" t="s">
        <v>3885</v>
      </c>
      <c r="Z657" t="s">
        <v>1655</v>
      </c>
      <c r="AA657" t="s">
        <v>3886</v>
      </c>
      <c r="AB657" t="s">
        <v>1698</v>
      </c>
      <c r="AC657" t="s">
        <v>3887</v>
      </c>
      <c r="AE657" t="s">
        <v>148</v>
      </c>
      <c r="AF657" t="s">
        <v>120</v>
      </c>
      <c r="AG657" s="8">
        <v>96950</v>
      </c>
      <c r="AH657" t="s">
        <v>121</v>
      </c>
      <c r="AJ657" s="10">
        <v>16702352276</v>
      </c>
      <c r="AL657" t="s">
        <v>3888</v>
      </c>
      <c r="BD657" t="str">
        <f>"53-3031.00"</f>
        <v>53-3031.00</v>
      </c>
      <c r="BE657" t="s">
        <v>1421</v>
      </c>
      <c r="BF657" t="s">
        <v>3889</v>
      </c>
      <c r="BG657" t="s">
        <v>3890</v>
      </c>
      <c r="BH657">
        <v>1</v>
      </c>
      <c r="BJ657" s="1">
        <v>45566</v>
      </c>
      <c r="BK657" s="1">
        <v>46660</v>
      </c>
      <c r="BN657">
        <v>35</v>
      </c>
      <c r="BO657">
        <v>0</v>
      </c>
      <c r="BP657">
        <v>7</v>
      </c>
      <c r="BQ657">
        <v>7</v>
      </c>
      <c r="BR657">
        <v>7</v>
      </c>
      <c r="BS657">
        <v>7</v>
      </c>
      <c r="BT657">
        <v>7</v>
      </c>
      <c r="BU657">
        <v>0</v>
      </c>
      <c r="BV657" t="str">
        <f>"9:00 AM"</f>
        <v>9:00 AM</v>
      </c>
      <c r="BW657" t="str">
        <f>"5:00 PM"</f>
        <v>5:00 PM</v>
      </c>
      <c r="BX657" t="s">
        <v>226</v>
      </c>
      <c r="BY657">
        <v>0</v>
      </c>
      <c r="BZ657">
        <v>12</v>
      </c>
      <c r="CA657" t="s">
        <v>115</v>
      </c>
      <c r="CC657" t="s">
        <v>3891</v>
      </c>
      <c r="CD657" t="s">
        <v>3883</v>
      </c>
      <c r="CF657" t="s">
        <v>148</v>
      </c>
      <c r="CG657" t="s">
        <v>120</v>
      </c>
      <c r="CH657" s="8">
        <v>96950</v>
      </c>
      <c r="CI657" s="3">
        <v>8.34</v>
      </c>
      <c r="CJ657" s="3">
        <v>8.34</v>
      </c>
      <c r="CK657" s="3">
        <v>12.51</v>
      </c>
      <c r="CL657" s="3">
        <v>12.51</v>
      </c>
      <c r="CM657" t="s">
        <v>136</v>
      </c>
      <c r="CN657" t="s">
        <v>209</v>
      </c>
      <c r="CO657" t="s">
        <v>138</v>
      </c>
      <c r="CQ657" t="s">
        <v>115</v>
      </c>
      <c r="CR657" t="s">
        <v>133</v>
      </c>
      <c r="CS657" t="s">
        <v>139</v>
      </c>
      <c r="CT657" t="s">
        <v>133</v>
      </c>
      <c r="CU657" t="s">
        <v>139</v>
      </c>
      <c r="CV657" t="s">
        <v>133</v>
      </c>
      <c r="CW657" t="s">
        <v>139</v>
      </c>
      <c r="CX657" t="s">
        <v>3892</v>
      </c>
      <c r="CY657" s="10">
        <v>16702352276</v>
      </c>
      <c r="CZ657" t="s">
        <v>3888</v>
      </c>
      <c r="DA657" t="s">
        <v>139</v>
      </c>
      <c r="DB657" t="s">
        <v>133</v>
      </c>
      <c r="DC657" t="s">
        <v>115</v>
      </c>
    </row>
    <row r="658" spans="1:112" ht="14.45" customHeight="1" x14ac:dyDescent="0.25">
      <c r="A658" t="s">
        <v>4379</v>
      </c>
      <c r="B658" t="s">
        <v>143</v>
      </c>
      <c r="C658" s="1">
        <v>45548</v>
      </c>
      <c r="D658" s="1">
        <v>45604</v>
      </c>
      <c r="E658" t="s">
        <v>144</v>
      </c>
      <c r="F658" s="1">
        <v>45656</v>
      </c>
      <c r="G658" t="s">
        <v>115</v>
      </c>
      <c r="H658" t="s">
        <v>115</v>
      </c>
      <c r="I658" t="s">
        <v>115</v>
      </c>
      <c r="J658" t="s">
        <v>1012</v>
      </c>
      <c r="L658" t="s">
        <v>1013</v>
      </c>
      <c r="N658" t="s">
        <v>162</v>
      </c>
      <c r="O658" t="s">
        <v>120</v>
      </c>
      <c r="P658" s="8">
        <v>96952</v>
      </c>
      <c r="Q658" t="s">
        <v>121</v>
      </c>
      <c r="S658" s="10">
        <v>16704330422</v>
      </c>
      <c r="U658" t="s">
        <v>1014</v>
      </c>
      <c r="V658">
        <v>212312</v>
      </c>
      <c r="W658" t="s">
        <v>123</v>
      </c>
      <c r="Y658" t="s">
        <v>1015</v>
      </c>
      <c r="Z658" t="s">
        <v>1016</v>
      </c>
      <c r="AA658" t="s">
        <v>1017</v>
      </c>
      <c r="AB658" t="s">
        <v>1018</v>
      </c>
      <c r="AC658" t="s">
        <v>1013</v>
      </c>
      <c r="AE658" t="s">
        <v>162</v>
      </c>
      <c r="AF658" t="s">
        <v>120</v>
      </c>
      <c r="AG658" s="8">
        <v>96952</v>
      </c>
      <c r="AH658" t="s">
        <v>121</v>
      </c>
      <c r="AJ658" s="10">
        <v>16704330422</v>
      </c>
      <c r="AL658" t="s">
        <v>1019</v>
      </c>
      <c r="BD658" t="str">
        <f>"49-3042.00"</f>
        <v>49-3042.00</v>
      </c>
      <c r="BE658" t="s">
        <v>1020</v>
      </c>
      <c r="BF658" t="s">
        <v>1021</v>
      </c>
      <c r="BG658" t="s">
        <v>1022</v>
      </c>
      <c r="BH658">
        <v>3</v>
      </c>
      <c r="BI658">
        <v>3</v>
      </c>
      <c r="BJ658" s="1">
        <v>45658</v>
      </c>
      <c r="BK658" s="1">
        <v>46022</v>
      </c>
      <c r="BL658" s="1">
        <v>45658</v>
      </c>
      <c r="BM658" s="1">
        <v>46022</v>
      </c>
      <c r="BN658">
        <v>40</v>
      </c>
      <c r="BO658">
        <v>0</v>
      </c>
      <c r="BP658">
        <v>8</v>
      </c>
      <c r="BQ658">
        <v>8</v>
      </c>
      <c r="BR658">
        <v>8</v>
      </c>
      <c r="BS658">
        <v>8</v>
      </c>
      <c r="BT658">
        <v>8</v>
      </c>
      <c r="BU658">
        <v>0</v>
      </c>
      <c r="BV658" t="str">
        <f>"7:30 AM"</f>
        <v>7:30 AM</v>
      </c>
      <c r="BW658" t="str">
        <f>"4:30 PM"</f>
        <v>4:30 PM</v>
      </c>
      <c r="BX658" t="s">
        <v>158</v>
      </c>
      <c r="BY658">
        <v>0</v>
      </c>
      <c r="BZ658">
        <v>24</v>
      </c>
      <c r="CA658" t="s">
        <v>115</v>
      </c>
      <c r="CC658" t="s">
        <v>1023</v>
      </c>
      <c r="CD658" t="s">
        <v>1013</v>
      </c>
      <c r="CF658" t="s">
        <v>162</v>
      </c>
      <c r="CG658" t="s">
        <v>120</v>
      </c>
      <c r="CH658" s="8">
        <v>96952</v>
      </c>
      <c r="CI658" s="3">
        <v>12.5</v>
      </c>
      <c r="CJ658" s="3">
        <v>12.5</v>
      </c>
      <c r="CK658" s="3">
        <v>18.75</v>
      </c>
      <c r="CL658" s="3">
        <v>18.75</v>
      </c>
      <c r="CM658" t="s">
        <v>136</v>
      </c>
      <c r="CN658" t="s">
        <v>2403</v>
      </c>
      <c r="CO658" t="s">
        <v>466</v>
      </c>
      <c r="CQ658" t="s">
        <v>115</v>
      </c>
      <c r="CR658" t="s">
        <v>133</v>
      </c>
      <c r="CS658" t="s">
        <v>133</v>
      </c>
      <c r="CT658" t="s">
        <v>133</v>
      </c>
      <c r="CU658" t="s">
        <v>139</v>
      </c>
      <c r="CV658" t="s">
        <v>133</v>
      </c>
      <c r="CW658" t="s">
        <v>133</v>
      </c>
      <c r="CX658" t="s">
        <v>2404</v>
      </c>
      <c r="CY658" s="10">
        <v>16704330422</v>
      </c>
      <c r="CZ658" t="s">
        <v>1019</v>
      </c>
      <c r="DA658" t="s">
        <v>139</v>
      </c>
      <c r="DB658" t="s">
        <v>133</v>
      </c>
      <c r="DC658" t="s">
        <v>115</v>
      </c>
    </row>
    <row r="659" spans="1:112" ht="14.45" customHeight="1" x14ac:dyDescent="0.25">
      <c r="A659" t="s">
        <v>5164</v>
      </c>
      <c r="B659" t="s">
        <v>143</v>
      </c>
      <c r="C659" s="1">
        <v>45497</v>
      </c>
      <c r="D659" s="1">
        <v>45604</v>
      </c>
      <c r="E659" t="s">
        <v>144</v>
      </c>
      <c r="F659" s="1">
        <v>45625</v>
      </c>
      <c r="G659" t="s">
        <v>115</v>
      </c>
      <c r="H659" t="s">
        <v>115</v>
      </c>
      <c r="I659" t="s">
        <v>115</v>
      </c>
      <c r="J659" t="s">
        <v>2423</v>
      </c>
      <c r="L659" t="s">
        <v>2424</v>
      </c>
      <c r="M659" t="s">
        <v>2425</v>
      </c>
      <c r="N659" t="s">
        <v>283</v>
      </c>
      <c r="O659" t="s">
        <v>120</v>
      </c>
      <c r="P659" s="8">
        <v>96952</v>
      </c>
      <c r="Q659" t="s">
        <v>121</v>
      </c>
      <c r="S659" s="10">
        <v>16702850520</v>
      </c>
      <c r="U659" t="s">
        <v>2426</v>
      </c>
      <c r="V659">
        <v>334210</v>
      </c>
      <c r="W659" t="s">
        <v>123</v>
      </c>
      <c r="Y659" t="s">
        <v>2427</v>
      </c>
      <c r="Z659" t="s">
        <v>2428</v>
      </c>
      <c r="AA659" t="s">
        <v>2429</v>
      </c>
      <c r="AB659" t="s">
        <v>2430</v>
      </c>
      <c r="AC659" t="s">
        <v>2424</v>
      </c>
      <c r="AD659" t="s">
        <v>2425</v>
      </c>
      <c r="AE659" t="s">
        <v>283</v>
      </c>
      <c r="AF659" t="s">
        <v>120</v>
      </c>
      <c r="AG659" s="8">
        <v>96952</v>
      </c>
      <c r="AH659" t="s">
        <v>121</v>
      </c>
      <c r="AJ659" s="10">
        <v>16702345080</v>
      </c>
      <c r="AL659" t="s">
        <v>4543</v>
      </c>
      <c r="AM659" t="s">
        <v>174</v>
      </c>
      <c r="AN659" t="s">
        <v>2432</v>
      </c>
      <c r="AO659" t="s">
        <v>2433</v>
      </c>
      <c r="AP659" t="s">
        <v>317</v>
      </c>
      <c r="AQ659" t="s">
        <v>2435</v>
      </c>
      <c r="AR659" t="s">
        <v>4544</v>
      </c>
      <c r="AS659" t="s">
        <v>119</v>
      </c>
      <c r="AT659" t="s">
        <v>120</v>
      </c>
      <c r="AU659" s="8">
        <v>96950</v>
      </c>
      <c r="AV659" t="s">
        <v>121</v>
      </c>
      <c r="AX659" s="10">
        <v>16702330081</v>
      </c>
      <c r="AZ659" t="s">
        <v>1265</v>
      </c>
      <c r="BA659" t="s">
        <v>2442</v>
      </c>
      <c r="BB659" t="s">
        <v>120</v>
      </c>
      <c r="BC659" t="s">
        <v>856</v>
      </c>
      <c r="BD659" t="str">
        <f>"49-2021.00"</f>
        <v>49-2021.00</v>
      </c>
      <c r="BE659" t="s">
        <v>2436</v>
      </c>
      <c r="BF659" t="s">
        <v>4545</v>
      </c>
      <c r="BG659" t="s">
        <v>4546</v>
      </c>
      <c r="BH659">
        <v>1</v>
      </c>
      <c r="BI659">
        <v>1</v>
      </c>
      <c r="BJ659" s="1">
        <v>45627</v>
      </c>
      <c r="BK659" s="1">
        <v>45991</v>
      </c>
      <c r="BL659" s="1">
        <v>45627</v>
      </c>
      <c r="BM659" s="1">
        <v>45991</v>
      </c>
      <c r="BN659">
        <v>40</v>
      </c>
      <c r="BO659">
        <v>0</v>
      </c>
      <c r="BP659">
        <v>8</v>
      </c>
      <c r="BQ659">
        <v>8</v>
      </c>
      <c r="BR659">
        <v>8</v>
      </c>
      <c r="BS659">
        <v>8</v>
      </c>
      <c r="BT659">
        <v>8</v>
      </c>
      <c r="BU659">
        <v>0</v>
      </c>
      <c r="BV659" t="str">
        <f>"7:00 AM"</f>
        <v>7:00 AM</v>
      </c>
      <c r="BW659" t="str">
        <f>"4:00 PM"</f>
        <v>4:00 PM</v>
      </c>
      <c r="BX659" t="s">
        <v>726</v>
      </c>
      <c r="BY659">
        <v>0</v>
      </c>
      <c r="BZ659">
        <v>24</v>
      </c>
      <c r="CA659" t="s">
        <v>115</v>
      </c>
      <c r="CC659" t="s">
        <v>2439</v>
      </c>
      <c r="CD659" t="s">
        <v>2424</v>
      </c>
      <c r="CE659" t="s">
        <v>2425</v>
      </c>
      <c r="CF659" t="s">
        <v>283</v>
      </c>
      <c r="CG659" t="s">
        <v>120</v>
      </c>
      <c r="CH659" s="8">
        <v>96952</v>
      </c>
      <c r="CI659" s="3">
        <v>19.27</v>
      </c>
      <c r="CJ659" s="3">
        <v>19.27</v>
      </c>
      <c r="CK659" s="3">
        <v>28.91</v>
      </c>
      <c r="CL659" s="3">
        <v>28.91</v>
      </c>
      <c r="CM659" t="s">
        <v>136</v>
      </c>
      <c r="CO659" t="s">
        <v>138</v>
      </c>
      <c r="CQ659" t="s">
        <v>115</v>
      </c>
      <c r="CR659" t="s">
        <v>133</v>
      </c>
      <c r="CS659" t="s">
        <v>139</v>
      </c>
      <c r="CT659" t="s">
        <v>133</v>
      </c>
      <c r="CU659" t="s">
        <v>139</v>
      </c>
      <c r="CV659" t="s">
        <v>133</v>
      </c>
      <c r="CW659" t="s">
        <v>139</v>
      </c>
      <c r="CX659" t="s">
        <v>5165</v>
      </c>
      <c r="CY659" s="10">
        <v>16702345080</v>
      </c>
      <c r="CZ659" t="s">
        <v>4543</v>
      </c>
      <c r="DA659" t="s">
        <v>139</v>
      </c>
      <c r="DB659" t="s">
        <v>133</v>
      </c>
      <c r="DC659" t="s">
        <v>115</v>
      </c>
      <c r="DD659" t="s">
        <v>2432</v>
      </c>
      <c r="DE659" t="s">
        <v>2433</v>
      </c>
      <c r="DF659" t="s">
        <v>2441</v>
      </c>
      <c r="DG659" t="s">
        <v>2442</v>
      </c>
      <c r="DH659" t="s">
        <v>1265</v>
      </c>
    </row>
    <row r="660" spans="1:112" ht="14.45" customHeight="1" x14ac:dyDescent="0.25">
      <c r="A660" t="s">
        <v>6310</v>
      </c>
      <c r="B660" t="s">
        <v>143</v>
      </c>
      <c r="C660" s="1">
        <v>45542</v>
      </c>
      <c r="D660" s="1">
        <v>45604</v>
      </c>
      <c r="E660" t="s">
        <v>144</v>
      </c>
      <c r="F660" s="1">
        <v>45671</v>
      </c>
      <c r="G660" t="s">
        <v>115</v>
      </c>
      <c r="H660" t="s">
        <v>115</v>
      </c>
      <c r="I660" t="s">
        <v>115</v>
      </c>
      <c r="J660" t="s">
        <v>6311</v>
      </c>
      <c r="K660" t="s">
        <v>139</v>
      </c>
      <c r="L660" t="s">
        <v>6312</v>
      </c>
      <c r="M660" t="s">
        <v>6313</v>
      </c>
      <c r="N660" t="s">
        <v>148</v>
      </c>
      <c r="O660" t="s">
        <v>120</v>
      </c>
      <c r="P660" s="8">
        <v>96950</v>
      </c>
      <c r="Q660" t="s">
        <v>121</v>
      </c>
      <c r="S660" s="10">
        <v>16702345050</v>
      </c>
      <c r="U660" t="s">
        <v>6314</v>
      </c>
      <c r="V660">
        <v>56132</v>
      </c>
      <c r="W660" t="s">
        <v>123</v>
      </c>
      <c r="Y660" t="s">
        <v>6315</v>
      </c>
      <c r="Z660" t="s">
        <v>6316</v>
      </c>
      <c r="AA660" t="s">
        <v>6317</v>
      </c>
      <c r="AB660" t="s">
        <v>6318</v>
      </c>
      <c r="AC660" t="s">
        <v>6312</v>
      </c>
      <c r="AD660" t="s">
        <v>6313</v>
      </c>
      <c r="AE660" t="s">
        <v>148</v>
      </c>
      <c r="AF660" t="s">
        <v>120</v>
      </c>
      <c r="AG660" s="8">
        <v>96950</v>
      </c>
      <c r="AH660" t="s">
        <v>121</v>
      </c>
      <c r="AJ660" s="10">
        <v>16702345050</v>
      </c>
      <c r="AL660" t="s">
        <v>6319</v>
      </c>
      <c r="BD660" t="str">
        <f>"43-3031.00"</f>
        <v>43-3031.00</v>
      </c>
      <c r="BE660" t="s">
        <v>430</v>
      </c>
      <c r="BF660" t="s">
        <v>6320</v>
      </c>
      <c r="BG660" t="s">
        <v>765</v>
      </c>
      <c r="BH660">
        <v>2</v>
      </c>
      <c r="BI660">
        <v>2</v>
      </c>
      <c r="BJ660" s="1">
        <v>45673</v>
      </c>
      <c r="BK660" s="1">
        <v>46037</v>
      </c>
      <c r="BL660" s="1">
        <v>45673</v>
      </c>
      <c r="BM660" s="1">
        <v>46037</v>
      </c>
      <c r="BN660">
        <v>35</v>
      </c>
      <c r="BO660">
        <v>0</v>
      </c>
      <c r="BP660">
        <v>7</v>
      </c>
      <c r="BQ660">
        <v>7</v>
      </c>
      <c r="BR660">
        <v>7</v>
      </c>
      <c r="BS660">
        <v>7</v>
      </c>
      <c r="BT660">
        <v>7</v>
      </c>
      <c r="BU660">
        <v>0</v>
      </c>
      <c r="BV660" t="str">
        <f>"9:00 AM"</f>
        <v>9:00 AM</v>
      </c>
      <c r="BW660" t="str">
        <f>"5:00 PM"</f>
        <v>5:00 PM</v>
      </c>
      <c r="BX660" t="s">
        <v>226</v>
      </c>
      <c r="BY660">
        <v>0</v>
      </c>
      <c r="BZ660">
        <v>24</v>
      </c>
      <c r="CA660" t="s">
        <v>115</v>
      </c>
      <c r="CC660" t="s">
        <v>6321</v>
      </c>
      <c r="CD660" t="s">
        <v>6312</v>
      </c>
      <c r="CE660" t="s">
        <v>6313</v>
      </c>
      <c r="CF660" t="s">
        <v>148</v>
      </c>
      <c r="CG660" t="s">
        <v>120</v>
      </c>
      <c r="CH660" s="8">
        <v>96950</v>
      </c>
      <c r="CI660" s="3">
        <v>12.28</v>
      </c>
      <c r="CJ660" s="3">
        <v>12.28</v>
      </c>
      <c r="CK660" s="3">
        <v>18.420000000000002</v>
      </c>
      <c r="CL660" s="3">
        <v>18.420000000000002</v>
      </c>
      <c r="CM660" t="s">
        <v>136</v>
      </c>
      <c r="CN660" t="s">
        <v>209</v>
      </c>
      <c r="CO660" t="s">
        <v>138</v>
      </c>
      <c r="CQ660" t="s">
        <v>115</v>
      </c>
      <c r="CR660" t="s">
        <v>133</v>
      </c>
      <c r="CS660" t="s">
        <v>139</v>
      </c>
      <c r="CT660" t="s">
        <v>133</v>
      </c>
      <c r="CU660" t="s">
        <v>139</v>
      </c>
      <c r="CV660" t="s">
        <v>133</v>
      </c>
      <c r="CW660" t="s">
        <v>139</v>
      </c>
      <c r="CX660" t="s">
        <v>209</v>
      </c>
      <c r="CY660" s="10">
        <v>16702345050</v>
      </c>
      <c r="CZ660" t="s">
        <v>6319</v>
      </c>
      <c r="DA660" t="s">
        <v>209</v>
      </c>
      <c r="DB660" t="s">
        <v>133</v>
      </c>
      <c r="DC660" t="s">
        <v>115</v>
      </c>
    </row>
    <row r="661" spans="1:112" ht="14.45" customHeight="1" x14ac:dyDescent="0.25">
      <c r="A661" t="s">
        <v>6826</v>
      </c>
      <c r="B661" t="s">
        <v>192</v>
      </c>
      <c r="C661" s="1">
        <v>45548</v>
      </c>
      <c r="D661" s="1">
        <v>45604</v>
      </c>
      <c r="E661" t="s">
        <v>114</v>
      </c>
      <c r="G661" t="s">
        <v>115</v>
      </c>
      <c r="H661" t="s">
        <v>115</v>
      </c>
      <c r="I661" t="s">
        <v>115</v>
      </c>
      <c r="J661" t="s">
        <v>2647</v>
      </c>
      <c r="K661" t="s">
        <v>5449</v>
      </c>
      <c r="L661" t="s">
        <v>2649</v>
      </c>
      <c r="M661" t="s">
        <v>2650</v>
      </c>
      <c r="N661" t="s">
        <v>119</v>
      </c>
      <c r="O661" t="s">
        <v>120</v>
      </c>
      <c r="P661" s="8">
        <v>96950</v>
      </c>
      <c r="Q661" t="s">
        <v>121</v>
      </c>
      <c r="S661" s="10">
        <v>16702876661</v>
      </c>
      <c r="U661" t="s">
        <v>2651</v>
      </c>
      <c r="V661">
        <v>812112</v>
      </c>
      <c r="W661" t="s">
        <v>123</v>
      </c>
      <c r="Y661" t="s">
        <v>2149</v>
      </c>
      <c r="Z661" t="s">
        <v>2150</v>
      </c>
      <c r="AB661" t="s">
        <v>2652</v>
      </c>
      <c r="AC661" t="s">
        <v>2649</v>
      </c>
      <c r="AD661" t="s">
        <v>2653</v>
      </c>
      <c r="AE661" t="s">
        <v>119</v>
      </c>
      <c r="AF661" t="s">
        <v>120</v>
      </c>
      <c r="AG661" s="8">
        <v>96950</v>
      </c>
      <c r="AH661" t="s">
        <v>121</v>
      </c>
      <c r="AJ661" s="10">
        <v>16702876661</v>
      </c>
      <c r="AL661" t="s">
        <v>2654</v>
      </c>
      <c r="BD661" t="str">
        <f>"39-5092.00"</f>
        <v>39-5092.00</v>
      </c>
      <c r="BE661" t="s">
        <v>3076</v>
      </c>
      <c r="BF661" t="s">
        <v>6634</v>
      </c>
      <c r="BG661" t="s">
        <v>5510</v>
      </c>
      <c r="BH661">
        <v>4</v>
      </c>
      <c r="BJ661" s="1">
        <v>45566</v>
      </c>
      <c r="BK661" s="1">
        <v>45930</v>
      </c>
      <c r="BN661">
        <v>35</v>
      </c>
      <c r="BO661">
        <v>7</v>
      </c>
      <c r="BP661">
        <v>0</v>
      </c>
      <c r="BQ661">
        <v>0</v>
      </c>
      <c r="BR661">
        <v>7</v>
      </c>
      <c r="BS661">
        <v>7</v>
      </c>
      <c r="BT661">
        <v>7</v>
      </c>
      <c r="BU661">
        <v>7</v>
      </c>
      <c r="BV661" t="str">
        <f>"2:00 PM"</f>
        <v>2:00 PM</v>
      </c>
      <c r="BW661" t="str">
        <f>"9:00 PM"</f>
        <v>9:00 PM</v>
      </c>
      <c r="BX661" t="s">
        <v>158</v>
      </c>
      <c r="BY661">
        <v>0</v>
      </c>
      <c r="BZ661">
        <v>12</v>
      </c>
      <c r="CA661" t="s">
        <v>115</v>
      </c>
      <c r="CC661" t="s">
        <v>6635</v>
      </c>
      <c r="CD661" t="s">
        <v>2649</v>
      </c>
      <c r="CE661" t="s">
        <v>2650</v>
      </c>
      <c r="CF661" t="s">
        <v>2477</v>
      </c>
      <c r="CG661" t="s">
        <v>120</v>
      </c>
      <c r="CH661" s="8">
        <v>96950</v>
      </c>
      <c r="CI661" s="3">
        <v>8.14</v>
      </c>
      <c r="CJ661" s="3">
        <v>8.14</v>
      </c>
      <c r="CK661" s="3">
        <v>12.21</v>
      </c>
      <c r="CL661" s="3">
        <v>12.21</v>
      </c>
      <c r="CM661" t="s">
        <v>136</v>
      </c>
      <c r="CN661" t="s">
        <v>137</v>
      </c>
      <c r="CO661" t="s">
        <v>138</v>
      </c>
      <c r="CQ661" t="s">
        <v>115</v>
      </c>
      <c r="CR661" t="s">
        <v>133</v>
      </c>
      <c r="CS661" t="s">
        <v>139</v>
      </c>
      <c r="CT661" t="s">
        <v>133</v>
      </c>
      <c r="CU661" t="s">
        <v>139</v>
      </c>
      <c r="CV661" t="s">
        <v>139</v>
      </c>
      <c r="CW661" t="s">
        <v>139</v>
      </c>
      <c r="CX661" t="s">
        <v>2155</v>
      </c>
      <c r="CY661" s="10">
        <v>16702876661</v>
      </c>
      <c r="CZ661" t="s">
        <v>2654</v>
      </c>
      <c r="DA661" t="s">
        <v>139</v>
      </c>
      <c r="DB661" t="s">
        <v>133</v>
      </c>
      <c r="DC661" t="s">
        <v>115</v>
      </c>
    </row>
    <row r="662" spans="1:112" ht="14.45" customHeight="1" x14ac:dyDescent="0.25">
      <c r="A662" t="s">
        <v>7277</v>
      </c>
      <c r="B662" t="s">
        <v>192</v>
      </c>
      <c r="C662" s="1">
        <v>45505</v>
      </c>
      <c r="D662" s="1">
        <v>45604</v>
      </c>
      <c r="E662" t="s">
        <v>114</v>
      </c>
      <c r="G662" t="s">
        <v>115</v>
      </c>
      <c r="H662" t="s">
        <v>115</v>
      </c>
      <c r="I662" t="s">
        <v>115</v>
      </c>
      <c r="J662" t="s">
        <v>3439</v>
      </c>
      <c r="K662" t="s">
        <v>3440</v>
      </c>
      <c r="L662" t="s">
        <v>1054</v>
      </c>
      <c r="N662" t="s">
        <v>643</v>
      </c>
      <c r="O662" t="s">
        <v>120</v>
      </c>
      <c r="P662" s="8">
        <v>96951</v>
      </c>
      <c r="Q662" t="s">
        <v>121</v>
      </c>
      <c r="S662" s="10">
        <v>16705320350</v>
      </c>
      <c r="U662" t="s">
        <v>3441</v>
      </c>
      <c r="V662">
        <v>445110</v>
      </c>
      <c r="W662" t="s">
        <v>123</v>
      </c>
      <c r="Y662" t="s">
        <v>1056</v>
      </c>
      <c r="Z662" t="s">
        <v>269</v>
      </c>
      <c r="AA662" t="s">
        <v>1069</v>
      </c>
      <c r="AB662" t="s">
        <v>3386</v>
      </c>
      <c r="AC662" t="s">
        <v>1054</v>
      </c>
      <c r="AE662" t="s">
        <v>643</v>
      </c>
      <c r="AF662" t="s">
        <v>120</v>
      </c>
      <c r="AG662" s="8">
        <v>96951</v>
      </c>
      <c r="AH662" t="s">
        <v>121</v>
      </c>
      <c r="AJ662" s="10">
        <v>16705320350</v>
      </c>
      <c r="AL662" t="s">
        <v>3442</v>
      </c>
      <c r="BD662" t="str">
        <f>"51-9198.00"</f>
        <v>51-9198.00</v>
      </c>
      <c r="BE662" t="s">
        <v>1347</v>
      </c>
      <c r="BF662" t="s">
        <v>4974</v>
      </c>
      <c r="BG662" t="s">
        <v>3803</v>
      </c>
      <c r="BH662">
        <v>3</v>
      </c>
      <c r="BJ662" s="1">
        <v>45597</v>
      </c>
      <c r="BK662" s="1">
        <v>45961</v>
      </c>
      <c r="BN662">
        <v>40</v>
      </c>
      <c r="BO662">
        <v>0</v>
      </c>
      <c r="BP662">
        <v>7</v>
      </c>
      <c r="BQ662">
        <v>7</v>
      </c>
      <c r="BR662">
        <v>7</v>
      </c>
      <c r="BS662">
        <v>7</v>
      </c>
      <c r="BT662">
        <v>7</v>
      </c>
      <c r="BU662">
        <v>5</v>
      </c>
      <c r="BV662" t="str">
        <f>"8:00 AM"</f>
        <v>8:00 AM</v>
      </c>
      <c r="BW662" t="str">
        <f>"4:00 PM"</f>
        <v>4:00 PM</v>
      </c>
      <c r="BX662" t="s">
        <v>158</v>
      </c>
      <c r="BY662">
        <v>0</v>
      </c>
      <c r="BZ662">
        <v>3</v>
      </c>
      <c r="CA662" t="s">
        <v>115</v>
      </c>
      <c r="CC662" t="s">
        <v>4975</v>
      </c>
      <c r="CD662" t="s">
        <v>1063</v>
      </c>
      <c r="CF662" t="s">
        <v>643</v>
      </c>
      <c r="CG662" t="s">
        <v>120</v>
      </c>
      <c r="CH662" s="8">
        <v>96951</v>
      </c>
      <c r="CI662" s="3">
        <v>7.95</v>
      </c>
      <c r="CJ662" s="3">
        <v>7.95</v>
      </c>
      <c r="CK662" s="3">
        <v>11.93</v>
      </c>
      <c r="CL662" s="3">
        <v>11.93</v>
      </c>
      <c r="CM662" t="s">
        <v>136</v>
      </c>
      <c r="CN662" t="s">
        <v>139</v>
      </c>
      <c r="CO662" t="s">
        <v>138</v>
      </c>
      <c r="CQ662" t="s">
        <v>115</v>
      </c>
      <c r="CR662" t="s">
        <v>133</v>
      </c>
      <c r="CS662" t="s">
        <v>139</v>
      </c>
      <c r="CT662" t="s">
        <v>133</v>
      </c>
      <c r="CU662" t="s">
        <v>139</v>
      </c>
      <c r="CV662" t="s">
        <v>133</v>
      </c>
      <c r="CW662" t="s">
        <v>139</v>
      </c>
      <c r="CX662" t="s">
        <v>1064</v>
      </c>
      <c r="CY662" s="10">
        <v>16705320350</v>
      </c>
      <c r="CZ662" t="s">
        <v>3442</v>
      </c>
      <c r="DA662" t="s">
        <v>139</v>
      </c>
      <c r="DB662" t="s">
        <v>133</v>
      </c>
      <c r="DC662" t="s">
        <v>115</v>
      </c>
    </row>
    <row r="663" spans="1:112" ht="14.45" customHeight="1" x14ac:dyDescent="0.25">
      <c r="A663" t="s">
        <v>7313</v>
      </c>
      <c r="B663" t="s">
        <v>143</v>
      </c>
      <c r="C663" s="1">
        <v>45525</v>
      </c>
      <c r="D663" s="1">
        <v>45604</v>
      </c>
      <c r="E663" t="s">
        <v>144</v>
      </c>
      <c r="F663" s="1">
        <v>45655</v>
      </c>
      <c r="G663" t="s">
        <v>115</v>
      </c>
      <c r="H663" t="s">
        <v>115</v>
      </c>
      <c r="I663" t="s">
        <v>115</v>
      </c>
      <c r="J663" t="s">
        <v>326</v>
      </c>
      <c r="K663" t="s">
        <v>327</v>
      </c>
      <c r="L663" t="s">
        <v>964</v>
      </c>
      <c r="M663" t="s">
        <v>329</v>
      </c>
      <c r="N663" t="s">
        <v>119</v>
      </c>
      <c r="O663" t="s">
        <v>120</v>
      </c>
      <c r="P663" s="8">
        <v>96950</v>
      </c>
      <c r="Q663" t="s">
        <v>121</v>
      </c>
      <c r="S663" s="10">
        <v>16702336927</v>
      </c>
      <c r="U663" t="s">
        <v>330</v>
      </c>
      <c r="V663">
        <v>23622</v>
      </c>
      <c r="W663" t="s">
        <v>123</v>
      </c>
      <c r="Y663" t="s">
        <v>331</v>
      </c>
      <c r="Z663" t="s">
        <v>332</v>
      </c>
      <c r="AA663" t="s">
        <v>333</v>
      </c>
      <c r="AB663" t="s">
        <v>200</v>
      </c>
      <c r="AC663" t="s">
        <v>964</v>
      </c>
      <c r="AE663" t="s">
        <v>119</v>
      </c>
      <c r="AF663" t="s">
        <v>120</v>
      </c>
      <c r="AG663" s="8">
        <v>96950</v>
      </c>
      <c r="AH663" t="s">
        <v>121</v>
      </c>
      <c r="AJ663" s="10">
        <v>16702336927</v>
      </c>
      <c r="AL663" t="s">
        <v>334</v>
      </c>
      <c r="BD663" t="str">
        <f>"17-3011.00"</f>
        <v>17-3011.00</v>
      </c>
      <c r="BE663" t="s">
        <v>960</v>
      </c>
      <c r="BF663" t="s">
        <v>2352</v>
      </c>
      <c r="BG663" t="s">
        <v>962</v>
      </c>
      <c r="BH663">
        <v>5</v>
      </c>
      <c r="BI663">
        <v>5</v>
      </c>
      <c r="BJ663" s="1">
        <v>45657</v>
      </c>
      <c r="BK663" s="1">
        <v>46021</v>
      </c>
      <c r="BL663" s="1">
        <v>45657</v>
      </c>
      <c r="BM663" s="1">
        <v>46021</v>
      </c>
      <c r="BN663">
        <v>40</v>
      </c>
      <c r="BO663">
        <v>0</v>
      </c>
      <c r="BP663">
        <v>8</v>
      </c>
      <c r="BQ663">
        <v>8</v>
      </c>
      <c r="BR663">
        <v>8</v>
      </c>
      <c r="BS663">
        <v>8</v>
      </c>
      <c r="BT663">
        <v>8</v>
      </c>
      <c r="BU663">
        <v>0</v>
      </c>
      <c r="BV663" t="str">
        <f>"8:00 AM"</f>
        <v>8:00 AM</v>
      </c>
      <c r="BW663" t="str">
        <f>"5:00 PM"</f>
        <v>5:00 PM</v>
      </c>
      <c r="BX663" t="s">
        <v>726</v>
      </c>
      <c r="BY663">
        <v>0</v>
      </c>
      <c r="BZ663">
        <v>24</v>
      </c>
      <c r="CA663" t="s">
        <v>115</v>
      </c>
      <c r="CC663" s="2" t="s">
        <v>7314</v>
      </c>
      <c r="CD663" t="s">
        <v>964</v>
      </c>
      <c r="CE663" t="s">
        <v>329</v>
      </c>
      <c r="CF663" t="s">
        <v>119</v>
      </c>
      <c r="CG663" t="s">
        <v>120</v>
      </c>
      <c r="CH663" s="8">
        <v>96950</v>
      </c>
      <c r="CI663" s="3">
        <v>16.18</v>
      </c>
      <c r="CJ663" s="3">
        <v>16.18</v>
      </c>
      <c r="CK663" s="3">
        <v>0</v>
      </c>
      <c r="CL663" s="3">
        <v>0</v>
      </c>
      <c r="CM663" t="s">
        <v>136</v>
      </c>
      <c r="CO663" t="s">
        <v>138</v>
      </c>
      <c r="CQ663" t="s">
        <v>115</v>
      </c>
      <c r="CR663" t="s">
        <v>133</v>
      </c>
      <c r="CS663" t="s">
        <v>139</v>
      </c>
      <c r="CT663" t="s">
        <v>139</v>
      </c>
      <c r="CU663" t="s">
        <v>139</v>
      </c>
      <c r="CV663" t="s">
        <v>133</v>
      </c>
      <c r="CW663" t="s">
        <v>139</v>
      </c>
      <c r="CX663" t="s">
        <v>338</v>
      </c>
      <c r="CY663" s="10">
        <v>16702336927</v>
      </c>
      <c r="CZ663" t="s">
        <v>334</v>
      </c>
      <c r="DA663" t="s">
        <v>139</v>
      </c>
      <c r="DB663" t="s">
        <v>133</v>
      </c>
      <c r="DC663" t="s">
        <v>115</v>
      </c>
    </row>
    <row r="664" spans="1:112" ht="14.45" customHeight="1" x14ac:dyDescent="0.25">
      <c r="A664" t="s">
        <v>7631</v>
      </c>
      <c r="B664" t="s">
        <v>143</v>
      </c>
      <c r="C664" s="1">
        <v>45469</v>
      </c>
      <c r="D664" s="1">
        <v>45604</v>
      </c>
      <c r="E664" t="s">
        <v>114</v>
      </c>
      <c r="G664" t="s">
        <v>115</v>
      </c>
      <c r="H664" t="s">
        <v>115</v>
      </c>
      <c r="I664" t="s">
        <v>115</v>
      </c>
      <c r="J664" t="s">
        <v>469</v>
      </c>
      <c r="L664" t="s">
        <v>4654</v>
      </c>
      <c r="M664" t="s">
        <v>471</v>
      </c>
      <c r="N664" t="s">
        <v>119</v>
      </c>
      <c r="O664" t="s">
        <v>120</v>
      </c>
      <c r="P664" s="8">
        <v>96950</v>
      </c>
      <c r="Q664" t="s">
        <v>121</v>
      </c>
      <c r="S664" s="10">
        <v>16702355009</v>
      </c>
      <c r="U664" t="s">
        <v>472</v>
      </c>
      <c r="V664">
        <v>561311</v>
      </c>
      <c r="W664" t="s">
        <v>234</v>
      </c>
      <c r="X664" t="s">
        <v>133</v>
      </c>
      <c r="Y664" t="s">
        <v>473</v>
      </c>
      <c r="Z664" t="s">
        <v>4655</v>
      </c>
      <c r="AA664" t="s">
        <v>475</v>
      </c>
      <c r="AB664" t="s">
        <v>4656</v>
      </c>
      <c r="AC664" t="s">
        <v>4657</v>
      </c>
      <c r="AD664" t="s">
        <v>471</v>
      </c>
      <c r="AE664" t="s">
        <v>119</v>
      </c>
      <c r="AF664" t="s">
        <v>120</v>
      </c>
      <c r="AG664" s="8">
        <v>96950</v>
      </c>
      <c r="AH664" t="s">
        <v>121</v>
      </c>
      <c r="AJ664" s="10">
        <v>16702355009</v>
      </c>
      <c r="AL664" t="s">
        <v>477</v>
      </c>
      <c r="BD664" t="str">
        <f>"49-9071.00"</f>
        <v>49-9071.00</v>
      </c>
      <c r="BE664" t="s">
        <v>241</v>
      </c>
      <c r="BF664" t="s">
        <v>7632</v>
      </c>
      <c r="BG664" t="s">
        <v>479</v>
      </c>
      <c r="BH664">
        <v>10</v>
      </c>
      <c r="BI664">
        <v>10</v>
      </c>
      <c r="BJ664" s="1">
        <v>45566</v>
      </c>
      <c r="BK664" s="1">
        <v>45930</v>
      </c>
      <c r="BL664" s="1">
        <v>45604</v>
      </c>
      <c r="BM664" s="1">
        <v>45930</v>
      </c>
      <c r="BN664">
        <v>35</v>
      </c>
      <c r="BO664">
        <v>0</v>
      </c>
      <c r="BP664">
        <v>7</v>
      </c>
      <c r="BQ664">
        <v>7</v>
      </c>
      <c r="BR664">
        <v>7</v>
      </c>
      <c r="BS664">
        <v>7</v>
      </c>
      <c r="BT664">
        <v>7</v>
      </c>
      <c r="BU664">
        <v>0</v>
      </c>
      <c r="BV664" t="str">
        <f>"9:00 AM"</f>
        <v>9:00 AM</v>
      </c>
      <c r="BW664" t="str">
        <f>"5:00 PM"</f>
        <v>5:00 PM</v>
      </c>
      <c r="BX664" t="s">
        <v>226</v>
      </c>
      <c r="BY664">
        <v>0</v>
      </c>
      <c r="BZ664">
        <v>24</v>
      </c>
      <c r="CA664" t="s">
        <v>115</v>
      </c>
      <c r="CC664" t="s">
        <v>480</v>
      </c>
      <c r="CD664" t="s">
        <v>7633</v>
      </c>
      <c r="CE664" t="s">
        <v>471</v>
      </c>
      <c r="CF664" t="s">
        <v>119</v>
      </c>
      <c r="CG664" t="s">
        <v>120</v>
      </c>
      <c r="CH664" s="8">
        <v>96950</v>
      </c>
      <c r="CI664" s="3">
        <v>9.5399999999999991</v>
      </c>
      <c r="CJ664" s="3">
        <v>9.5399999999999991</v>
      </c>
      <c r="CK664" s="3">
        <v>14.31</v>
      </c>
      <c r="CL664" s="3">
        <v>14.31</v>
      </c>
      <c r="CM664" t="s">
        <v>753</v>
      </c>
      <c r="CN664" t="s">
        <v>482</v>
      </c>
      <c r="CO664" t="s">
        <v>138</v>
      </c>
      <c r="CQ664" t="s">
        <v>115</v>
      </c>
      <c r="CR664" t="s">
        <v>133</v>
      </c>
      <c r="CS664" t="s">
        <v>139</v>
      </c>
      <c r="CT664" t="s">
        <v>133</v>
      </c>
      <c r="CU664" t="s">
        <v>139</v>
      </c>
      <c r="CV664" t="s">
        <v>133</v>
      </c>
      <c r="CW664" t="s">
        <v>139</v>
      </c>
      <c r="CX664" t="s">
        <v>483</v>
      </c>
      <c r="CY664" s="10">
        <v>16702355009</v>
      </c>
      <c r="CZ664" t="s">
        <v>477</v>
      </c>
      <c r="DA664" t="s">
        <v>139</v>
      </c>
      <c r="DB664" t="s">
        <v>133</v>
      </c>
      <c r="DC664" t="s">
        <v>133</v>
      </c>
    </row>
    <row r="665" spans="1:112" ht="14.45" customHeight="1" x14ac:dyDescent="0.25">
      <c r="A665" t="s">
        <v>8092</v>
      </c>
      <c r="B665" t="s">
        <v>192</v>
      </c>
      <c r="C665" s="1">
        <v>45526</v>
      </c>
      <c r="D665" s="1">
        <v>45604</v>
      </c>
      <c r="E665" t="s">
        <v>114</v>
      </c>
      <c r="G665" t="s">
        <v>115</v>
      </c>
      <c r="H665" t="s">
        <v>115</v>
      </c>
      <c r="I665" t="s">
        <v>115</v>
      </c>
      <c r="J665" t="s">
        <v>1449</v>
      </c>
      <c r="K665" t="s">
        <v>1450</v>
      </c>
      <c r="L665" t="s">
        <v>1451</v>
      </c>
      <c r="M665" t="s">
        <v>1452</v>
      </c>
      <c r="N665" t="s">
        <v>148</v>
      </c>
      <c r="O665" t="s">
        <v>120</v>
      </c>
      <c r="P665" s="8">
        <v>96950</v>
      </c>
      <c r="Q665" t="s">
        <v>121</v>
      </c>
      <c r="S665" s="10">
        <v>16702358000</v>
      </c>
      <c r="U665" t="s">
        <v>1453</v>
      </c>
      <c r="V665">
        <v>561520</v>
      </c>
      <c r="W665" t="s">
        <v>123</v>
      </c>
      <c r="Y665" t="s">
        <v>1123</v>
      </c>
      <c r="Z665" t="s">
        <v>1454</v>
      </c>
      <c r="AB665" t="s">
        <v>1455</v>
      </c>
      <c r="AC665" t="s">
        <v>1451</v>
      </c>
      <c r="AD665" t="s">
        <v>1452</v>
      </c>
      <c r="AE665" t="s">
        <v>148</v>
      </c>
      <c r="AF665" t="s">
        <v>120</v>
      </c>
      <c r="AG665" s="8">
        <v>96950</v>
      </c>
      <c r="AH665" t="s">
        <v>121</v>
      </c>
      <c r="AJ665" s="10">
        <v>16702358000</v>
      </c>
      <c r="AL665" t="s">
        <v>1456</v>
      </c>
      <c r="BD665" t="str">
        <f>"39-7011.00"</f>
        <v>39-7011.00</v>
      </c>
      <c r="BE665" t="s">
        <v>1457</v>
      </c>
      <c r="BF665" t="s">
        <v>1458</v>
      </c>
      <c r="BG665" t="s">
        <v>1459</v>
      </c>
      <c r="BH665">
        <v>5</v>
      </c>
      <c r="BJ665" s="1">
        <v>45566</v>
      </c>
      <c r="BK665" s="1">
        <v>45930</v>
      </c>
      <c r="BN665">
        <v>35</v>
      </c>
      <c r="BO665">
        <v>7</v>
      </c>
      <c r="BP665">
        <v>0</v>
      </c>
      <c r="BQ665">
        <v>0</v>
      </c>
      <c r="BR665">
        <v>7</v>
      </c>
      <c r="BS665">
        <v>7</v>
      </c>
      <c r="BT665">
        <v>7</v>
      </c>
      <c r="BU665">
        <v>7</v>
      </c>
      <c r="BV665" t="str">
        <f>"9:00 AM"</f>
        <v>9:00 AM</v>
      </c>
      <c r="BW665" t="str">
        <f>"5:00 PM"</f>
        <v>5:00 PM</v>
      </c>
      <c r="BX665" t="s">
        <v>226</v>
      </c>
      <c r="BY665">
        <v>0</v>
      </c>
      <c r="BZ665">
        <v>24</v>
      </c>
      <c r="CA665" t="s">
        <v>115</v>
      </c>
      <c r="CC665" s="2" t="s">
        <v>1460</v>
      </c>
      <c r="CD665" t="s">
        <v>1451</v>
      </c>
      <c r="CE665" t="s">
        <v>1452</v>
      </c>
      <c r="CF665" t="s">
        <v>148</v>
      </c>
      <c r="CG665" t="s">
        <v>120</v>
      </c>
      <c r="CH665" s="8">
        <v>96950</v>
      </c>
      <c r="CI665" s="3">
        <v>10.43</v>
      </c>
      <c r="CJ665" s="3">
        <v>10.43</v>
      </c>
      <c r="CK665" s="3">
        <v>15.64</v>
      </c>
      <c r="CL665" s="3">
        <v>15.64</v>
      </c>
      <c r="CM665" t="s">
        <v>136</v>
      </c>
      <c r="CN665" t="s">
        <v>368</v>
      </c>
      <c r="CO665" t="s">
        <v>138</v>
      </c>
      <c r="CQ665" t="s">
        <v>115</v>
      </c>
      <c r="CR665" t="s">
        <v>133</v>
      </c>
      <c r="CS665" t="s">
        <v>139</v>
      </c>
      <c r="CT665" t="s">
        <v>133</v>
      </c>
      <c r="CU665" t="s">
        <v>139</v>
      </c>
      <c r="CV665" t="s">
        <v>133</v>
      </c>
      <c r="CW665" t="s">
        <v>139</v>
      </c>
      <c r="CX665" t="s">
        <v>1461</v>
      </c>
      <c r="CY665" s="10">
        <v>16702358000</v>
      </c>
      <c r="CZ665" t="s">
        <v>1456</v>
      </c>
      <c r="DA665" t="s">
        <v>139</v>
      </c>
      <c r="DB665" t="s">
        <v>133</v>
      </c>
      <c r="DC665" t="s">
        <v>115</v>
      </c>
    </row>
    <row r="666" spans="1:112" ht="14.45" customHeight="1" x14ac:dyDescent="0.25">
      <c r="A666" t="s">
        <v>8437</v>
      </c>
      <c r="B666" t="s">
        <v>143</v>
      </c>
      <c r="C666" s="1">
        <v>45537</v>
      </c>
      <c r="D666" s="1">
        <v>45604</v>
      </c>
      <c r="E666" t="s">
        <v>144</v>
      </c>
      <c r="F666" s="1">
        <v>45687</v>
      </c>
      <c r="G666" t="s">
        <v>115</v>
      </c>
      <c r="H666" t="s">
        <v>115</v>
      </c>
      <c r="I666" t="s">
        <v>115</v>
      </c>
      <c r="J666" t="s">
        <v>887</v>
      </c>
      <c r="K666" t="s">
        <v>139</v>
      </c>
      <c r="L666" t="s">
        <v>888</v>
      </c>
      <c r="M666" t="s">
        <v>889</v>
      </c>
      <c r="N666" t="s">
        <v>162</v>
      </c>
      <c r="O666" t="s">
        <v>120</v>
      </c>
      <c r="P666" s="8">
        <v>96952</v>
      </c>
      <c r="Q666" t="s">
        <v>121</v>
      </c>
      <c r="R666" t="s">
        <v>139</v>
      </c>
      <c r="S666" s="10">
        <v>16704339989</v>
      </c>
      <c r="U666" t="s">
        <v>890</v>
      </c>
      <c r="V666">
        <v>481111</v>
      </c>
      <c r="W666" t="s">
        <v>123</v>
      </c>
      <c r="Y666" t="s">
        <v>891</v>
      </c>
      <c r="Z666" t="s">
        <v>892</v>
      </c>
      <c r="AA666" t="s">
        <v>893</v>
      </c>
      <c r="AB666" t="s">
        <v>565</v>
      </c>
      <c r="AC666" t="s">
        <v>888</v>
      </c>
      <c r="AD666" t="s">
        <v>889</v>
      </c>
      <c r="AE666" t="s">
        <v>162</v>
      </c>
      <c r="AF666" t="s">
        <v>120</v>
      </c>
      <c r="AG666" s="8">
        <v>96952</v>
      </c>
      <c r="AH666" t="s">
        <v>121</v>
      </c>
      <c r="AJ666" s="10">
        <v>16704339989</v>
      </c>
      <c r="AL666" t="s">
        <v>894</v>
      </c>
      <c r="BD666" t="str">
        <f>"37-2011.00"</f>
        <v>37-2011.00</v>
      </c>
      <c r="BE666" t="s">
        <v>203</v>
      </c>
      <c r="BF666" t="s">
        <v>8438</v>
      </c>
      <c r="BG666" t="s">
        <v>8439</v>
      </c>
      <c r="BH666">
        <v>1</v>
      </c>
      <c r="BI666">
        <v>1</v>
      </c>
      <c r="BJ666" s="1">
        <v>45689</v>
      </c>
      <c r="BK666" s="1">
        <v>46053</v>
      </c>
      <c r="BL666" s="1">
        <v>45689</v>
      </c>
      <c r="BM666" s="1">
        <v>46053</v>
      </c>
      <c r="BN666">
        <v>40</v>
      </c>
      <c r="BO666">
        <v>0</v>
      </c>
      <c r="BP666">
        <v>8</v>
      </c>
      <c r="BQ666">
        <v>8</v>
      </c>
      <c r="BR666">
        <v>8</v>
      </c>
      <c r="BS666">
        <v>8</v>
      </c>
      <c r="BT666">
        <v>8</v>
      </c>
      <c r="BU666">
        <v>0</v>
      </c>
      <c r="BV666" t="str">
        <f>"8:00 AM"</f>
        <v>8:00 AM</v>
      </c>
      <c r="BW666" t="str">
        <f>"5:00 PM"</f>
        <v>5:00 PM</v>
      </c>
      <c r="BX666" t="s">
        <v>158</v>
      </c>
      <c r="BY666">
        <v>0</v>
      </c>
      <c r="BZ666">
        <v>12</v>
      </c>
      <c r="CA666" t="s">
        <v>115</v>
      </c>
      <c r="CC666" t="s">
        <v>8440</v>
      </c>
      <c r="CD666" t="s">
        <v>888</v>
      </c>
      <c r="CE666" t="s">
        <v>889</v>
      </c>
      <c r="CF666" t="s">
        <v>162</v>
      </c>
      <c r="CG666" t="s">
        <v>120</v>
      </c>
      <c r="CH666" s="8">
        <v>96952</v>
      </c>
      <c r="CI666" s="3">
        <v>8.2899999999999991</v>
      </c>
      <c r="CJ666" s="3">
        <v>8.3000000000000007</v>
      </c>
      <c r="CK666" s="3">
        <v>0</v>
      </c>
      <c r="CL666" s="3">
        <v>0</v>
      </c>
      <c r="CM666" t="s">
        <v>136</v>
      </c>
      <c r="CN666" t="s">
        <v>139</v>
      </c>
      <c r="CO666" t="s">
        <v>138</v>
      </c>
      <c r="CQ666" t="s">
        <v>115</v>
      </c>
      <c r="CR666" t="s">
        <v>133</v>
      </c>
      <c r="CS666" t="s">
        <v>139</v>
      </c>
      <c r="CT666" t="s">
        <v>139</v>
      </c>
      <c r="CU666" t="s">
        <v>133</v>
      </c>
      <c r="CV666" t="s">
        <v>133</v>
      </c>
      <c r="CW666" t="s">
        <v>139</v>
      </c>
      <c r="CX666" t="s">
        <v>898</v>
      </c>
      <c r="CY666" s="10">
        <v>16704339989</v>
      </c>
      <c r="CZ666" t="s">
        <v>899</v>
      </c>
      <c r="DA666" t="s">
        <v>139</v>
      </c>
      <c r="DB666" t="s">
        <v>133</v>
      </c>
      <c r="DC666" t="s">
        <v>115</v>
      </c>
    </row>
    <row r="667" spans="1:112" ht="14.45" customHeight="1" x14ac:dyDescent="0.25">
      <c r="A667" t="s">
        <v>8819</v>
      </c>
      <c r="B667" t="s">
        <v>143</v>
      </c>
      <c r="C667" s="1">
        <v>45525</v>
      </c>
      <c r="D667" s="1">
        <v>45604</v>
      </c>
      <c r="E667" t="s">
        <v>144</v>
      </c>
      <c r="F667" s="1">
        <v>45701</v>
      </c>
      <c r="G667" t="s">
        <v>115</v>
      </c>
      <c r="H667" t="s">
        <v>115</v>
      </c>
      <c r="I667" t="s">
        <v>115</v>
      </c>
      <c r="J667" t="s">
        <v>340</v>
      </c>
      <c r="K667" t="s">
        <v>2472</v>
      </c>
      <c r="L667" t="s">
        <v>342</v>
      </c>
      <c r="N667" t="s">
        <v>148</v>
      </c>
      <c r="O667" t="s">
        <v>120</v>
      </c>
      <c r="P667" s="8">
        <v>96950</v>
      </c>
      <c r="Q667" t="s">
        <v>121</v>
      </c>
      <c r="S667" s="10">
        <v>16702356129</v>
      </c>
      <c r="U667" t="s">
        <v>343</v>
      </c>
      <c r="V667">
        <v>56132</v>
      </c>
      <c r="W667" t="s">
        <v>123</v>
      </c>
      <c r="Y667" t="s">
        <v>344</v>
      </c>
      <c r="Z667" t="s">
        <v>345</v>
      </c>
      <c r="AA667" t="s">
        <v>346</v>
      </c>
      <c r="AB667" t="s">
        <v>2208</v>
      </c>
      <c r="AC667" t="s">
        <v>342</v>
      </c>
      <c r="AE667" t="s">
        <v>148</v>
      </c>
      <c r="AF667" t="s">
        <v>120</v>
      </c>
      <c r="AG667" s="8">
        <v>96950</v>
      </c>
      <c r="AH667" t="s">
        <v>121</v>
      </c>
      <c r="AJ667" s="10">
        <v>16702356129</v>
      </c>
      <c r="AL667" t="s">
        <v>355</v>
      </c>
      <c r="BD667" t="str">
        <f>"37-2012.00"</f>
        <v>37-2012.00</v>
      </c>
      <c r="BE667" t="s">
        <v>512</v>
      </c>
      <c r="BF667" t="s">
        <v>2564</v>
      </c>
      <c r="BG667" t="s">
        <v>2565</v>
      </c>
      <c r="BH667">
        <v>10</v>
      </c>
      <c r="BI667">
        <v>10</v>
      </c>
      <c r="BJ667" s="1">
        <v>45703</v>
      </c>
      <c r="BK667" s="1">
        <v>46067</v>
      </c>
      <c r="BL667" s="1">
        <v>45703</v>
      </c>
      <c r="BM667" s="1">
        <v>46067</v>
      </c>
      <c r="BN667">
        <v>35</v>
      </c>
      <c r="BO667">
        <v>0</v>
      </c>
      <c r="BP667">
        <v>7</v>
      </c>
      <c r="BQ667">
        <v>7</v>
      </c>
      <c r="BR667">
        <v>7</v>
      </c>
      <c r="BS667">
        <v>7</v>
      </c>
      <c r="BT667">
        <v>7</v>
      </c>
      <c r="BU667">
        <v>0</v>
      </c>
      <c r="BV667" t="str">
        <f>"8:00 AM"</f>
        <v>8:00 AM</v>
      </c>
      <c r="BW667" t="str">
        <f>"4:00 PM"</f>
        <v>4:00 PM</v>
      </c>
      <c r="BX667" t="s">
        <v>158</v>
      </c>
      <c r="BY667">
        <v>0</v>
      </c>
      <c r="BZ667">
        <v>3</v>
      </c>
      <c r="CA667" t="s">
        <v>115</v>
      </c>
      <c r="CC667" t="s">
        <v>2566</v>
      </c>
      <c r="CD667" t="s">
        <v>352</v>
      </c>
      <c r="CE667" t="s">
        <v>353</v>
      </c>
      <c r="CF667" t="s">
        <v>148</v>
      </c>
      <c r="CG667" t="s">
        <v>120</v>
      </c>
      <c r="CH667" s="8">
        <v>96950</v>
      </c>
      <c r="CI667" s="3">
        <v>7.77</v>
      </c>
      <c r="CJ667" s="3">
        <v>7.77</v>
      </c>
      <c r="CK667" s="3">
        <v>11.65</v>
      </c>
      <c r="CL667" s="3">
        <v>11.65</v>
      </c>
      <c r="CM667" t="s">
        <v>136</v>
      </c>
      <c r="CO667" t="s">
        <v>138</v>
      </c>
      <c r="CQ667" t="s">
        <v>115</v>
      </c>
      <c r="CR667" t="s">
        <v>133</v>
      </c>
      <c r="CS667" t="s">
        <v>139</v>
      </c>
      <c r="CT667" t="s">
        <v>133</v>
      </c>
      <c r="CU667" t="s">
        <v>139</v>
      </c>
      <c r="CV667" t="s">
        <v>133</v>
      </c>
      <c r="CW667" t="s">
        <v>139</v>
      </c>
      <c r="CX667" t="s">
        <v>354</v>
      </c>
      <c r="CY667" s="10">
        <v>16702356129</v>
      </c>
      <c r="CZ667" t="s">
        <v>355</v>
      </c>
      <c r="DA667" t="s">
        <v>356</v>
      </c>
      <c r="DB667" t="s">
        <v>133</v>
      </c>
      <c r="DC667" t="s">
        <v>115</v>
      </c>
    </row>
    <row r="668" spans="1:112" ht="14.45" customHeight="1" x14ac:dyDescent="0.25">
      <c r="A668" t="s">
        <v>9101</v>
      </c>
      <c r="B668" t="s">
        <v>901</v>
      </c>
      <c r="C668" s="1">
        <v>45539</v>
      </c>
      <c r="D668" s="1">
        <v>45604</v>
      </c>
      <c r="E668" t="s">
        <v>144</v>
      </c>
      <c r="F668" s="1">
        <v>45650</v>
      </c>
      <c r="G668" t="s">
        <v>115</v>
      </c>
      <c r="H668" t="s">
        <v>115</v>
      </c>
      <c r="I668" t="s">
        <v>115</v>
      </c>
      <c r="J668" t="s">
        <v>2685</v>
      </c>
      <c r="K668" t="s">
        <v>2686</v>
      </c>
      <c r="L668" t="s">
        <v>2687</v>
      </c>
      <c r="M668" t="s">
        <v>2688</v>
      </c>
      <c r="N668" t="s">
        <v>119</v>
      </c>
      <c r="O668" t="s">
        <v>120</v>
      </c>
      <c r="P668" s="8">
        <v>96950</v>
      </c>
      <c r="Q668" t="s">
        <v>121</v>
      </c>
      <c r="S668" s="10">
        <v>16703223311</v>
      </c>
      <c r="T668">
        <v>4504</v>
      </c>
      <c r="U668" t="s">
        <v>2689</v>
      </c>
      <c r="V668">
        <v>72111</v>
      </c>
      <c r="W668" t="s">
        <v>123</v>
      </c>
      <c r="Y668" t="s">
        <v>317</v>
      </c>
      <c r="Z668" t="s">
        <v>2690</v>
      </c>
      <c r="AB668" t="s">
        <v>271</v>
      </c>
      <c r="AC668" t="s">
        <v>2687</v>
      </c>
      <c r="AD668" t="s">
        <v>2688</v>
      </c>
      <c r="AE668" t="s">
        <v>119</v>
      </c>
      <c r="AF668" t="s">
        <v>120</v>
      </c>
      <c r="AG668" s="8">
        <v>96950</v>
      </c>
      <c r="AH668" t="s">
        <v>121</v>
      </c>
      <c r="AJ668" s="10">
        <v>16703223311</v>
      </c>
      <c r="AK668">
        <v>4506</v>
      </c>
      <c r="AL668" t="s">
        <v>2691</v>
      </c>
      <c r="BD668" t="str">
        <f>"35-2014.00"</f>
        <v>35-2014.00</v>
      </c>
      <c r="BE668" t="s">
        <v>273</v>
      </c>
      <c r="BF668" t="s">
        <v>3187</v>
      </c>
      <c r="BG668" t="s">
        <v>1100</v>
      </c>
      <c r="BH668">
        <v>18</v>
      </c>
      <c r="BI668">
        <v>17</v>
      </c>
      <c r="BJ668" s="1">
        <v>45652</v>
      </c>
      <c r="BK668" s="1">
        <v>46016</v>
      </c>
      <c r="BL668" s="1">
        <v>45652</v>
      </c>
      <c r="BM668" s="1">
        <v>46016</v>
      </c>
      <c r="BN668">
        <v>35</v>
      </c>
      <c r="BO668">
        <v>0</v>
      </c>
      <c r="BP668">
        <v>7</v>
      </c>
      <c r="BQ668">
        <v>7</v>
      </c>
      <c r="BR668">
        <v>7</v>
      </c>
      <c r="BS668">
        <v>7</v>
      </c>
      <c r="BT668">
        <v>7</v>
      </c>
      <c r="BU668">
        <v>0</v>
      </c>
      <c r="BV668" t="str">
        <f>"8:00 AM"</f>
        <v>8:00 AM</v>
      </c>
      <c r="BW668" t="str">
        <f>"5:00 PM"</f>
        <v>5:00 PM</v>
      </c>
      <c r="BX668" t="s">
        <v>158</v>
      </c>
      <c r="BY668">
        <v>0</v>
      </c>
      <c r="BZ668">
        <v>6</v>
      </c>
      <c r="CA668" t="s">
        <v>115</v>
      </c>
      <c r="CC668" s="2" t="s">
        <v>3188</v>
      </c>
      <c r="CD668" t="s">
        <v>2687</v>
      </c>
      <c r="CE668" t="s">
        <v>2688</v>
      </c>
      <c r="CF668" t="s">
        <v>119</v>
      </c>
      <c r="CG668" t="s">
        <v>120</v>
      </c>
      <c r="CH668" s="8">
        <v>96950</v>
      </c>
      <c r="CI668" s="3">
        <v>8.83</v>
      </c>
      <c r="CJ668" s="3">
        <v>11.59</v>
      </c>
      <c r="CK668" s="3">
        <v>13.25</v>
      </c>
      <c r="CL668" s="3">
        <v>17.39</v>
      </c>
      <c r="CM668" t="s">
        <v>136</v>
      </c>
      <c r="CN668" t="s">
        <v>2696</v>
      </c>
      <c r="CO668" t="s">
        <v>138</v>
      </c>
      <c r="CQ668" t="s">
        <v>115</v>
      </c>
      <c r="CR668" t="s">
        <v>133</v>
      </c>
      <c r="CS668" t="s">
        <v>139</v>
      </c>
      <c r="CT668" t="s">
        <v>133</v>
      </c>
      <c r="CU668" t="s">
        <v>139</v>
      </c>
      <c r="CV668" t="s">
        <v>133</v>
      </c>
      <c r="CW668" t="s">
        <v>133</v>
      </c>
      <c r="CX668" s="2" t="s">
        <v>5871</v>
      </c>
      <c r="CY668" s="10">
        <v>16703223311</v>
      </c>
      <c r="CZ668" t="s">
        <v>2698</v>
      </c>
      <c r="DA668" t="s">
        <v>2699</v>
      </c>
      <c r="DB668" t="s">
        <v>133</v>
      </c>
      <c r="DC668" t="s">
        <v>115</v>
      </c>
      <c r="DD668" t="s">
        <v>2701</v>
      </c>
      <c r="DE668" t="s">
        <v>2700</v>
      </c>
      <c r="DF668" t="s">
        <v>878</v>
      </c>
      <c r="DG668" t="s">
        <v>2702</v>
      </c>
      <c r="DH668" t="s">
        <v>2703</v>
      </c>
    </row>
    <row r="669" spans="1:112" ht="14.45" customHeight="1" x14ac:dyDescent="0.25">
      <c r="A669" t="s">
        <v>9126</v>
      </c>
      <c r="B669" t="s">
        <v>143</v>
      </c>
      <c r="C669" s="1">
        <v>45548</v>
      </c>
      <c r="D669" s="1">
        <v>45604</v>
      </c>
      <c r="E669" t="s">
        <v>144</v>
      </c>
      <c r="F669" s="1">
        <v>45688</v>
      </c>
      <c r="G669" t="s">
        <v>115</v>
      </c>
      <c r="H669" t="s">
        <v>115</v>
      </c>
      <c r="I669" t="s">
        <v>115</v>
      </c>
      <c r="J669" t="s">
        <v>9127</v>
      </c>
      <c r="L669" t="s">
        <v>1013</v>
      </c>
      <c r="N669" t="s">
        <v>162</v>
      </c>
      <c r="O669" t="s">
        <v>120</v>
      </c>
      <c r="P669" s="8">
        <v>96952</v>
      </c>
      <c r="Q669" t="s">
        <v>121</v>
      </c>
      <c r="S669" s="10">
        <v>16704330422</v>
      </c>
      <c r="U669" t="s">
        <v>9128</v>
      </c>
      <c r="V669">
        <v>236220</v>
      </c>
      <c r="W669" t="s">
        <v>123</v>
      </c>
      <c r="Y669" t="s">
        <v>1015</v>
      </c>
      <c r="Z669" t="s">
        <v>1016</v>
      </c>
      <c r="AA669" t="s">
        <v>1017</v>
      </c>
      <c r="AB669" t="s">
        <v>200</v>
      </c>
      <c r="AC669" t="s">
        <v>1013</v>
      </c>
      <c r="AE669" t="s">
        <v>162</v>
      </c>
      <c r="AF669" t="s">
        <v>120</v>
      </c>
      <c r="AG669" s="8">
        <v>96952</v>
      </c>
      <c r="AH669" t="s">
        <v>121</v>
      </c>
      <c r="AJ669" s="10">
        <v>16704330422</v>
      </c>
      <c r="AL669" t="s">
        <v>1019</v>
      </c>
      <c r="BD669" t="str">
        <f>"49-9071.00"</f>
        <v>49-9071.00</v>
      </c>
      <c r="BE669" t="s">
        <v>241</v>
      </c>
      <c r="BF669" t="s">
        <v>9129</v>
      </c>
      <c r="BG669" t="s">
        <v>241</v>
      </c>
      <c r="BH669">
        <v>8</v>
      </c>
      <c r="BI669">
        <v>8</v>
      </c>
      <c r="BJ669" s="1">
        <v>45689</v>
      </c>
      <c r="BK669" s="1">
        <v>46053</v>
      </c>
      <c r="BL669" s="1">
        <v>45689</v>
      </c>
      <c r="BM669" s="1">
        <v>46053</v>
      </c>
      <c r="BN669">
        <v>40</v>
      </c>
      <c r="BO669">
        <v>0</v>
      </c>
      <c r="BP669">
        <v>8</v>
      </c>
      <c r="BQ669">
        <v>8</v>
      </c>
      <c r="BR669">
        <v>8</v>
      </c>
      <c r="BS669">
        <v>8</v>
      </c>
      <c r="BT669">
        <v>8</v>
      </c>
      <c r="BU669">
        <v>0</v>
      </c>
      <c r="BV669" t="str">
        <f>"7:30 AM"</f>
        <v>7:30 AM</v>
      </c>
      <c r="BW669" t="str">
        <f>"4:30 PM"</f>
        <v>4:30 PM</v>
      </c>
      <c r="BX669" t="s">
        <v>158</v>
      </c>
      <c r="BY669">
        <v>0</v>
      </c>
      <c r="BZ669">
        <v>12</v>
      </c>
      <c r="CA669" t="s">
        <v>115</v>
      </c>
      <c r="CC669" t="s">
        <v>9130</v>
      </c>
      <c r="CD669" t="s">
        <v>1013</v>
      </c>
      <c r="CF669" t="s">
        <v>162</v>
      </c>
      <c r="CG669" t="s">
        <v>120</v>
      </c>
      <c r="CH669" s="8">
        <v>96952</v>
      </c>
      <c r="CI669" s="3">
        <v>9.75</v>
      </c>
      <c r="CJ669" s="3">
        <v>13</v>
      </c>
      <c r="CK669" s="3">
        <v>14.63</v>
      </c>
      <c r="CL669" s="3">
        <v>19.5</v>
      </c>
      <c r="CM669" t="s">
        <v>136</v>
      </c>
      <c r="CN669" t="s">
        <v>4892</v>
      </c>
      <c r="CO669" t="s">
        <v>138</v>
      </c>
      <c r="CQ669" t="s">
        <v>115</v>
      </c>
      <c r="CR669" t="s">
        <v>133</v>
      </c>
      <c r="CS669" t="s">
        <v>133</v>
      </c>
      <c r="CT669" t="s">
        <v>133</v>
      </c>
      <c r="CU669" t="s">
        <v>139</v>
      </c>
      <c r="CV669" t="s">
        <v>133</v>
      </c>
      <c r="CW669" t="s">
        <v>133</v>
      </c>
      <c r="CX669" t="s">
        <v>2404</v>
      </c>
      <c r="CY669" s="10">
        <v>16704330422</v>
      </c>
      <c r="CZ669" t="s">
        <v>1019</v>
      </c>
      <c r="DA669" t="s">
        <v>139</v>
      </c>
      <c r="DB669" t="s">
        <v>133</v>
      </c>
      <c r="DC669" t="s">
        <v>115</v>
      </c>
    </row>
    <row r="670" spans="1:112" ht="14.45" customHeight="1" x14ac:dyDescent="0.25">
      <c r="A670" t="s">
        <v>9339</v>
      </c>
      <c r="B670" t="s">
        <v>143</v>
      </c>
      <c r="C670" s="1">
        <v>45539</v>
      </c>
      <c r="D670" s="1">
        <v>45604</v>
      </c>
      <c r="E670" t="s">
        <v>144</v>
      </c>
      <c r="F670" s="1">
        <v>45656</v>
      </c>
      <c r="G670" t="s">
        <v>115</v>
      </c>
      <c r="H670" t="s">
        <v>115</v>
      </c>
      <c r="I670" t="s">
        <v>115</v>
      </c>
      <c r="J670" t="s">
        <v>578</v>
      </c>
      <c r="L670" t="s">
        <v>579</v>
      </c>
      <c r="M670" t="s">
        <v>580</v>
      </c>
      <c r="N670" t="s">
        <v>148</v>
      </c>
      <c r="O670" t="s">
        <v>120</v>
      </c>
      <c r="P670" s="8">
        <v>96950</v>
      </c>
      <c r="Q670" t="s">
        <v>121</v>
      </c>
      <c r="S670" s="10">
        <v>16702368202</v>
      </c>
      <c r="T670">
        <v>3554</v>
      </c>
      <c r="U670" t="s">
        <v>581</v>
      </c>
      <c r="V670">
        <v>62211</v>
      </c>
      <c r="W670" t="s">
        <v>123</v>
      </c>
      <c r="Y670" t="s">
        <v>582</v>
      </c>
      <c r="Z670" t="s">
        <v>583</v>
      </c>
      <c r="AA670" t="s">
        <v>568</v>
      </c>
      <c r="AB670" t="s">
        <v>584</v>
      </c>
      <c r="AC670" t="s">
        <v>579</v>
      </c>
      <c r="AD670" t="s">
        <v>580</v>
      </c>
      <c r="AE670" t="s">
        <v>148</v>
      </c>
      <c r="AF670" t="s">
        <v>120</v>
      </c>
      <c r="AG670" s="8">
        <v>96950</v>
      </c>
      <c r="AH670" t="s">
        <v>121</v>
      </c>
      <c r="AJ670" s="10">
        <v>16702368202</v>
      </c>
      <c r="AK670">
        <v>3554</v>
      </c>
      <c r="AL670" t="s">
        <v>585</v>
      </c>
      <c r="BD670" t="str">
        <f>"29-1141.00"</f>
        <v>29-1141.00</v>
      </c>
      <c r="BE670" t="s">
        <v>772</v>
      </c>
      <c r="BF670" t="s">
        <v>773</v>
      </c>
      <c r="BG670" t="s">
        <v>772</v>
      </c>
      <c r="BH670">
        <v>2</v>
      </c>
      <c r="BI670">
        <v>2</v>
      </c>
      <c r="BJ670" s="1">
        <v>45658</v>
      </c>
      <c r="BK670" s="1">
        <v>46022</v>
      </c>
      <c r="BL670" s="1">
        <v>45658</v>
      </c>
      <c r="BM670" s="1">
        <v>46022</v>
      </c>
      <c r="BN670">
        <v>40</v>
      </c>
      <c r="BO670">
        <v>12</v>
      </c>
      <c r="BP670">
        <v>12</v>
      </c>
      <c r="BQ670">
        <v>12</v>
      </c>
      <c r="BR670">
        <v>4</v>
      </c>
      <c r="BS670">
        <v>0</v>
      </c>
      <c r="BT670">
        <v>0</v>
      </c>
      <c r="BU670">
        <v>0</v>
      </c>
      <c r="BV670" t="str">
        <f>"7:30 AM"</f>
        <v>7:30 AM</v>
      </c>
      <c r="BW670" t="str">
        <f>"7:30 PM"</f>
        <v>7:30 PM</v>
      </c>
      <c r="BX670" t="s">
        <v>726</v>
      </c>
      <c r="BY670">
        <v>0</v>
      </c>
      <c r="BZ670">
        <v>0</v>
      </c>
      <c r="CA670" t="s">
        <v>115</v>
      </c>
      <c r="CC670" s="2" t="s">
        <v>774</v>
      </c>
      <c r="CD670" t="s">
        <v>579</v>
      </c>
      <c r="CE670" t="s">
        <v>580</v>
      </c>
      <c r="CF670" t="s">
        <v>148</v>
      </c>
      <c r="CG670" t="s">
        <v>120</v>
      </c>
      <c r="CH670" s="8">
        <v>96950</v>
      </c>
      <c r="CI670" s="3">
        <v>22.22</v>
      </c>
      <c r="CJ670" s="3">
        <v>32.9</v>
      </c>
      <c r="CM670" t="s">
        <v>136</v>
      </c>
      <c r="CN670" t="s">
        <v>590</v>
      </c>
      <c r="CO670" t="s">
        <v>138</v>
      </c>
      <c r="CQ670" t="s">
        <v>133</v>
      </c>
      <c r="CR670" t="s">
        <v>133</v>
      </c>
      <c r="CS670" t="s">
        <v>139</v>
      </c>
      <c r="CT670" t="s">
        <v>139</v>
      </c>
      <c r="CU670" t="s">
        <v>139</v>
      </c>
      <c r="CV670" t="s">
        <v>133</v>
      </c>
      <c r="CW670" t="s">
        <v>139</v>
      </c>
      <c r="CX670" t="s">
        <v>591</v>
      </c>
      <c r="CY670" s="10">
        <v>16702368202</v>
      </c>
      <c r="CZ670" t="s">
        <v>592</v>
      </c>
      <c r="DA670" t="s">
        <v>593</v>
      </c>
      <c r="DB670" t="s">
        <v>133</v>
      </c>
      <c r="DC670" t="s">
        <v>115</v>
      </c>
      <c r="DD670" t="s">
        <v>594</v>
      </c>
      <c r="DE670" t="s">
        <v>595</v>
      </c>
      <c r="DF670" t="s">
        <v>596</v>
      </c>
      <c r="DG670" t="s">
        <v>578</v>
      </c>
      <c r="DH670" t="s">
        <v>597</v>
      </c>
    </row>
    <row r="671" spans="1:112" ht="14.45" customHeight="1" x14ac:dyDescent="0.25">
      <c r="A671" t="s">
        <v>9471</v>
      </c>
      <c r="B671" t="s">
        <v>143</v>
      </c>
      <c r="C671" s="1">
        <v>45537</v>
      </c>
      <c r="D671" s="1">
        <v>45604</v>
      </c>
      <c r="E671" t="s">
        <v>144</v>
      </c>
      <c r="F671" s="1">
        <v>45564</v>
      </c>
      <c r="G671" t="s">
        <v>115</v>
      </c>
      <c r="H671" t="s">
        <v>115</v>
      </c>
      <c r="I671" t="s">
        <v>115</v>
      </c>
      <c r="J671" t="s">
        <v>2570</v>
      </c>
      <c r="K671" t="s">
        <v>2570</v>
      </c>
      <c r="L671" t="s">
        <v>2571</v>
      </c>
      <c r="M671" t="s">
        <v>2077</v>
      </c>
      <c r="N671" t="s">
        <v>148</v>
      </c>
      <c r="O671" t="s">
        <v>120</v>
      </c>
      <c r="P671" s="8">
        <v>96950</v>
      </c>
      <c r="Q671" t="s">
        <v>121</v>
      </c>
      <c r="S671" s="10">
        <v>16702356622</v>
      </c>
      <c r="U671" t="s">
        <v>2071</v>
      </c>
      <c r="V671">
        <v>236115</v>
      </c>
      <c r="W671" t="s">
        <v>123</v>
      </c>
      <c r="Y671" t="s">
        <v>2072</v>
      </c>
      <c r="Z671" t="s">
        <v>2073</v>
      </c>
      <c r="AA671" t="s">
        <v>2074</v>
      </c>
      <c r="AB671" t="s">
        <v>2572</v>
      </c>
      <c r="AC671" t="s">
        <v>2076</v>
      </c>
      <c r="AD671" t="s">
        <v>2077</v>
      </c>
      <c r="AE671" t="s">
        <v>148</v>
      </c>
      <c r="AF671" t="s">
        <v>120</v>
      </c>
      <c r="AG671" s="8">
        <v>96950</v>
      </c>
      <c r="AH671" t="s">
        <v>121</v>
      </c>
      <c r="AJ671" s="10">
        <v>16702356622</v>
      </c>
      <c r="AL671" t="s">
        <v>2078</v>
      </c>
      <c r="BD671" t="str">
        <f>"13-2011.00"</f>
        <v>13-2011.00</v>
      </c>
      <c r="BE671" t="s">
        <v>129</v>
      </c>
      <c r="BF671" t="s">
        <v>2573</v>
      </c>
      <c r="BG671" t="s">
        <v>785</v>
      </c>
      <c r="BH671">
        <v>1</v>
      </c>
      <c r="BI671">
        <v>1</v>
      </c>
      <c r="BJ671" s="1">
        <v>45566</v>
      </c>
      <c r="BK671" s="1">
        <v>45930</v>
      </c>
      <c r="BL671" s="1">
        <v>45604</v>
      </c>
      <c r="BM671" s="1">
        <v>45930</v>
      </c>
      <c r="BN671">
        <v>40</v>
      </c>
      <c r="BO671">
        <v>0</v>
      </c>
      <c r="BP671">
        <v>8</v>
      </c>
      <c r="BQ671">
        <v>8</v>
      </c>
      <c r="BR671">
        <v>8</v>
      </c>
      <c r="BS671">
        <v>8</v>
      </c>
      <c r="BT671">
        <v>8</v>
      </c>
      <c r="BU671">
        <v>0</v>
      </c>
      <c r="BV671" t="str">
        <f>"8:00 AM"</f>
        <v>8:00 AM</v>
      </c>
      <c r="BW671" t="str">
        <f>"5:00 PM"</f>
        <v>5:00 PM</v>
      </c>
      <c r="BX671" t="s">
        <v>132</v>
      </c>
      <c r="BY671">
        <v>0</v>
      </c>
      <c r="BZ671">
        <v>6</v>
      </c>
      <c r="CA671" t="s">
        <v>115</v>
      </c>
      <c r="CC671" t="s">
        <v>2574</v>
      </c>
      <c r="CD671" t="s">
        <v>1876</v>
      </c>
      <c r="CF671" t="s">
        <v>148</v>
      </c>
      <c r="CG671" t="s">
        <v>120</v>
      </c>
      <c r="CH671" s="8">
        <v>96950</v>
      </c>
      <c r="CI671" s="3">
        <v>17.48</v>
      </c>
      <c r="CJ671" s="3">
        <v>17.48</v>
      </c>
      <c r="CK671" s="3">
        <v>26.22</v>
      </c>
      <c r="CL671" s="3">
        <v>26.22</v>
      </c>
      <c r="CM671" t="s">
        <v>136</v>
      </c>
      <c r="CN671" t="s">
        <v>158</v>
      </c>
      <c r="CO671" t="s">
        <v>466</v>
      </c>
      <c r="CQ671" t="s">
        <v>115</v>
      </c>
      <c r="CR671" t="s">
        <v>133</v>
      </c>
      <c r="CS671" t="s">
        <v>133</v>
      </c>
      <c r="CT671" t="s">
        <v>133</v>
      </c>
      <c r="CU671" t="s">
        <v>139</v>
      </c>
      <c r="CV671" t="s">
        <v>133</v>
      </c>
      <c r="CW671" t="s">
        <v>133</v>
      </c>
      <c r="CX671" s="2" t="s">
        <v>2575</v>
      </c>
      <c r="CY671" s="10">
        <v>16702356622</v>
      </c>
      <c r="CZ671" t="s">
        <v>2078</v>
      </c>
      <c r="DA671" t="s">
        <v>139</v>
      </c>
      <c r="DB671" t="s">
        <v>133</v>
      </c>
      <c r="DC671" t="s">
        <v>115</v>
      </c>
    </row>
    <row r="672" spans="1:112" ht="14.45" customHeight="1" x14ac:dyDescent="0.25">
      <c r="A672" t="s">
        <v>614</v>
      </c>
      <c r="B672" t="s">
        <v>192</v>
      </c>
      <c r="C672" s="1">
        <v>45538</v>
      </c>
      <c r="D672" s="1">
        <v>45608</v>
      </c>
      <c r="E672" t="s">
        <v>114</v>
      </c>
      <c r="G672" t="s">
        <v>133</v>
      </c>
      <c r="H672" t="s">
        <v>133</v>
      </c>
      <c r="I672" t="s">
        <v>115</v>
      </c>
      <c r="J672" t="s">
        <v>615</v>
      </c>
      <c r="K672" t="s">
        <v>616</v>
      </c>
      <c r="L672" t="s">
        <v>617</v>
      </c>
      <c r="M672" t="s">
        <v>618</v>
      </c>
      <c r="N672" t="s">
        <v>119</v>
      </c>
      <c r="O672" t="s">
        <v>120</v>
      </c>
      <c r="P672" s="8">
        <v>96950</v>
      </c>
      <c r="Q672" t="s">
        <v>121</v>
      </c>
      <c r="S672" s="10">
        <v>16702850063</v>
      </c>
      <c r="U672" t="s">
        <v>619</v>
      </c>
      <c r="V672">
        <v>56179</v>
      </c>
      <c r="W672" t="s">
        <v>123</v>
      </c>
      <c r="Y672" t="s">
        <v>620</v>
      </c>
      <c r="Z672" t="s">
        <v>621</v>
      </c>
      <c r="AA672" t="s">
        <v>622</v>
      </c>
      <c r="AB672" t="s">
        <v>623</v>
      </c>
      <c r="AC672" t="s">
        <v>617</v>
      </c>
      <c r="AD672" t="s">
        <v>618</v>
      </c>
      <c r="AE672" t="s">
        <v>119</v>
      </c>
      <c r="AF672" t="s">
        <v>120</v>
      </c>
      <c r="AG672" s="8">
        <v>96950</v>
      </c>
      <c r="AH672" t="s">
        <v>121</v>
      </c>
      <c r="AJ672" s="10">
        <v>16702850063</v>
      </c>
      <c r="AL672" t="s">
        <v>624</v>
      </c>
      <c r="BD672" t="str">
        <f>"49-9071.00"</f>
        <v>49-9071.00</v>
      </c>
      <c r="BE672" t="s">
        <v>241</v>
      </c>
      <c r="BF672" t="s">
        <v>625</v>
      </c>
      <c r="BG672" t="s">
        <v>626</v>
      </c>
      <c r="BH672">
        <v>25</v>
      </c>
      <c r="BJ672" s="1">
        <v>45566</v>
      </c>
      <c r="BK672" s="1">
        <v>45930</v>
      </c>
      <c r="BN672">
        <v>40</v>
      </c>
      <c r="BO672">
        <v>0</v>
      </c>
      <c r="BP672">
        <v>8</v>
      </c>
      <c r="BQ672">
        <v>8</v>
      </c>
      <c r="BR672">
        <v>8</v>
      </c>
      <c r="BS672">
        <v>8</v>
      </c>
      <c r="BT672">
        <v>8</v>
      </c>
      <c r="BU672">
        <v>0</v>
      </c>
      <c r="BV672" t="str">
        <f>"8:08 AM"</f>
        <v>8:08 AM</v>
      </c>
      <c r="BW672" t="str">
        <f>"5:08 PM"</f>
        <v>5:08 PM</v>
      </c>
      <c r="BX672" t="s">
        <v>226</v>
      </c>
      <c r="BY672">
        <v>0</v>
      </c>
      <c r="BZ672">
        <v>24</v>
      </c>
      <c r="CA672" t="s">
        <v>115</v>
      </c>
      <c r="CC672" t="s">
        <v>627</v>
      </c>
      <c r="CD672" t="s">
        <v>617</v>
      </c>
      <c r="CE672" t="s">
        <v>532</v>
      </c>
      <c r="CF672" t="s">
        <v>119</v>
      </c>
      <c r="CG672" t="s">
        <v>120</v>
      </c>
      <c r="CH672" s="8">
        <v>96950</v>
      </c>
      <c r="CI672" s="3">
        <v>9.75</v>
      </c>
      <c r="CJ672" s="3">
        <v>9.75</v>
      </c>
      <c r="CK672" s="3">
        <v>14.63</v>
      </c>
      <c r="CL672" s="3">
        <v>14.63</v>
      </c>
      <c r="CM672" t="s">
        <v>136</v>
      </c>
      <c r="CN672" t="s">
        <v>628</v>
      </c>
      <c r="CO672" t="s">
        <v>138</v>
      </c>
      <c r="CQ672" t="s">
        <v>115</v>
      </c>
      <c r="CR672" t="s">
        <v>133</v>
      </c>
      <c r="CS672" t="s">
        <v>133</v>
      </c>
      <c r="CT672" t="s">
        <v>133</v>
      </c>
      <c r="CU672" t="s">
        <v>139</v>
      </c>
      <c r="CV672" t="s">
        <v>133</v>
      </c>
      <c r="CW672" t="s">
        <v>133</v>
      </c>
      <c r="CX672" s="2" t="s">
        <v>629</v>
      </c>
      <c r="CY672" s="10">
        <v>16702850063</v>
      </c>
      <c r="CZ672" t="s">
        <v>624</v>
      </c>
      <c r="DA672" t="s">
        <v>139</v>
      </c>
      <c r="DB672" t="s">
        <v>133</v>
      </c>
      <c r="DC672" t="s">
        <v>115</v>
      </c>
    </row>
    <row r="673" spans="1:112" ht="14.45" customHeight="1" x14ac:dyDescent="0.25">
      <c r="A673" t="s">
        <v>1304</v>
      </c>
      <c r="B673" t="s">
        <v>192</v>
      </c>
      <c r="C673" s="1">
        <v>45506</v>
      </c>
      <c r="D673" s="1">
        <v>45608</v>
      </c>
      <c r="E673" t="s">
        <v>114</v>
      </c>
      <c r="G673" t="s">
        <v>115</v>
      </c>
      <c r="H673" t="s">
        <v>115</v>
      </c>
      <c r="I673" t="s">
        <v>115</v>
      </c>
      <c r="J673" t="s">
        <v>1305</v>
      </c>
      <c r="L673" t="s">
        <v>1306</v>
      </c>
      <c r="M673" t="s">
        <v>1307</v>
      </c>
      <c r="N673" t="s">
        <v>119</v>
      </c>
      <c r="O673" t="s">
        <v>120</v>
      </c>
      <c r="P673" s="8">
        <v>96950</v>
      </c>
      <c r="Q673" t="s">
        <v>121</v>
      </c>
      <c r="S673" s="10">
        <v>16702872161</v>
      </c>
      <c r="U673" t="s">
        <v>1308</v>
      </c>
      <c r="V673">
        <v>2361</v>
      </c>
      <c r="W673" t="s">
        <v>123</v>
      </c>
      <c r="Y673" t="s">
        <v>1309</v>
      </c>
      <c r="Z673" t="s">
        <v>1310</v>
      </c>
      <c r="AB673" t="s">
        <v>945</v>
      </c>
      <c r="AC673" t="s">
        <v>1306</v>
      </c>
      <c r="AD673" t="s">
        <v>1311</v>
      </c>
      <c r="AE673" t="s">
        <v>119</v>
      </c>
      <c r="AF673" t="s">
        <v>120</v>
      </c>
      <c r="AG673" s="8">
        <v>96950</v>
      </c>
      <c r="AH673" t="s">
        <v>121</v>
      </c>
      <c r="AJ673" s="10">
        <v>16702872161</v>
      </c>
      <c r="AL673" t="s">
        <v>1312</v>
      </c>
      <c r="BD673" t="str">
        <f>"49-9071.00"</f>
        <v>49-9071.00</v>
      </c>
      <c r="BE673" t="s">
        <v>241</v>
      </c>
      <c r="BF673" t="s">
        <v>1313</v>
      </c>
      <c r="BG673" t="s">
        <v>1085</v>
      </c>
      <c r="BH673">
        <v>10</v>
      </c>
      <c r="BJ673" s="1">
        <v>45566</v>
      </c>
      <c r="BK673" s="1">
        <v>45930</v>
      </c>
      <c r="BN673">
        <v>35</v>
      </c>
      <c r="BO673">
        <v>0</v>
      </c>
      <c r="BP673">
        <v>7</v>
      </c>
      <c r="BQ673">
        <v>7</v>
      </c>
      <c r="BR673">
        <v>7</v>
      </c>
      <c r="BS673">
        <v>7</v>
      </c>
      <c r="BT673">
        <v>7</v>
      </c>
      <c r="BU673">
        <v>0</v>
      </c>
      <c r="BV673" t="str">
        <f>"9:00 AM"</f>
        <v>9:00 AM</v>
      </c>
      <c r="BW673" t="str">
        <f>"5:00 PM"</f>
        <v>5:00 PM</v>
      </c>
      <c r="BX673" t="s">
        <v>226</v>
      </c>
      <c r="BY673">
        <v>0</v>
      </c>
      <c r="BZ673">
        <v>24</v>
      </c>
      <c r="CA673" t="s">
        <v>115</v>
      </c>
      <c r="CC673" s="2" t="s">
        <v>1314</v>
      </c>
      <c r="CD673" t="s">
        <v>1306</v>
      </c>
      <c r="CE673" t="s">
        <v>1311</v>
      </c>
      <c r="CF673" t="s">
        <v>119</v>
      </c>
      <c r="CG673" t="s">
        <v>120</v>
      </c>
      <c r="CH673" s="8">
        <v>96950</v>
      </c>
      <c r="CI673" s="3">
        <v>9.5399999999999991</v>
      </c>
      <c r="CJ673" s="3">
        <v>9.5399999999999991</v>
      </c>
      <c r="CK673" s="3">
        <v>14.31</v>
      </c>
      <c r="CL673" s="3">
        <v>14.31</v>
      </c>
      <c r="CM673" t="s">
        <v>136</v>
      </c>
      <c r="CN673" t="s">
        <v>139</v>
      </c>
      <c r="CO673" t="s">
        <v>138</v>
      </c>
      <c r="CQ673" t="s">
        <v>115</v>
      </c>
      <c r="CR673" t="s">
        <v>133</v>
      </c>
      <c r="CS673" t="s">
        <v>139</v>
      </c>
      <c r="CT673" t="s">
        <v>133</v>
      </c>
      <c r="CU673" t="s">
        <v>139</v>
      </c>
      <c r="CV673" t="s">
        <v>133</v>
      </c>
      <c r="CW673" t="s">
        <v>139</v>
      </c>
      <c r="CX673" t="s">
        <v>1315</v>
      </c>
      <c r="CY673" s="10">
        <v>16702872161</v>
      </c>
      <c r="CZ673" t="s">
        <v>1312</v>
      </c>
      <c r="DA673" t="s">
        <v>139</v>
      </c>
      <c r="DB673" t="s">
        <v>133</v>
      </c>
      <c r="DC673" t="s">
        <v>115</v>
      </c>
      <c r="DD673" t="s">
        <v>1309</v>
      </c>
      <c r="DE673" t="s">
        <v>1316</v>
      </c>
      <c r="DG673" t="s">
        <v>1305</v>
      </c>
      <c r="DH673" t="s">
        <v>1312</v>
      </c>
    </row>
    <row r="674" spans="1:112" ht="14.45" customHeight="1" x14ac:dyDescent="0.25">
      <c r="A674" t="s">
        <v>1395</v>
      </c>
      <c r="B674" t="s">
        <v>143</v>
      </c>
      <c r="C674" s="1">
        <v>45547</v>
      </c>
      <c r="D674" s="1">
        <v>45608</v>
      </c>
      <c r="E674" t="s">
        <v>144</v>
      </c>
      <c r="F674" s="1">
        <v>45657</v>
      </c>
      <c r="G674" t="s">
        <v>115</v>
      </c>
      <c r="H674" t="s">
        <v>115</v>
      </c>
      <c r="I674" t="s">
        <v>115</v>
      </c>
      <c r="J674" t="s">
        <v>809</v>
      </c>
      <c r="L674" t="s">
        <v>815</v>
      </c>
      <c r="N674" t="s">
        <v>148</v>
      </c>
      <c r="O674" t="s">
        <v>120</v>
      </c>
      <c r="P674" s="8">
        <v>96950</v>
      </c>
      <c r="Q674" t="s">
        <v>121</v>
      </c>
      <c r="R674" t="s">
        <v>209</v>
      </c>
      <c r="S674" s="10">
        <v>16702358748</v>
      </c>
      <c r="U674" t="s">
        <v>811</v>
      </c>
      <c r="V674">
        <v>23622</v>
      </c>
      <c r="W674" t="s">
        <v>123</v>
      </c>
      <c r="Y674" t="s">
        <v>812</v>
      </c>
      <c r="Z674" t="s">
        <v>813</v>
      </c>
      <c r="AA674" t="s">
        <v>814</v>
      </c>
      <c r="AB674" t="s">
        <v>565</v>
      </c>
      <c r="AC674" t="s">
        <v>815</v>
      </c>
      <c r="AE674" t="s">
        <v>148</v>
      </c>
      <c r="AF674" t="s">
        <v>120</v>
      </c>
      <c r="AG674" s="8">
        <v>96950</v>
      </c>
      <c r="AH674" t="s">
        <v>121</v>
      </c>
      <c r="AJ674" s="10">
        <v>16702358748</v>
      </c>
      <c r="AL674" t="s">
        <v>816</v>
      </c>
      <c r="BD674" t="str">
        <f>"13-1051.00"</f>
        <v>13-1051.00</v>
      </c>
      <c r="BE674" t="s">
        <v>1396</v>
      </c>
      <c r="BF674" t="s">
        <v>1397</v>
      </c>
      <c r="BG674" t="s">
        <v>1398</v>
      </c>
      <c r="BH674">
        <v>1</v>
      </c>
      <c r="BI674">
        <v>1</v>
      </c>
      <c r="BJ674" s="1">
        <v>45659</v>
      </c>
      <c r="BK674" s="1">
        <v>46023</v>
      </c>
      <c r="BL674" s="1">
        <v>45659</v>
      </c>
      <c r="BM674" s="1">
        <v>46023</v>
      </c>
      <c r="BN674">
        <v>35</v>
      </c>
      <c r="BO674">
        <v>0</v>
      </c>
      <c r="BP674">
        <v>7</v>
      </c>
      <c r="BQ674">
        <v>7</v>
      </c>
      <c r="BR674">
        <v>7</v>
      </c>
      <c r="BS674">
        <v>7</v>
      </c>
      <c r="BT674">
        <v>7</v>
      </c>
      <c r="BU674">
        <v>0</v>
      </c>
      <c r="BV674" t="str">
        <f>"8:00 AM"</f>
        <v>8:00 AM</v>
      </c>
      <c r="BW674" t="str">
        <f>"4:00 PM"</f>
        <v>4:00 PM</v>
      </c>
      <c r="BX674" t="s">
        <v>132</v>
      </c>
      <c r="BY674">
        <v>0</v>
      </c>
      <c r="BZ674">
        <v>24</v>
      </c>
      <c r="CA674" t="s">
        <v>115</v>
      </c>
      <c r="CC674" t="s">
        <v>1399</v>
      </c>
      <c r="CD674" t="s">
        <v>815</v>
      </c>
      <c r="CF674" t="s">
        <v>148</v>
      </c>
      <c r="CG674" t="s">
        <v>120</v>
      </c>
      <c r="CH674" s="8">
        <v>96950</v>
      </c>
      <c r="CI674" s="3">
        <v>17.25</v>
      </c>
      <c r="CJ674" s="3">
        <v>17.5</v>
      </c>
      <c r="CK674" s="3">
        <v>25.87</v>
      </c>
      <c r="CL674" s="3">
        <v>26.25</v>
      </c>
      <c r="CM674" t="s">
        <v>136</v>
      </c>
      <c r="CN674" t="s">
        <v>209</v>
      </c>
      <c r="CO674" t="s">
        <v>466</v>
      </c>
      <c r="CQ674" t="s">
        <v>115</v>
      </c>
      <c r="CR674" t="s">
        <v>133</v>
      </c>
      <c r="CS674" t="s">
        <v>139</v>
      </c>
      <c r="CT674" t="s">
        <v>133</v>
      </c>
      <c r="CU674" t="s">
        <v>139</v>
      </c>
      <c r="CV674" t="s">
        <v>133</v>
      </c>
      <c r="CW674" t="s">
        <v>139</v>
      </c>
      <c r="CX674" t="s">
        <v>9650</v>
      </c>
      <c r="CY674" s="10">
        <v>16702358748</v>
      </c>
      <c r="CZ674" t="s">
        <v>816</v>
      </c>
      <c r="DA674" t="s">
        <v>209</v>
      </c>
      <c r="DB674" t="s">
        <v>133</v>
      </c>
      <c r="DC674" t="s">
        <v>115</v>
      </c>
    </row>
    <row r="675" spans="1:112" ht="14.45" customHeight="1" x14ac:dyDescent="0.25">
      <c r="A675" t="s">
        <v>1717</v>
      </c>
      <c r="B675" t="s">
        <v>143</v>
      </c>
      <c r="C675" s="1">
        <v>45535</v>
      </c>
      <c r="D675" s="1">
        <v>45608</v>
      </c>
      <c r="E675" t="s">
        <v>144</v>
      </c>
      <c r="F675" s="1">
        <v>45688</v>
      </c>
      <c r="G675" t="s">
        <v>115</v>
      </c>
      <c r="H675" t="s">
        <v>115</v>
      </c>
      <c r="I675" t="s">
        <v>115</v>
      </c>
      <c r="J675" t="s">
        <v>1641</v>
      </c>
      <c r="K675" t="s">
        <v>1641</v>
      </c>
      <c r="L675" t="s">
        <v>1718</v>
      </c>
      <c r="M675" t="s">
        <v>1643</v>
      </c>
      <c r="N675" t="s">
        <v>119</v>
      </c>
      <c r="O675" t="s">
        <v>120</v>
      </c>
      <c r="P675" s="8">
        <v>96950</v>
      </c>
      <c r="Q675" t="s">
        <v>121</v>
      </c>
      <c r="R675" t="s">
        <v>1354</v>
      </c>
      <c r="S675" s="10">
        <v>16702870614</v>
      </c>
      <c r="U675" t="s">
        <v>1644</v>
      </c>
      <c r="V675">
        <v>56132</v>
      </c>
      <c r="W675" t="s">
        <v>123</v>
      </c>
      <c r="Y675" t="s">
        <v>1645</v>
      </c>
      <c r="Z675" t="s">
        <v>1646</v>
      </c>
      <c r="AA675" t="s">
        <v>1647</v>
      </c>
      <c r="AB675" t="s">
        <v>288</v>
      </c>
      <c r="AC675" t="s">
        <v>532</v>
      </c>
      <c r="AD675" t="s">
        <v>1643</v>
      </c>
      <c r="AE675" t="s">
        <v>1719</v>
      </c>
      <c r="AF675" t="s">
        <v>120</v>
      </c>
      <c r="AG675" s="8">
        <v>96950</v>
      </c>
      <c r="AH675" t="s">
        <v>121</v>
      </c>
      <c r="AJ675" s="10">
        <v>16702870614</v>
      </c>
      <c r="AL675" t="s">
        <v>1648</v>
      </c>
      <c r="BD675" t="str">
        <f>"49-9071.00"</f>
        <v>49-9071.00</v>
      </c>
      <c r="BE675" t="s">
        <v>241</v>
      </c>
      <c r="BF675" t="s">
        <v>1649</v>
      </c>
      <c r="BG675" t="s">
        <v>857</v>
      </c>
      <c r="BH675">
        <v>10</v>
      </c>
      <c r="BI675">
        <v>10</v>
      </c>
      <c r="BJ675" s="1">
        <v>45689</v>
      </c>
      <c r="BK675" s="1">
        <v>46053</v>
      </c>
      <c r="BL675" s="1">
        <v>45689</v>
      </c>
      <c r="BM675" s="1">
        <v>46053</v>
      </c>
      <c r="BN675">
        <v>35</v>
      </c>
      <c r="BO675">
        <v>0</v>
      </c>
      <c r="BP675">
        <v>7</v>
      </c>
      <c r="BQ675">
        <v>7</v>
      </c>
      <c r="BR675">
        <v>7</v>
      </c>
      <c r="BS675">
        <v>7</v>
      </c>
      <c r="BT675">
        <v>7</v>
      </c>
      <c r="BU675">
        <v>0</v>
      </c>
      <c r="BV675" t="str">
        <f>"8:00 AM"</f>
        <v>8:00 AM</v>
      </c>
      <c r="BW675" t="str">
        <f>"4:00 PM"</f>
        <v>4:00 PM</v>
      </c>
      <c r="BX675" t="s">
        <v>158</v>
      </c>
      <c r="BY675">
        <v>0</v>
      </c>
      <c r="BZ675">
        <v>6</v>
      </c>
      <c r="CA675" t="s">
        <v>115</v>
      </c>
      <c r="CC675" t="s">
        <v>1720</v>
      </c>
      <c r="CD675" t="s">
        <v>532</v>
      </c>
      <c r="CE675" t="s">
        <v>1643</v>
      </c>
      <c r="CF675" t="s">
        <v>1721</v>
      </c>
      <c r="CG675" t="s">
        <v>120</v>
      </c>
      <c r="CH675" s="8">
        <v>96950</v>
      </c>
      <c r="CI675" s="3">
        <v>9.75</v>
      </c>
      <c r="CJ675" s="3">
        <v>9.75</v>
      </c>
      <c r="CK675" s="3">
        <v>14.63</v>
      </c>
      <c r="CL675" s="3">
        <v>14.63</v>
      </c>
      <c r="CM675" t="s">
        <v>136</v>
      </c>
      <c r="CN675" t="s">
        <v>1650</v>
      </c>
      <c r="CO675" t="s">
        <v>138</v>
      </c>
      <c r="CQ675" t="s">
        <v>115</v>
      </c>
      <c r="CR675" t="s">
        <v>133</v>
      </c>
      <c r="CS675" t="s">
        <v>139</v>
      </c>
      <c r="CT675" t="s">
        <v>133</v>
      </c>
      <c r="CU675" t="s">
        <v>133</v>
      </c>
      <c r="CV675" t="s">
        <v>133</v>
      </c>
      <c r="CW675" t="s">
        <v>139</v>
      </c>
      <c r="CX675" t="s">
        <v>1722</v>
      </c>
      <c r="CY675" s="10">
        <v>16702870614</v>
      </c>
      <c r="CZ675" t="s">
        <v>1648</v>
      </c>
      <c r="DA675" t="s">
        <v>296</v>
      </c>
      <c r="DB675" t="s">
        <v>133</v>
      </c>
      <c r="DC675" t="s">
        <v>115</v>
      </c>
    </row>
    <row r="676" spans="1:112" ht="14.45" customHeight="1" x14ac:dyDescent="0.25">
      <c r="A676" t="s">
        <v>1777</v>
      </c>
      <c r="B676" t="s">
        <v>143</v>
      </c>
      <c r="C676" s="1">
        <v>45509</v>
      </c>
      <c r="D676" s="1">
        <v>45608</v>
      </c>
      <c r="E676" t="s">
        <v>114</v>
      </c>
      <c r="G676" t="s">
        <v>115</v>
      </c>
      <c r="H676" t="s">
        <v>115</v>
      </c>
      <c r="I676" t="s">
        <v>115</v>
      </c>
      <c r="J676" t="s">
        <v>1778</v>
      </c>
      <c r="L676" t="s">
        <v>1779</v>
      </c>
      <c r="N676" t="s">
        <v>823</v>
      </c>
      <c r="O676" t="s">
        <v>120</v>
      </c>
      <c r="P676" s="8">
        <v>96951</v>
      </c>
      <c r="Q676" t="s">
        <v>121</v>
      </c>
      <c r="S676" s="10">
        <v>16705323483</v>
      </c>
      <c r="U676" t="s">
        <v>1780</v>
      </c>
      <c r="V676">
        <v>611620</v>
      </c>
      <c r="W676" t="s">
        <v>123</v>
      </c>
      <c r="Y676" t="s">
        <v>1781</v>
      </c>
      <c r="Z676" t="s">
        <v>1782</v>
      </c>
      <c r="AB676" t="s">
        <v>623</v>
      </c>
      <c r="AC676" t="s">
        <v>1783</v>
      </c>
      <c r="AE676" t="s">
        <v>643</v>
      </c>
      <c r="AF676" t="s">
        <v>120</v>
      </c>
      <c r="AG676" s="8">
        <v>96951</v>
      </c>
      <c r="AH676" t="s">
        <v>121</v>
      </c>
      <c r="AJ676" s="10">
        <v>16705323483</v>
      </c>
      <c r="AL676" t="s">
        <v>1784</v>
      </c>
      <c r="BD676" t="str">
        <f>"25-3021.00"</f>
        <v>25-3021.00</v>
      </c>
      <c r="BE676" t="s">
        <v>1785</v>
      </c>
      <c r="BF676" t="s">
        <v>1786</v>
      </c>
      <c r="BG676" t="s">
        <v>1787</v>
      </c>
      <c r="BH676">
        <v>2</v>
      </c>
      <c r="BI676">
        <v>2</v>
      </c>
      <c r="BJ676" s="1">
        <v>45566</v>
      </c>
      <c r="BK676" s="1">
        <v>45930</v>
      </c>
      <c r="BL676" s="1">
        <v>45608</v>
      </c>
      <c r="BM676" s="1">
        <v>45930</v>
      </c>
      <c r="BN676">
        <v>35</v>
      </c>
      <c r="BO676">
        <v>0</v>
      </c>
      <c r="BP676">
        <v>7</v>
      </c>
      <c r="BQ676">
        <v>7</v>
      </c>
      <c r="BR676">
        <v>7</v>
      </c>
      <c r="BS676">
        <v>7</v>
      </c>
      <c r="BT676">
        <v>7</v>
      </c>
      <c r="BU676">
        <v>0</v>
      </c>
      <c r="BV676" t="str">
        <f>"8:00 AM"</f>
        <v>8:00 AM</v>
      </c>
      <c r="BW676" t="str">
        <f>"4:00 PM"</f>
        <v>4:00 PM</v>
      </c>
      <c r="BX676" t="s">
        <v>158</v>
      </c>
      <c r="BY676">
        <v>0</v>
      </c>
      <c r="BZ676">
        <v>12</v>
      </c>
      <c r="CA676" t="s">
        <v>115</v>
      </c>
      <c r="CC676" s="2" t="s">
        <v>1788</v>
      </c>
      <c r="CD676" t="s">
        <v>1789</v>
      </c>
      <c r="CF676" t="s">
        <v>823</v>
      </c>
      <c r="CG676" t="s">
        <v>120</v>
      </c>
      <c r="CH676" s="8">
        <v>96951</v>
      </c>
      <c r="CI676" s="3">
        <v>17.760000000000002</v>
      </c>
      <c r="CJ676" s="3">
        <v>17.760000000000002</v>
      </c>
      <c r="CK676" s="3">
        <v>0</v>
      </c>
      <c r="CL676" s="3">
        <v>0</v>
      </c>
      <c r="CM676" t="s">
        <v>136</v>
      </c>
      <c r="CO676" t="s">
        <v>138</v>
      </c>
      <c r="CQ676" t="s">
        <v>115</v>
      </c>
      <c r="CR676" t="s">
        <v>133</v>
      </c>
      <c r="CS676" t="s">
        <v>139</v>
      </c>
      <c r="CT676" t="s">
        <v>139</v>
      </c>
      <c r="CU676" t="s">
        <v>139</v>
      </c>
      <c r="CV676" t="s">
        <v>133</v>
      </c>
      <c r="CW676" t="s">
        <v>139</v>
      </c>
      <c r="CX676" t="s">
        <v>949</v>
      </c>
      <c r="CY676" s="10">
        <v>16705323483</v>
      </c>
      <c r="CZ676" t="s">
        <v>1784</v>
      </c>
      <c r="DA676" t="s">
        <v>139</v>
      </c>
      <c r="DB676" t="s">
        <v>133</v>
      </c>
      <c r="DC676" t="s">
        <v>115</v>
      </c>
    </row>
    <row r="677" spans="1:112" ht="14.45" customHeight="1" x14ac:dyDescent="0.25">
      <c r="A677" t="s">
        <v>1847</v>
      </c>
      <c r="B677" t="s">
        <v>192</v>
      </c>
      <c r="C677" s="1">
        <v>45503</v>
      </c>
      <c r="D677" s="1">
        <v>45608</v>
      </c>
      <c r="E677" t="s">
        <v>114</v>
      </c>
      <c r="G677" t="s">
        <v>115</v>
      </c>
      <c r="H677" t="s">
        <v>115</v>
      </c>
      <c r="I677" t="s">
        <v>115</v>
      </c>
      <c r="J677" t="s">
        <v>1848</v>
      </c>
      <c r="K677" t="s">
        <v>1849</v>
      </c>
      <c r="L677" t="s">
        <v>1850</v>
      </c>
      <c r="M677" t="s">
        <v>1851</v>
      </c>
      <c r="N677" t="s">
        <v>119</v>
      </c>
      <c r="O677" t="s">
        <v>120</v>
      </c>
      <c r="P677" s="8">
        <v>96950</v>
      </c>
      <c r="Q677" t="s">
        <v>121</v>
      </c>
      <c r="S677" s="10">
        <v>16702851093</v>
      </c>
      <c r="U677" t="s">
        <v>1852</v>
      </c>
      <c r="V677">
        <v>561510</v>
      </c>
      <c r="W677" t="s">
        <v>123</v>
      </c>
      <c r="Y677" t="s">
        <v>1853</v>
      </c>
      <c r="Z677" t="s">
        <v>1854</v>
      </c>
      <c r="AB677" t="s">
        <v>945</v>
      </c>
      <c r="AC677" t="s">
        <v>1850</v>
      </c>
      <c r="AD677" t="s">
        <v>1851</v>
      </c>
      <c r="AE677" t="s">
        <v>119</v>
      </c>
      <c r="AF677" t="s">
        <v>120</v>
      </c>
      <c r="AG677" s="8">
        <v>96950</v>
      </c>
      <c r="AH677" t="s">
        <v>121</v>
      </c>
      <c r="AJ677" s="10">
        <v>16702851093</v>
      </c>
      <c r="AL677" t="s">
        <v>1855</v>
      </c>
      <c r="BD677" t="str">
        <f>"39-7011.00"</f>
        <v>39-7011.00</v>
      </c>
      <c r="BE677" t="s">
        <v>1457</v>
      </c>
      <c r="BF677" t="s">
        <v>1856</v>
      </c>
      <c r="BG677" t="s">
        <v>1857</v>
      </c>
      <c r="BH677">
        <v>3</v>
      </c>
      <c r="BJ677" s="1">
        <v>45566</v>
      </c>
      <c r="BK677" s="1">
        <v>45930</v>
      </c>
      <c r="BN677">
        <v>40</v>
      </c>
      <c r="BO677">
        <v>0</v>
      </c>
      <c r="BP677">
        <v>8</v>
      </c>
      <c r="BQ677">
        <v>8</v>
      </c>
      <c r="BR677">
        <v>8</v>
      </c>
      <c r="BS677">
        <v>8</v>
      </c>
      <c r="BT677">
        <v>8</v>
      </c>
      <c r="BU677">
        <v>0</v>
      </c>
      <c r="BV677" t="str">
        <f>"8:00 AM"</f>
        <v>8:00 AM</v>
      </c>
      <c r="BW677" t="str">
        <f>"5:00 PM"</f>
        <v>5:00 PM</v>
      </c>
      <c r="BX677" t="s">
        <v>226</v>
      </c>
      <c r="BY677">
        <v>0</v>
      </c>
      <c r="BZ677">
        <v>24</v>
      </c>
      <c r="CA677" t="s">
        <v>115</v>
      </c>
      <c r="CC677" t="s">
        <v>1858</v>
      </c>
      <c r="CD677" t="s">
        <v>1850</v>
      </c>
      <c r="CE677" t="s">
        <v>1851</v>
      </c>
      <c r="CF677" t="s">
        <v>119</v>
      </c>
      <c r="CG677" t="s">
        <v>120</v>
      </c>
      <c r="CH677" s="8">
        <v>96950</v>
      </c>
      <c r="CI677" s="3">
        <v>10.43</v>
      </c>
      <c r="CJ677" s="3">
        <v>10.43</v>
      </c>
      <c r="CK677" s="3">
        <v>15.65</v>
      </c>
      <c r="CL677" s="3">
        <v>15.65</v>
      </c>
      <c r="CM677" t="s">
        <v>136</v>
      </c>
      <c r="CN677" t="s">
        <v>139</v>
      </c>
      <c r="CO677" t="s">
        <v>138</v>
      </c>
      <c r="CQ677" t="s">
        <v>115</v>
      </c>
      <c r="CR677" t="s">
        <v>133</v>
      </c>
      <c r="CS677" t="s">
        <v>139</v>
      </c>
      <c r="CT677" t="s">
        <v>133</v>
      </c>
      <c r="CU677" t="s">
        <v>139</v>
      </c>
      <c r="CV677" t="s">
        <v>133</v>
      </c>
      <c r="CW677" t="s">
        <v>139</v>
      </c>
      <c r="CX677" t="s">
        <v>1859</v>
      </c>
      <c r="CY677" s="10">
        <v>16702851093</v>
      </c>
      <c r="CZ677" t="s">
        <v>1855</v>
      </c>
      <c r="DA677" t="s">
        <v>139</v>
      </c>
      <c r="DB677" t="s">
        <v>133</v>
      </c>
      <c r="DC677" t="s">
        <v>115</v>
      </c>
    </row>
    <row r="678" spans="1:112" ht="14.45" customHeight="1" x14ac:dyDescent="0.25">
      <c r="A678" t="s">
        <v>2401</v>
      </c>
      <c r="B678" t="s">
        <v>143</v>
      </c>
      <c r="C678" s="1">
        <v>45548</v>
      </c>
      <c r="D678" s="1">
        <v>45608</v>
      </c>
      <c r="E678" t="s">
        <v>144</v>
      </c>
      <c r="F678" s="1">
        <v>45656</v>
      </c>
      <c r="G678" t="s">
        <v>133</v>
      </c>
      <c r="H678" t="s">
        <v>115</v>
      </c>
      <c r="I678" t="s">
        <v>115</v>
      </c>
      <c r="J678" t="s">
        <v>1012</v>
      </c>
      <c r="L678" t="s">
        <v>1013</v>
      </c>
      <c r="N678" t="s">
        <v>162</v>
      </c>
      <c r="O678" t="s">
        <v>120</v>
      </c>
      <c r="P678" s="8">
        <v>96952</v>
      </c>
      <c r="Q678" t="s">
        <v>121</v>
      </c>
      <c r="S678" s="10">
        <v>16704330422</v>
      </c>
      <c r="U678" t="s">
        <v>1014</v>
      </c>
      <c r="V678">
        <v>212312</v>
      </c>
      <c r="W678" t="s">
        <v>123</v>
      </c>
      <c r="Y678" t="s">
        <v>1015</v>
      </c>
      <c r="Z678" t="s">
        <v>1016</v>
      </c>
      <c r="AA678" t="s">
        <v>1017</v>
      </c>
      <c r="AB678" t="s">
        <v>1018</v>
      </c>
      <c r="AC678" t="s">
        <v>1013</v>
      </c>
      <c r="AE678" t="s">
        <v>162</v>
      </c>
      <c r="AF678" t="s">
        <v>120</v>
      </c>
      <c r="AG678" s="8">
        <v>96952</v>
      </c>
      <c r="AH678" t="s">
        <v>121</v>
      </c>
      <c r="AJ678" s="10">
        <v>16704330422</v>
      </c>
      <c r="AL678" t="s">
        <v>1019</v>
      </c>
      <c r="BD678" t="str">
        <f>"49-3042.00"</f>
        <v>49-3042.00</v>
      </c>
      <c r="BE678" t="s">
        <v>1020</v>
      </c>
      <c r="BF678" t="s">
        <v>1021</v>
      </c>
      <c r="BG678" t="s">
        <v>1022</v>
      </c>
      <c r="BH678">
        <v>1</v>
      </c>
      <c r="BI678">
        <v>1</v>
      </c>
      <c r="BJ678" s="1">
        <v>45658</v>
      </c>
      <c r="BK678" s="1">
        <v>46752</v>
      </c>
      <c r="BL678" s="1">
        <v>45658</v>
      </c>
      <c r="BM678" s="1">
        <v>46752</v>
      </c>
      <c r="BN678">
        <v>40</v>
      </c>
      <c r="BO678">
        <v>0</v>
      </c>
      <c r="BP678">
        <v>8</v>
      </c>
      <c r="BQ678">
        <v>8</v>
      </c>
      <c r="BR678">
        <v>8</v>
      </c>
      <c r="BS678">
        <v>8</v>
      </c>
      <c r="BT678">
        <v>8</v>
      </c>
      <c r="BU678">
        <v>0</v>
      </c>
      <c r="BV678" t="str">
        <f>"7:30 AM"</f>
        <v>7:30 AM</v>
      </c>
      <c r="BW678" t="str">
        <f>"4:30 PM"</f>
        <v>4:30 PM</v>
      </c>
      <c r="BX678" t="s">
        <v>158</v>
      </c>
      <c r="BY678">
        <v>0</v>
      </c>
      <c r="BZ678">
        <v>24</v>
      </c>
      <c r="CA678" t="s">
        <v>115</v>
      </c>
      <c r="CC678" t="s">
        <v>2402</v>
      </c>
      <c r="CD678" t="s">
        <v>1013</v>
      </c>
      <c r="CF678" t="s">
        <v>162</v>
      </c>
      <c r="CG678" t="s">
        <v>120</v>
      </c>
      <c r="CH678" s="8">
        <v>96952</v>
      </c>
      <c r="CI678" s="3">
        <v>12.5</v>
      </c>
      <c r="CJ678" s="3">
        <v>12.5</v>
      </c>
      <c r="CK678" s="3">
        <v>18.75</v>
      </c>
      <c r="CL678" s="3">
        <v>18.75</v>
      </c>
      <c r="CM678" t="s">
        <v>136</v>
      </c>
      <c r="CN678" t="s">
        <v>2403</v>
      </c>
      <c r="CO678" t="s">
        <v>466</v>
      </c>
      <c r="CQ678" t="s">
        <v>115</v>
      </c>
      <c r="CR678" t="s">
        <v>133</v>
      </c>
      <c r="CS678" t="s">
        <v>133</v>
      </c>
      <c r="CT678" t="s">
        <v>133</v>
      </c>
      <c r="CU678" t="s">
        <v>139</v>
      </c>
      <c r="CV678" t="s">
        <v>133</v>
      </c>
      <c r="CW678" t="s">
        <v>139</v>
      </c>
      <c r="CX678" t="s">
        <v>2404</v>
      </c>
      <c r="CY678" s="10">
        <v>16704330422</v>
      </c>
      <c r="CZ678" t="s">
        <v>1019</v>
      </c>
      <c r="DA678" t="s">
        <v>139</v>
      </c>
      <c r="DB678" t="s">
        <v>133</v>
      </c>
      <c r="DC678" t="s">
        <v>115</v>
      </c>
    </row>
    <row r="679" spans="1:112" ht="14.45" customHeight="1" x14ac:dyDescent="0.25">
      <c r="A679" t="s">
        <v>2468</v>
      </c>
      <c r="B679" t="s">
        <v>901</v>
      </c>
      <c r="C679" s="1">
        <v>45541</v>
      </c>
      <c r="D679" s="1">
        <v>45608</v>
      </c>
      <c r="E679" t="s">
        <v>144</v>
      </c>
      <c r="F679" s="1">
        <v>45657</v>
      </c>
      <c r="G679" t="s">
        <v>115</v>
      </c>
      <c r="H679" t="s">
        <v>115</v>
      </c>
      <c r="I679" t="s">
        <v>115</v>
      </c>
      <c r="J679" t="s">
        <v>1231</v>
      </c>
      <c r="K679" t="s">
        <v>1232</v>
      </c>
      <c r="L679" t="s">
        <v>1233</v>
      </c>
      <c r="M679" t="s">
        <v>1234</v>
      </c>
      <c r="N679" t="s">
        <v>119</v>
      </c>
      <c r="O679" t="s">
        <v>120</v>
      </c>
      <c r="P679" s="8">
        <v>96950</v>
      </c>
      <c r="Q679" t="s">
        <v>121</v>
      </c>
      <c r="S679" s="10">
        <v>16702356238</v>
      </c>
      <c r="U679" t="s">
        <v>1235</v>
      </c>
      <c r="V679">
        <v>56132</v>
      </c>
      <c r="W679" t="s">
        <v>234</v>
      </c>
      <c r="X679" t="s">
        <v>133</v>
      </c>
      <c r="Y679" t="s">
        <v>1236</v>
      </c>
      <c r="Z679" t="s">
        <v>1237</v>
      </c>
      <c r="AA679" t="s">
        <v>1238</v>
      </c>
      <c r="AB679" t="s">
        <v>200</v>
      </c>
      <c r="AC679" t="s">
        <v>1233</v>
      </c>
      <c r="AD679" t="s">
        <v>1239</v>
      </c>
      <c r="AE679" t="s">
        <v>119</v>
      </c>
      <c r="AF679" t="s">
        <v>120</v>
      </c>
      <c r="AG679" s="8">
        <v>96950</v>
      </c>
      <c r="AH679" t="s">
        <v>121</v>
      </c>
      <c r="AJ679" s="10">
        <v>16702356238</v>
      </c>
      <c r="AL679" t="s">
        <v>1240</v>
      </c>
      <c r="BD679" t="str">
        <f>"37-2011.00"</f>
        <v>37-2011.00</v>
      </c>
      <c r="BE679" t="s">
        <v>203</v>
      </c>
      <c r="BF679" t="s">
        <v>1241</v>
      </c>
      <c r="BG679" t="s">
        <v>1242</v>
      </c>
      <c r="BH679">
        <v>3</v>
      </c>
      <c r="BI679">
        <v>2</v>
      </c>
      <c r="BJ679" s="1">
        <v>45659</v>
      </c>
      <c r="BK679" s="1">
        <v>46023</v>
      </c>
      <c r="BL679" s="1">
        <v>45659</v>
      </c>
      <c r="BM679" s="1">
        <v>46023</v>
      </c>
      <c r="BN679">
        <v>35</v>
      </c>
      <c r="BO679">
        <v>0</v>
      </c>
      <c r="BP679">
        <v>7</v>
      </c>
      <c r="BQ679">
        <v>7</v>
      </c>
      <c r="BR679">
        <v>7</v>
      </c>
      <c r="BS679">
        <v>7</v>
      </c>
      <c r="BT679">
        <v>7</v>
      </c>
      <c r="BU679">
        <v>0</v>
      </c>
      <c r="BV679" t="str">
        <f>"6:00 AM"</f>
        <v>6:00 AM</v>
      </c>
      <c r="BW679" t="str">
        <f>"2:00 PM"</f>
        <v>2:00 PM</v>
      </c>
      <c r="BX679" t="s">
        <v>158</v>
      </c>
      <c r="BY679">
        <v>0</v>
      </c>
      <c r="BZ679">
        <v>12</v>
      </c>
      <c r="CA679" t="s">
        <v>115</v>
      </c>
      <c r="CC679" t="s">
        <v>2469</v>
      </c>
      <c r="CD679" t="s">
        <v>1244</v>
      </c>
      <c r="CE679" t="s">
        <v>208</v>
      </c>
      <c r="CF679" t="s">
        <v>119</v>
      </c>
      <c r="CG679" t="s">
        <v>120</v>
      </c>
      <c r="CH679" s="8">
        <v>96950</v>
      </c>
      <c r="CI679" s="3">
        <v>8.2899999999999991</v>
      </c>
      <c r="CJ679" s="3">
        <v>8.2899999999999991</v>
      </c>
      <c r="CK679" s="3">
        <v>12.44</v>
      </c>
      <c r="CL679" s="3">
        <v>12.44</v>
      </c>
      <c r="CM679" t="s">
        <v>136</v>
      </c>
      <c r="CN679" t="s">
        <v>1129</v>
      </c>
      <c r="CO679" t="s">
        <v>138</v>
      </c>
      <c r="CQ679" t="s">
        <v>133</v>
      </c>
      <c r="CR679" t="s">
        <v>133</v>
      </c>
      <c r="CS679" t="s">
        <v>139</v>
      </c>
      <c r="CT679" t="s">
        <v>133</v>
      </c>
      <c r="CU679" t="s">
        <v>133</v>
      </c>
      <c r="CV679" t="s">
        <v>133</v>
      </c>
      <c r="CW679" t="s">
        <v>139</v>
      </c>
      <c r="CX679" t="s">
        <v>2470</v>
      </c>
      <c r="CY679" s="10">
        <v>16702356238</v>
      </c>
      <c r="CZ679" t="s">
        <v>1240</v>
      </c>
      <c r="DA679" t="s">
        <v>1246</v>
      </c>
      <c r="DB679" t="s">
        <v>133</v>
      </c>
      <c r="DC679" t="s">
        <v>133</v>
      </c>
    </row>
    <row r="680" spans="1:112" ht="14.45" customHeight="1" x14ac:dyDescent="0.25">
      <c r="A680" t="s">
        <v>3229</v>
      </c>
      <c r="B680" t="s">
        <v>192</v>
      </c>
      <c r="C680" s="1">
        <v>45522</v>
      </c>
      <c r="D680" s="1">
        <v>45608</v>
      </c>
      <c r="E680" t="s">
        <v>114</v>
      </c>
      <c r="G680" t="s">
        <v>115</v>
      </c>
      <c r="H680" t="s">
        <v>115</v>
      </c>
      <c r="I680" t="s">
        <v>115</v>
      </c>
      <c r="J680" t="s">
        <v>3230</v>
      </c>
      <c r="K680" t="s">
        <v>3231</v>
      </c>
      <c r="L680" t="s">
        <v>3232</v>
      </c>
      <c r="M680" t="s">
        <v>139</v>
      </c>
      <c r="N680" t="s">
        <v>148</v>
      </c>
      <c r="O680" t="s">
        <v>120</v>
      </c>
      <c r="P680" s="8">
        <v>96950</v>
      </c>
      <c r="Q680" t="s">
        <v>121</v>
      </c>
      <c r="R680" t="s">
        <v>139</v>
      </c>
      <c r="S680" s="10">
        <v>16702858138</v>
      </c>
      <c r="U680" t="s">
        <v>3233</v>
      </c>
      <c r="V680">
        <v>8114</v>
      </c>
      <c r="W680" t="s">
        <v>123</v>
      </c>
      <c r="Y680" t="s">
        <v>3234</v>
      </c>
      <c r="Z680" t="s">
        <v>3235</v>
      </c>
      <c r="AA680" t="s">
        <v>1958</v>
      </c>
      <c r="AB680" t="s">
        <v>1698</v>
      </c>
      <c r="AC680" t="s">
        <v>3232</v>
      </c>
      <c r="AD680" t="s">
        <v>139</v>
      </c>
      <c r="AE680" t="s">
        <v>148</v>
      </c>
      <c r="AF680" t="s">
        <v>120</v>
      </c>
      <c r="AG680" s="8">
        <v>96950</v>
      </c>
      <c r="AH680" t="s">
        <v>121</v>
      </c>
      <c r="AI680" t="s">
        <v>1881</v>
      </c>
      <c r="AJ680" s="10">
        <v>16702858138</v>
      </c>
      <c r="AL680" t="s">
        <v>3236</v>
      </c>
      <c r="BD680" t="str">
        <f>"49-9071.00"</f>
        <v>49-9071.00</v>
      </c>
      <c r="BE680" t="s">
        <v>241</v>
      </c>
      <c r="BF680" t="s">
        <v>3237</v>
      </c>
      <c r="BG680" t="s">
        <v>1048</v>
      </c>
      <c r="BH680">
        <v>10</v>
      </c>
      <c r="BJ680" s="1">
        <v>45597</v>
      </c>
      <c r="BK680" s="1">
        <v>45961</v>
      </c>
      <c r="BN680">
        <v>35</v>
      </c>
      <c r="BO680">
        <v>0</v>
      </c>
      <c r="BP680">
        <v>7</v>
      </c>
      <c r="BQ680">
        <v>7</v>
      </c>
      <c r="BR680">
        <v>7</v>
      </c>
      <c r="BS680">
        <v>7</v>
      </c>
      <c r="BT680">
        <v>7</v>
      </c>
      <c r="BU680">
        <v>0</v>
      </c>
      <c r="BV680" t="str">
        <f>"9:00 AM"</f>
        <v>9:00 AM</v>
      </c>
      <c r="BW680" t="str">
        <f>"5:00 PM"</f>
        <v>5:00 PM</v>
      </c>
      <c r="BX680" t="s">
        <v>226</v>
      </c>
      <c r="BY680">
        <v>0</v>
      </c>
      <c r="BZ680">
        <v>3</v>
      </c>
      <c r="CA680" t="s">
        <v>115</v>
      </c>
      <c r="CC680" t="e">
        <f>- Knowledge in repairing and maintenance job of building and machine.
- Knowledge in operating special tools</f>
        <v>#NAME?</v>
      </c>
      <c r="CD680" t="s">
        <v>3238</v>
      </c>
      <c r="CE680" t="s">
        <v>139</v>
      </c>
      <c r="CF680" t="s">
        <v>148</v>
      </c>
      <c r="CG680" t="s">
        <v>120</v>
      </c>
      <c r="CH680" s="8">
        <v>96950</v>
      </c>
      <c r="CI680" s="3">
        <v>9.75</v>
      </c>
      <c r="CJ680" s="3">
        <v>9.75</v>
      </c>
      <c r="CK680" s="3">
        <v>14.62</v>
      </c>
      <c r="CL680" s="3">
        <v>14.62</v>
      </c>
      <c r="CM680" t="s">
        <v>136</v>
      </c>
      <c r="CO680" t="s">
        <v>138</v>
      </c>
      <c r="CQ680" t="s">
        <v>115</v>
      </c>
      <c r="CR680" t="s">
        <v>133</v>
      </c>
      <c r="CS680" t="s">
        <v>133</v>
      </c>
      <c r="CT680" t="s">
        <v>133</v>
      </c>
      <c r="CU680" t="s">
        <v>133</v>
      </c>
      <c r="CV680" t="s">
        <v>133</v>
      </c>
      <c r="CW680" t="s">
        <v>139</v>
      </c>
      <c r="CX680" s="2" t="s">
        <v>3239</v>
      </c>
      <c r="CY680" s="10">
        <v>16702858138</v>
      </c>
      <c r="CZ680" t="s">
        <v>3236</v>
      </c>
      <c r="DA680" t="s">
        <v>356</v>
      </c>
      <c r="DB680" t="s">
        <v>133</v>
      </c>
      <c r="DC680" t="s">
        <v>115</v>
      </c>
    </row>
    <row r="681" spans="1:112" ht="14.45" customHeight="1" x14ac:dyDescent="0.25">
      <c r="A681" t="s">
        <v>4090</v>
      </c>
      <c r="B681" t="s">
        <v>143</v>
      </c>
      <c r="C681" s="1">
        <v>45547</v>
      </c>
      <c r="D681" s="1">
        <v>45608</v>
      </c>
      <c r="E681" t="s">
        <v>144</v>
      </c>
      <c r="F681" s="1">
        <v>45564</v>
      </c>
      <c r="G681" t="s">
        <v>115</v>
      </c>
      <c r="H681" t="s">
        <v>115</v>
      </c>
      <c r="I681" t="s">
        <v>115</v>
      </c>
      <c r="J681" t="s">
        <v>4091</v>
      </c>
      <c r="K681" t="s">
        <v>4092</v>
      </c>
      <c r="L681" t="s">
        <v>4093</v>
      </c>
      <c r="N681" t="s">
        <v>823</v>
      </c>
      <c r="O681" t="s">
        <v>120</v>
      </c>
      <c r="P681" s="8">
        <v>96951</v>
      </c>
      <c r="Q681" t="s">
        <v>121</v>
      </c>
      <c r="S681" s="10">
        <v>16705320065</v>
      </c>
      <c r="U681" t="s">
        <v>4094</v>
      </c>
      <c r="V681">
        <v>81231</v>
      </c>
      <c r="W681" t="s">
        <v>123</v>
      </c>
      <c r="Y681" t="s">
        <v>825</v>
      </c>
      <c r="Z681" t="s">
        <v>826</v>
      </c>
      <c r="AB681" t="s">
        <v>2208</v>
      </c>
      <c r="AC681" t="s">
        <v>4095</v>
      </c>
      <c r="AE681" t="s">
        <v>823</v>
      </c>
      <c r="AF681" t="s">
        <v>120</v>
      </c>
      <c r="AG681" s="8">
        <v>96951</v>
      </c>
      <c r="AH681" t="s">
        <v>121</v>
      </c>
      <c r="AJ681" s="10">
        <v>16705320065</v>
      </c>
      <c r="AL681" t="s">
        <v>4096</v>
      </c>
      <c r="BD681" t="str">
        <f>"49-9071.00"</f>
        <v>49-9071.00</v>
      </c>
      <c r="BE681" t="s">
        <v>241</v>
      </c>
      <c r="BF681" t="s">
        <v>4097</v>
      </c>
      <c r="BG681" t="s">
        <v>4098</v>
      </c>
      <c r="BH681">
        <v>2</v>
      </c>
      <c r="BI681">
        <v>2</v>
      </c>
      <c r="BJ681" s="1">
        <v>45566</v>
      </c>
      <c r="BK681" s="1">
        <v>45930</v>
      </c>
      <c r="BL681" s="1">
        <v>45608</v>
      </c>
      <c r="BM681" s="1">
        <v>45930</v>
      </c>
      <c r="BN681">
        <v>35</v>
      </c>
      <c r="BO681">
        <v>0</v>
      </c>
      <c r="BP681">
        <v>7</v>
      </c>
      <c r="BQ681">
        <v>7</v>
      </c>
      <c r="BR681">
        <v>7</v>
      </c>
      <c r="BS681">
        <v>7</v>
      </c>
      <c r="BT681">
        <v>7</v>
      </c>
      <c r="BU681">
        <v>0</v>
      </c>
      <c r="BV681" t="str">
        <f>"8:00 AM"</f>
        <v>8:00 AM</v>
      </c>
      <c r="BW681" t="str">
        <f>"5:00 PM"</f>
        <v>5:00 PM</v>
      </c>
      <c r="BX681" t="s">
        <v>226</v>
      </c>
      <c r="BY681">
        <v>0</v>
      </c>
      <c r="BZ681">
        <v>12</v>
      </c>
      <c r="CA681" t="s">
        <v>115</v>
      </c>
      <c r="CC681" t="s">
        <v>4099</v>
      </c>
      <c r="CD681" t="s">
        <v>833</v>
      </c>
      <c r="CF681" t="s">
        <v>834</v>
      </c>
      <c r="CG681" t="s">
        <v>120</v>
      </c>
      <c r="CH681" s="8">
        <v>96951</v>
      </c>
      <c r="CI681" s="3">
        <v>10.02</v>
      </c>
      <c r="CJ681" s="3">
        <v>10.02</v>
      </c>
      <c r="CK681" s="3">
        <v>15.03</v>
      </c>
      <c r="CL681" s="3">
        <v>15.03</v>
      </c>
      <c r="CM681" t="s">
        <v>136</v>
      </c>
      <c r="CN681" t="s">
        <v>368</v>
      </c>
      <c r="CO681" t="s">
        <v>138</v>
      </c>
      <c r="CQ681" t="s">
        <v>115</v>
      </c>
      <c r="CR681" t="s">
        <v>133</v>
      </c>
      <c r="CS681" t="s">
        <v>139</v>
      </c>
      <c r="CT681" t="s">
        <v>133</v>
      </c>
      <c r="CU681" t="s">
        <v>139</v>
      </c>
      <c r="CV681" t="s">
        <v>133</v>
      </c>
      <c r="CW681" t="s">
        <v>139</v>
      </c>
      <c r="CX681" t="s">
        <v>2193</v>
      </c>
      <c r="CY681" s="10">
        <v>16705320065</v>
      </c>
      <c r="CZ681" t="s">
        <v>4096</v>
      </c>
      <c r="DA681" t="s">
        <v>139</v>
      </c>
      <c r="DB681" t="s">
        <v>133</v>
      </c>
      <c r="DC681" t="s">
        <v>115</v>
      </c>
      <c r="DD681" t="s">
        <v>825</v>
      </c>
      <c r="DE681" t="s">
        <v>826</v>
      </c>
      <c r="DG681" t="s">
        <v>4100</v>
      </c>
      <c r="DH681" t="s">
        <v>4096</v>
      </c>
    </row>
    <row r="682" spans="1:112" ht="14.45" customHeight="1" x14ac:dyDescent="0.25">
      <c r="A682" t="s">
        <v>4314</v>
      </c>
      <c r="B682" t="s">
        <v>192</v>
      </c>
      <c r="C682" s="1">
        <v>45547</v>
      </c>
      <c r="D682" s="1">
        <v>45608</v>
      </c>
      <c r="E682" t="s">
        <v>144</v>
      </c>
      <c r="F682" s="1">
        <v>45635</v>
      </c>
      <c r="G682" t="s">
        <v>115</v>
      </c>
      <c r="H682" t="s">
        <v>115</v>
      </c>
      <c r="I682" t="s">
        <v>115</v>
      </c>
      <c r="J682" t="s">
        <v>2456</v>
      </c>
      <c r="L682" t="s">
        <v>2457</v>
      </c>
      <c r="N682" t="s">
        <v>148</v>
      </c>
      <c r="O682" t="s">
        <v>120</v>
      </c>
      <c r="P682" s="8">
        <v>96950</v>
      </c>
      <c r="Q682" t="s">
        <v>121</v>
      </c>
      <c r="S682" s="10">
        <v>16702358938</v>
      </c>
      <c r="U682" t="s">
        <v>2458</v>
      </c>
      <c r="V682">
        <v>441330</v>
      </c>
      <c r="W682" t="s">
        <v>123</v>
      </c>
      <c r="Y682" t="s">
        <v>2459</v>
      </c>
      <c r="Z682" t="s">
        <v>2460</v>
      </c>
      <c r="AB682" t="s">
        <v>1817</v>
      </c>
      <c r="AC682" t="s">
        <v>2457</v>
      </c>
      <c r="AE682" t="s">
        <v>148</v>
      </c>
      <c r="AF682" t="s">
        <v>120</v>
      </c>
      <c r="AG682" s="8">
        <v>96950</v>
      </c>
      <c r="AH682" t="s">
        <v>121</v>
      </c>
      <c r="AJ682" s="10">
        <v>16702875665</v>
      </c>
      <c r="AL682" t="s">
        <v>2461</v>
      </c>
      <c r="BD682" t="str">
        <f>"49-3022.00"</f>
        <v>49-3022.00</v>
      </c>
      <c r="BE682" t="s">
        <v>2462</v>
      </c>
      <c r="BF682" t="s">
        <v>2463</v>
      </c>
      <c r="BG682" t="s">
        <v>2464</v>
      </c>
      <c r="BH682">
        <v>1</v>
      </c>
      <c r="BJ682" s="1">
        <v>45637</v>
      </c>
      <c r="BK682" s="1">
        <v>46001</v>
      </c>
      <c r="BN682">
        <v>35</v>
      </c>
      <c r="BO682">
        <v>0</v>
      </c>
      <c r="BP682">
        <v>7</v>
      </c>
      <c r="BQ682">
        <v>7</v>
      </c>
      <c r="BR682">
        <v>7</v>
      </c>
      <c r="BS682">
        <v>7</v>
      </c>
      <c r="BT682">
        <v>7</v>
      </c>
      <c r="BU682">
        <v>0</v>
      </c>
      <c r="BV682" t="str">
        <f>"9:00 AM"</f>
        <v>9:00 AM</v>
      </c>
      <c r="BW682" t="str">
        <f>"5:00 PM"</f>
        <v>5:00 PM</v>
      </c>
      <c r="BX682" t="s">
        <v>226</v>
      </c>
      <c r="BY682">
        <v>0</v>
      </c>
      <c r="BZ682">
        <v>12</v>
      </c>
      <c r="CA682" t="s">
        <v>115</v>
      </c>
      <c r="CC682" t="s">
        <v>2465</v>
      </c>
      <c r="CD682" t="s">
        <v>2466</v>
      </c>
      <c r="CF682" t="s">
        <v>148</v>
      </c>
      <c r="CG682" t="s">
        <v>120</v>
      </c>
      <c r="CH682" s="8">
        <v>96950</v>
      </c>
      <c r="CI682" s="3">
        <v>11.18</v>
      </c>
      <c r="CJ682" s="3">
        <v>14.14</v>
      </c>
      <c r="CK682" s="3">
        <v>16.77</v>
      </c>
      <c r="CL682" s="3">
        <v>21.21</v>
      </c>
      <c r="CM682" t="s">
        <v>136</v>
      </c>
      <c r="CO682" t="s">
        <v>138</v>
      </c>
      <c r="CQ682" t="s">
        <v>115</v>
      </c>
      <c r="CR682" t="s">
        <v>133</v>
      </c>
      <c r="CS682" t="s">
        <v>139</v>
      </c>
      <c r="CT682" t="s">
        <v>133</v>
      </c>
      <c r="CU682" t="s">
        <v>139</v>
      </c>
      <c r="CV682" t="s">
        <v>133</v>
      </c>
      <c r="CW682" t="s">
        <v>139</v>
      </c>
      <c r="CX682" t="s">
        <v>2467</v>
      </c>
      <c r="CY682" s="10">
        <v>16702358938</v>
      </c>
      <c r="CZ682" t="s">
        <v>2461</v>
      </c>
      <c r="DA682" t="s">
        <v>1088</v>
      </c>
      <c r="DB682" t="s">
        <v>133</v>
      </c>
      <c r="DC682" t="s">
        <v>115</v>
      </c>
    </row>
    <row r="683" spans="1:112" ht="14.45" customHeight="1" x14ac:dyDescent="0.25">
      <c r="A683" t="s">
        <v>4993</v>
      </c>
      <c r="B683" t="s">
        <v>143</v>
      </c>
      <c r="C683" s="1">
        <v>45560</v>
      </c>
      <c r="D683" s="1">
        <v>45608</v>
      </c>
      <c r="E683" t="s">
        <v>144</v>
      </c>
      <c r="F683" s="1">
        <v>45656</v>
      </c>
      <c r="G683" t="s">
        <v>133</v>
      </c>
      <c r="H683" t="s">
        <v>115</v>
      </c>
      <c r="I683" t="s">
        <v>115</v>
      </c>
      <c r="J683" t="s">
        <v>4994</v>
      </c>
      <c r="K683" t="s">
        <v>4995</v>
      </c>
      <c r="L683" t="s">
        <v>4996</v>
      </c>
      <c r="N683" t="s">
        <v>643</v>
      </c>
      <c r="O683" t="s">
        <v>120</v>
      </c>
      <c r="P683" s="8">
        <v>96951</v>
      </c>
      <c r="Q683" t="s">
        <v>121</v>
      </c>
      <c r="S683" s="10">
        <v>16705323394</v>
      </c>
      <c r="U683" t="s">
        <v>1814</v>
      </c>
      <c r="V683">
        <v>45711</v>
      </c>
      <c r="W683" t="s">
        <v>123</v>
      </c>
      <c r="Y683" t="s">
        <v>4997</v>
      </c>
      <c r="Z683" t="s">
        <v>4998</v>
      </c>
      <c r="AA683" t="s">
        <v>1056</v>
      </c>
      <c r="AB683" t="s">
        <v>288</v>
      </c>
      <c r="AC683" t="s">
        <v>4996</v>
      </c>
      <c r="AE683" t="s">
        <v>823</v>
      </c>
      <c r="AF683" t="s">
        <v>120</v>
      </c>
      <c r="AG683" s="8">
        <v>96951</v>
      </c>
      <c r="AH683" t="s">
        <v>121</v>
      </c>
      <c r="AJ683" s="10">
        <v>16705323394</v>
      </c>
      <c r="AL683" t="s">
        <v>4999</v>
      </c>
      <c r="BD683" t="str">
        <f>"49-9021.00"</f>
        <v>49-9021.00</v>
      </c>
      <c r="BE683" t="s">
        <v>935</v>
      </c>
      <c r="BF683" t="s">
        <v>5000</v>
      </c>
      <c r="BG683" t="s">
        <v>5001</v>
      </c>
      <c r="BH683">
        <v>1</v>
      </c>
      <c r="BI683">
        <v>1</v>
      </c>
      <c r="BJ683" s="1">
        <v>45658</v>
      </c>
      <c r="BK683" s="1">
        <v>46022</v>
      </c>
      <c r="BL683" s="1">
        <v>45658</v>
      </c>
      <c r="BM683" s="1">
        <v>46022</v>
      </c>
      <c r="BN683">
        <v>35</v>
      </c>
      <c r="BO683">
        <v>0</v>
      </c>
      <c r="BP683">
        <v>7</v>
      </c>
      <c r="BQ683">
        <v>7</v>
      </c>
      <c r="BR683">
        <v>7</v>
      </c>
      <c r="BS683">
        <v>7</v>
      </c>
      <c r="BT683">
        <v>7</v>
      </c>
      <c r="BU683">
        <v>0</v>
      </c>
      <c r="BV683" t="str">
        <f>"8:00 AM"</f>
        <v>8:00 AM</v>
      </c>
      <c r="BW683" t="str">
        <f>"5:00 PM"</f>
        <v>5:00 PM</v>
      </c>
      <c r="BX683" t="s">
        <v>226</v>
      </c>
      <c r="BY683">
        <v>0</v>
      </c>
      <c r="BZ683">
        <v>24</v>
      </c>
      <c r="CA683" t="s">
        <v>115</v>
      </c>
      <c r="CC683" s="2" t="s">
        <v>5002</v>
      </c>
      <c r="CD683" t="s">
        <v>4996</v>
      </c>
      <c r="CF683" t="s">
        <v>643</v>
      </c>
      <c r="CG683" t="s">
        <v>120</v>
      </c>
      <c r="CH683" s="8">
        <v>96951</v>
      </c>
      <c r="CI683" s="3">
        <v>10.74</v>
      </c>
      <c r="CJ683" s="3">
        <v>10.74</v>
      </c>
      <c r="CM683" t="s">
        <v>136</v>
      </c>
      <c r="CO683" t="s">
        <v>138</v>
      </c>
      <c r="CQ683" t="s">
        <v>115</v>
      </c>
      <c r="CR683" t="s">
        <v>133</v>
      </c>
      <c r="CS683" t="s">
        <v>139</v>
      </c>
      <c r="CT683" t="s">
        <v>139</v>
      </c>
      <c r="CU683" t="s">
        <v>139</v>
      </c>
      <c r="CV683" t="s">
        <v>133</v>
      </c>
      <c r="CW683" t="s">
        <v>139</v>
      </c>
      <c r="CX683" t="s">
        <v>1823</v>
      </c>
      <c r="CY683" s="10">
        <v>16705323394</v>
      </c>
      <c r="CZ683" t="s">
        <v>1824</v>
      </c>
      <c r="DA683" t="s">
        <v>1824</v>
      </c>
      <c r="DB683" t="s">
        <v>133</v>
      </c>
      <c r="DC683" t="s">
        <v>115</v>
      </c>
    </row>
    <row r="684" spans="1:112" ht="14.45" customHeight="1" x14ac:dyDescent="0.25">
      <c r="A684" t="s">
        <v>5389</v>
      </c>
      <c r="B684" t="s">
        <v>192</v>
      </c>
      <c r="C684" s="1">
        <v>45548</v>
      </c>
      <c r="D684" s="1">
        <v>45608</v>
      </c>
      <c r="E684" t="s">
        <v>144</v>
      </c>
      <c r="F684" s="1">
        <v>45625</v>
      </c>
      <c r="G684" t="s">
        <v>115</v>
      </c>
      <c r="H684" t="s">
        <v>115</v>
      </c>
      <c r="I684" t="s">
        <v>115</v>
      </c>
      <c r="J684" t="s">
        <v>5390</v>
      </c>
      <c r="K684" t="s">
        <v>5391</v>
      </c>
      <c r="L684" t="s">
        <v>5392</v>
      </c>
      <c r="M684" t="s">
        <v>315</v>
      </c>
      <c r="N684" t="s">
        <v>119</v>
      </c>
      <c r="O684" t="s">
        <v>120</v>
      </c>
      <c r="P684" s="8">
        <v>96950</v>
      </c>
      <c r="Q684" t="s">
        <v>121</v>
      </c>
      <c r="S684" s="10">
        <v>16704833702</v>
      </c>
      <c r="T684">
        <v>0</v>
      </c>
      <c r="U684" t="s">
        <v>5393</v>
      </c>
      <c r="V684">
        <v>56152</v>
      </c>
      <c r="W684" t="s">
        <v>123</v>
      </c>
      <c r="Y684" t="s">
        <v>3424</v>
      </c>
      <c r="Z684" t="s">
        <v>5394</v>
      </c>
      <c r="AB684" t="s">
        <v>623</v>
      </c>
      <c r="AC684" t="s">
        <v>5392</v>
      </c>
      <c r="AD684" t="s">
        <v>315</v>
      </c>
      <c r="AE684" t="s">
        <v>119</v>
      </c>
      <c r="AF684" t="s">
        <v>120</v>
      </c>
      <c r="AG684" s="8">
        <v>96950</v>
      </c>
      <c r="AH684" t="s">
        <v>121</v>
      </c>
      <c r="AJ684" s="10">
        <v>16704833702</v>
      </c>
      <c r="AK684">
        <v>0</v>
      </c>
      <c r="AL684" t="s">
        <v>5395</v>
      </c>
      <c r="BD684" t="str">
        <f>"39-7011.00"</f>
        <v>39-7011.00</v>
      </c>
      <c r="BE684" t="s">
        <v>1457</v>
      </c>
      <c r="BF684" t="s">
        <v>5396</v>
      </c>
      <c r="BG684" t="s">
        <v>1857</v>
      </c>
      <c r="BH684">
        <v>2</v>
      </c>
      <c r="BJ684" s="1">
        <v>45627</v>
      </c>
      <c r="BK684" s="1">
        <v>45991</v>
      </c>
      <c r="BN684">
        <v>40</v>
      </c>
      <c r="BO684">
        <v>0</v>
      </c>
      <c r="BP684">
        <v>8</v>
      </c>
      <c r="BQ684">
        <v>8</v>
      </c>
      <c r="BR684">
        <v>8</v>
      </c>
      <c r="BS684">
        <v>8</v>
      </c>
      <c r="BT684">
        <v>8</v>
      </c>
      <c r="BU684">
        <v>0</v>
      </c>
      <c r="BV684" t="str">
        <f>"8:00 AM"</f>
        <v>8:00 AM</v>
      </c>
      <c r="BW684" t="str">
        <f>"5:00 PM"</f>
        <v>5:00 PM</v>
      </c>
      <c r="BX684" t="s">
        <v>226</v>
      </c>
      <c r="BY684">
        <v>0</v>
      </c>
      <c r="BZ684">
        <v>24</v>
      </c>
      <c r="CA684" t="s">
        <v>115</v>
      </c>
      <c r="CC684" t="s">
        <v>5397</v>
      </c>
      <c r="CD684" t="s">
        <v>5392</v>
      </c>
      <c r="CE684" t="s">
        <v>315</v>
      </c>
      <c r="CF684" t="s">
        <v>119</v>
      </c>
      <c r="CG684" t="s">
        <v>120</v>
      </c>
      <c r="CH684" s="8">
        <v>96950</v>
      </c>
      <c r="CI684" s="3">
        <v>10.43</v>
      </c>
      <c r="CJ684" s="3">
        <v>10.43</v>
      </c>
      <c r="CK684" s="3">
        <v>15.65</v>
      </c>
      <c r="CL684" s="3">
        <v>15.65</v>
      </c>
      <c r="CM684" t="s">
        <v>136</v>
      </c>
      <c r="CN684" t="s">
        <v>139</v>
      </c>
      <c r="CO684" t="s">
        <v>138</v>
      </c>
      <c r="CQ684" t="s">
        <v>115</v>
      </c>
      <c r="CR684" t="s">
        <v>133</v>
      </c>
      <c r="CS684" t="s">
        <v>139</v>
      </c>
      <c r="CT684" t="s">
        <v>133</v>
      </c>
      <c r="CU684" t="s">
        <v>139</v>
      </c>
      <c r="CV684" t="s">
        <v>133</v>
      </c>
      <c r="CW684" t="s">
        <v>139</v>
      </c>
      <c r="CX684" t="s">
        <v>323</v>
      </c>
      <c r="CY684" s="10">
        <v>16702333702</v>
      </c>
      <c r="CZ684" t="s">
        <v>5395</v>
      </c>
      <c r="DA684" t="s">
        <v>139</v>
      </c>
      <c r="DB684" t="s">
        <v>133</v>
      </c>
      <c r="DC684" t="s">
        <v>115</v>
      </c>
      <c r="DD684" t="s">
        <v>3424</v>
      </c>
      <c r="DE684" t="s">
        <v>5394</v>
      </c>
      <c r="DG684" t="s">
        <v>5390</v>
      </c>
      <c r="DH684" t="s">
        <v>5395</v>
      </c>
    </row>
    <row r="685" spans="1:112" ht="14.45" customHeight="1" x14ac:dyDescent="0.25">
      <c r="A685" t="s">
        <v>5785</v>
      </c>
      <c r="B685" t="s">
        <v>143</v>
      </c>
      <c r="C685" s="1">
        <v>45539</v>
      </c>
      <c r="D685" s="1">
        <v>45608</v>
      </c>
      <c r="E685" t="s">
        <v>114</v>
      </c>
      <c r="G685" t="s">
        <v>133</v>
      </c>
      <c r="H685" t="s">
        <v>115</v>
      </c>
      <c r="I685" t="s">
        <v>115</v>
      </c>
      <c r="J685" t="s">
        <v>578</v>
      </c>
      <c r="L685" t="s">
        <v>579</v>
      </c>
      <c r="M685" t="s">
        <v>580</v>
      </c>
      <c r="N685" t="s">
        <v>148</v>
      </c>
      <c r="O685" t="s">
        <v>120</v>
      </c>
      <c r="P685" s="8">
        <v>96950</v>
      </c>
      <c r="Q685" t="s">
        <v>121</v>
      </c>
      <c r="S685" s="10">
        <v>16702368202</v>
      </c>
      <c r="T685">
        <v>3554</v>
      </c>
      <c r="U685" t="s">
        <v>581</v>
      </c>
      <c r="V685">
        <v>62211</v>
      </c>
      <c r="W685" t="s">
        <v>123</v>
      </c>
      <c r="Y685" t="s">
        <v>582</v>
      </c>
      <c r="Z685" t="s">
        <v>583</v>
      </c>
      <c r="AA685" t="s">
        <v>568</v>
      </c>
      <c r="AB685" t="s">
        <v>584</v>
      </c>
      <c r="AC685" t="s">
        <v>579</v>
      </c>
      <c r="AD685" t="s">
        <v>580</v>
      </c>
      <c r="AE685" t="s">
        <v>148</v>
      </c>
      <c r="AF685" t="s">
        <v>120</v>
      </c>
      <c r="AG685" s="8">
        <v>96950</v>
      </c>
      <c r="AH685" t="s">
        <v>121</v>
      </c>
      <c r="AJ685" s="10">
        <v>16702368202</v>
      </c>
      <c r="AK685">
        <v>3554</v>
      </c>
      <c r="AL685" t="s">
        <v>585</v>
      </c>
      <c r="BD685" t="str">
        <f>"29-2052.00"</f>
        <v>29-2052.00</v>
      </c>
      <c r="BE685" t="s">
        <v>5786</v>
      </c>
      <c r="BF685" t="s">
        <v>5787</v>
      </c>
      <c r="BG685" t="s">
        <v>5786</v>
      </c>
      <c r="BH685">
        <v>2</v>
      </c>
      <c r="BI685">
        <v>2</v>
      </c>
      <c r="BJ685" s="1">
        <v>45616</v>
      </c>
      <c r="BK685" s="1">
        <v>46710</v>
      </c>
      <c r="BL685" s="1">
        <v>45616</v>
      </c>
      <c r="BM685" s="1">
        <v>46710</v>
      </c>
      <c r="BN685">
        <v>40</v>
      </c>
      <c r="BO685">
        <v>0</v>
      </c>
      <c r="BP685">
        <v>8</v>
      </c>
      <c r="BQ685">
        <v>8</v>
      </c>
      <c r="BR685">
        <v>8</v>
      </c>
      <c r="BS685">
        <v>8</v>
      </c>
      <c r="BT685">
        <v>8</v>
      </c>
      <c r="BU685">
        <v>0</v>
      </c>
      <c r="BV685" t="str">
        <f>"7:00 AM"</f>
        <v>7:00 AM</v>
      </c>
      <c r="BW685" t="str">
        <f>"4:00 PM"</f>
        <v>4:00 PM</v>
      </c>
      <c r="BX685" t="s">
        <v>226</v>
      </c>
      <c r="BY685">
        <v>0</v>
      </c>
      <c r="BZ685">
        <v>12</v>
      </c>
      <c r="CA685" t="s">
        <v>115</v>
      </c>
      <c r="CC685" s="2" t="s">
        <v>5788</v>
      </c>
      <c r="CD685" t="s">
        <v>579</v>
      </c>
      <c r="CE685" t="s">
        <v>580</v>
      </c>
      <c r="CF685" t="s">
        <v>148</v>
      </c>
      <c r="CG685" t="s">
        <v>120</v>
      </c>
      <c r="CH685" s="8">
        <v>96950</v>
      </c>
      <c r="CI685" s="3">
        <v>15.39</v>
      </c>
      <c r="CJ685" s="3">
        <v>23.38</v>
      </c>
      <c r="CK685" s="3">
        <v>23.09</v>
      </c>
      <c r="CL685" s="3">
        <v>35.07</v>
      </c>
      <c r="CM685" t="s">
        <v>136</v>
      </c>
      <c r="CN685" t="s">
        <v>590</v>
      </c>
      <c r="CO685" t="s">
        <v>138</v>
      </c>
      <c r="CQ685" t="s">
        <v>115</v>
      </c>
      <c r="CR685" t="s">
        <v>133</v>
      </c>
      <c r="CS685" t="s">
        <v>139</v>
      </c>
      <c r="CT685" t="s">
        <v>133</v>
      </c>
      <c r="CU685" t="s">
        <v>139</v>
      </c>
      <c r="CV685" t="s">
        <v>133</v>
      </c>
      <c r="CW685" t="s">
        <v>139</v>
      </c>
      <c r="CX685" t="s">
        <v>591</v>
      </c>
      <c r="CY685" s="10">
        <v>16702368202</v>
      </c>
      <c r="CZ685" t="s">
        <v>592</v>
      </c>
      <c r="DA685" t="s">
        <v>593</v>
      </c>
      <c r="DB685" t="s">
        <v>133</v>
      </c>
      <c r="DC685" t="s">
        <v>115</v>
      </c>
      <c r="DD685" t="s">
        <v>594</v>
      </c>
      <c r="DE685" t="s">
        <v>595</v>
      </c>
      <c r="DF685" t="s">
        <v>596</v>
      </c>
      <c r="DG685" t="s">
        <v>578</v>
      </c>
      <c r="DH685" t="s">
        <v>597</v>
      </c>
    </row>
    <row r="686" spans="1:112" ht="14.45" customHeight="1" x14ac:dyDescent="0.25">
      <c r="A686" t="s">
        <v>6601</v>
      </c>
      <c r="B686" t="s">
        <v>113</v>
      </c>
      <c r="C686" s="1">
        <v>45602</v>
      </c>
      <c r="D686" s="1">
        <v>45608</v>
      </c>
      <c r="E686" t="s">
        <v>114</v>
      </c>
      <c r="G686" t="s">
        <v>115</v>
      </c>
      <c r="H686" t="s">
        <v>115</v>
      </c>
      <c r="I686" t="s">
        <v>115</v>
      </c>
      <c r="J686" t="s">
        <v>1560</v>
      </c>
      <c r="K686" t="s">
        <v>6602</v>
      </c>
      <c r="L686" t="s">
        <v>1561</v>
      </c>
      <c r="M686" t="s">
        <v>1565</v>
      </c>
      <c r="N686" t="s">
        <v>148</v>
      </c>
      <c r="O686" t="s">
        <v>120</v>
      </c>
      <c r="P686" s="8">
        <v>96950</v>
      </c>
      <c r="Q686" t="s">
        <v>121</v>
      </c>
      <c r="S686" s="10">
        <v>16702852752</v>
      </c>
      <c r="U686" t="s">
        <v>1562</v>
      </c>
      <c r="V686">
        <v>221330</v>
      </c>
      <c r="W686" t="s">
        <v>123</v>
      </c>
      <c r="Y686" t="s">
        <v>1563</v>
      </c>
      <c r="Z686" t="s">
        <v>1564</v>
      </c>
      <c r="AA686" t="s">
        <v>6603</v>
      </c>
      <c r="AB686" t="s">
        <v>171</v>
      </c>
      <c r="AC686" t="s">
        <v>1561</v>
      </c>
      <c r="AD686" t="s">
        <v>1565</v>
      </c>
      <c r="AE686" t="s">
        <v>148</v>
      </c>
      <c r="AF686" t="s">
        <v>120</v>
      </c>
      <c r="AG686" s="8">
        <v>96950</v>
      </c>
      <c r="AH686" t="s">
        <v>121</v>
      </c>
      <c r="AJ686" s="10">
        <v>16702852752</v>
      </c>
      <c r="AL686" t="s">
        <v>1566</v>
      </c>
      <c r="BD686" t="str">
        <f>"49-9071.00"</f>
        <v>49-9071.00</v>
      </c>
      <c r="BE686" t="s">
        <v>241</v>
      </c>
      <c r="BF686" t="s">
        <v>6604</v>
      </c>
      <c r="BG686" t="s">
        <v>241</v>
      </c>
      <c r="BH686">
        <v>2</v>
      </c>
      <c r="BJ686" s="1">
        <v>45748</v>
      </c>
      <c r="BK686" s="1">
        <v>46112</v>
      </c>
      <c r="BN686">
        <v>40</v>
      </c>
      <c r="BO686">
        <v>0</v>
      </c>
      <c r="BP686">
        <v>8</v>
      </c>
      <c r="BQ686">
        <v>8</v>
      </c>
      <c r="BR686">
        <v>8</v>
      </c>
      <c r="BS686">
        <v>8</v>
      </c>
      <c r="BT686">
        <v>8</v>
      </c>
      <c r="BU686">
        <v>0</v>
      </c>
      <c r="BV686" t="str">
        <f>"8:00 AM"</f>
        <v>8:00 AM</v>
      </c>
      <c r="BW686" t="str">
        <f>"5:00 PM"</f>
        <v>5:00 PM</v>
      </c>
      <c r="BX686" t="s">
        <v>226</v>
      </c>
      <c r="BY686">
        <v>0</v>
      </c>
      <c r="BZ686">
        <v>24</v>
      </c>
      <c r="CA686" t="s">
        <v>115</v>
      </c>
      <c r="CC686" t="s">
        <v>6605</v>
      </c>
      <c r="CD686" t="s">
        <v>1561</v>
      </c>
      <c r="CF686" t="s">
        <v>148</v>
      </c>
      <c r="CG686" t="s">
        <v>120</v>
      </c>
      <c r="CH686" s="8">
        <v>96950</v>
      </c>
      <c r="CI686" s="3">
        <v>9.75</v>
      </c>
      <c r="CJ686" s="3">
        <v>9.75</v>
      </c>
      <c r="CK686" s="3">
        <v>14.63</v>
      </c>
      <c r="CL686" s="3">
        <v>14.63</v>
      </c>
      <c r="CM686" t="s">
        <v>136</v>
      </c>
      <c r="CN686" t="s">
        <v>139</v>
      </c>
      <c r="CO686" t="s">
        <v>138</v>
      </c>
      <c r="CQ686" t="s">
        <v>115</v>
      </c>
      <c r="CR686" t="s">
        <v>133</v>
      </c>
      <c r="CS686" t="s">
        <v>139</v>
      </c>
      <c r="CT686" t="s">
        <v>133</v>
      </c>
      <c r="CU686" t="s">
        <v>139</v>
      </c>
      <c r="CV686" t="s">
        <v>133</v>
      </c>
      <c r="CW686" t="s">
        <v>139</v>
      </c>
      <c r="CX686" t="s">
        <v>516</v>
      </c>
      <c r="CY686" s="10">
        <v>16702852752</v>
      </c>
      <c r="CZ686" t="s">
        <v>1566</v>
      </c>
      <c r="DA686" t="s">
        <v>1522</v>
      </c>
      <c r="DB686" t="s">
        <v>133</v>
      </c>
      <c r="DC686" t="s">
        <v>115</v>
      </c>
      <c r="DD686" t="s">
        <v>1130</v>
      </c>
      <c r="DE686" t="s">
        <v>1131</v>
      </c>
      <c r="DF686" t="s">
        <v>519</v>
      </c>
      <c r="DG686" t="s">
        <v>4603</v>
      </c>
      <c r="DH686" t="s">
        <v>521</v>
      </c>
    </row>
    <row r="687" spans="1:112" ht="14.45" customHeight="1" x14ac:dyDescent="0.25">
      <c r="A687" t="s">
        <v>6606</v>
      </c>
      <c r="B687" t="s">
        <v>113</v>
      </c>
      <c r="C687" s="1">
        <v>45603</v>
      </c>
      <c r="D687" s="1">
        <v>45608</v>
      </c>
      <c r="E687" t="s">
        <v>114</v>
      </c>
      <c r="G687" t="s">
        <v>133</v>
      </c>
      <c r="H687" t="s">
        <v>115</v>
      </c>
      <c r="I687" t="s">
        <v>115</v>
      </c>
      <c r="J687" t="s">
        <v>2333</v>
      </c>
      <c r="K687" t="s">
        <v>2333</v>
      </c>
      <c r="L687" t="s">
        <v>2335</v>
      </c>
      <c r="M687" t="s">
        <v>2336</v>
      </c>
      <c r="N687" t="s">
        <v>119</v>
      </c>
      <c r="O687" t="s">
        <v>120</v>
      </c>
      <c r="P687" s="8">
        <v>96950</v>
      </c>
      <c r="Q687" t="s">
        <v>121</v>
      </c>
      <c r="S687" s="10">
        <v>16702355912</v>
      </c>
      <c r="U687" t="s">
        <v>2337</v>
      </c>
      <c r="V687">
        <v>56132</v>
      </c>
      <c r="W687" t="s">
        <v>123</v>
      </c>
      <c r="Y687" t="s">
        <v>3059</v>
      </c>
      <c r="Z687" t="s">
        <v>3060</v>
      </c>
      <c r="AA687" t="s">
        <v>3061</v>
      </c>
      <c r="AB687" t="s">
        <v>1732</v>
      </c>
      <c r="AC687" t="s">
        <v>3062</v>
      </c>
      <c r="AE687" t="s">
        <v>119</v>
      </c>
      <c r="AF687" t="s">
        <v>120</v>
      </c>
      <c r="AG687" s="8">
        <v>96950</v>
      </c>
      <c r="AH687" t="s">
        <v>121</v>
      </c>
      <c r="AJ687" s="10">
        <v>16702355912</v>
      </c>
      <c r="AL687" t="s">
        <v>2343</v>
      </c>
      <c r="BD687" t="str">
        <f>"23-2011.00"</f>
        <v>23-2011.00</v>
      </c>
      <c r="BE687" t="s">
        <v>4777</v>
      </c>
      <c r="BF687" t="s">
        <v>5251</v>
      </c>
      <c r="BG687" t="s">
        <v>1279</v>
      </c>
      <c r="BH687">
        <v>3</v>
      </c>
      <c r="BJ687" s="1">
        <v>45778</v>
      </c>
      <c r="BK687" s="1">
        <v>46873</v>
      </c>
      <c r="BN687">
        <v>35</v>
      </c>
      <c r="BO687">
        <v>0</v>
      </c>
      <c r="BP687">
        <v>7</v>
      </c>
      <c r="BQ687">
        <v>7</v>
      </c>
      <c r="BR687">
        <v>7</v>
      </c>
      <c r="BS687">
        <v>7</v>
      </c>
      <c r="BT687">
        <v>7</v>
      </c>
      <c r="BU687">
        <v>0</v>
      </c>
      <c r="BV687" t="str">
        <f>"9:00 AM"</f>
        <v>9:00 AM</v>
      </c>
      <c r="BW687" t="str">
        <f>"5:00 PM"</f>
        <v>5:00 PM</v>
      </c>
      <c r="BX687" t="s">
        <v>726</v>
      </c>
      <c r="BY687">
        <v>0</v>
      </c>
      <c r="BZ687">
        <v>12</v>
      </c>
      <c r="CA687" t="s">
        <v>115</v>
      </c>
      <c r="CC687" t="s">
        <v>5252</v>
      </c>
      <c r="CD687" t="s">
        <v>2335</v>
      </c>
      <c r="CE687" t="s">
        <v>2336</v>
      </c>
      <c r="CF687" t="s">
        <v>119</v>
      </c>
      <c r="CG687" t="s">
        <v>120</v>
      </c>
      <c r="CH687" s="8">
        <v>96950</v>
      </c>
      <c r="CI687" s="3">
        <v>18.59</v>
      </c>
      <c r="CJ687" s="3">
        <v>18.59</v>
      </c>
      <c r="CK687" s="3">
        <v>27.89</v>
      </c>
      <c r="CL687" s="3">
        <v>27.89</v>
      </c>
      <c r="CM687" t="s">
        <v>136</v>
      </c>
      <c r="CN687" t="s">
        <v>368</v>
      </c>
      <c r="CO687" t="s">
        <v>138</v>
      </c>
      <c r="CQ687" t="s">
        <v>115</v>
      </c>
      <c r="CR687" t="s">
        <v>133</v>
      </c>
      <c r="CS687" t="s">
        <v>139</v>
      </c>
      <c r="CT687" t="s">
        <v>133</v>
      </c>
      <c r="CU687" t="s">
        <v>139</v>
      </c>
      <c r="CV687" t="s">
        <v>139</v>
      </c>
      <c r="CW687" t="s">
        <v>139</v>
      </c>
      <c r="CX687" t="s">
        <v>5253</v>
      </c>
      <c r="CY687" s="10">
        <v>16702355912</v>
      </c>
      <c r="CZ687" t="s">
        <v>2343</v>
      </c>
      <c r="DA687" t="s">
        <v>139</v>
      </c>
      <c r="DB687" t="s">
        <v>133</v>
      </c>
      <c r="DC687" t="s">
        <v>115</v>
      </c>
    </row>
    <row r="688" spans="1:112" ht="14.45" customHeight="1" x14ac:dyDescent="0.25">
      <c r="A688" t="s">
        <v>6800</v>
      </c>
      <c r="B688" t="s">
        <v>143</v>
      </c>
      <c r="C688" s="1">
        <v>45547</v>
      </c>
      <c r="D688" s="1">
        <v>45608</v>
      </c>
      <c r="E688" t="s">
        <v>114</v>
      </c>
      <c r="G688" t="s">
        <v>115</v>
      </c>
      <c r="H688" t="s">
        <v>115</v>
      </c>
      <c r="I688" t="s">
        <v>115</v>
      </c>
      <c r="J688" t="s">
        <v>809</v>
      </c>
      <c r="L688" t="s">
        <v>815</v>
      </c>
      <c r="N688" t="s">
        <v>148</v>
      </c>
      <c r="O688" t="s">
        <v>120</v>
      </c>
      <c r="P688" s="8">
        <v>96950</v>
      </c>
      <c r="Q688" t="s">
        <v>121</v>
      </c>
      <c r="S688" s="10">
        <v>16702358748</v>
      </c>
      <c r="U688" t="s">
        <v>811</v>
      </c>
      <c r="V688">
        <v>23622</v>
      </c>
      <c r="W688" t="s">
        <v>123</v>
      </c>
      <c r="Y688" t="s">
        <v>812</v>
      </c>
      <c r="Z688" t="s">
        <v>813</v>
      </c>
      <c r="AA688" t="s">
        <v>814</v>
      </c>
      <c r="AB688" t="s">
        <v>565</v>
      </c>
      <c r="AC688" t="s">
        <v>815</v>
      </c>
      <c r="AE688" t="s">
        <v>148</v>
      </c>
      <c r="AF688" t="s">
        <v>120</v>
      </c>
      <c r="AG688" s="8">
        <v>96950</v>
      </c>
      <c r="AH688" t="s">
        <v>121</v>
      </c>
      <c r="AJ688" s="10">
        <v>16702358748</v>
      </c>
      <c r="AL688" t="s">
        <v>816</v>
      </c>
      <c r="BD688" t="str">
        <f>"17-3022.00"</f>
        <v>17-3022.00</v>
      </c>
      <c r="BE688" t="s">
        <v>1567</v>
      </c>
      <c r="BF688" t="s">
        <v>6487</v>
      </c>
      <c r="BG688" t="s">
        <v>3349</v>
      </c>
      <c r="BH688">
        <v>3</v>
      </c>
      <c r="BI688">
        <v>3</v>
      </c>
      <c r="BJ688" s="1">
        <v>45611</v>
      </c>
      <c r="BK688" s="1">
        <v>45975</v>
      </c>
      <c r="BL688" s="1">
        <v>45611</v>
      </c>
      <c r="BM688" s="1">
        <v>45975</v>
      </c>
      <c r="BN688">
        <v>35</v>
      </c>
      <c r="BO688">
        <v>0</v>
      </c>
      <c r="BP688">
        <v>7</v>
      </c>
      <c r="BQ688">
        <v>7</v>
      </c>
      <c r="BR688">
        <v>7</v>
      </c>
      <c r="BS688">
        <v>7</v>
      </c>
      <c r="BT688">
        <v>7</v>
      </c>
      <c r="BU688">
        <v>0</v>
      </c>
      <c r="BV688" t="str">
        <f>"8:00 AM"</f>
        <v>8:00 AM</v>
      </c>
      <c r="BW688" t="str">
        <f>"4:00 PM"</f>
        <v>4:00 PM</v>
      </c>
      <c r="BX688" t="s">
        <v>726</v>
      </c>
      <c r="BY688">
        <v>0</v>
      </c>
      <c r="BZ688">
        <v>24</v>
      </c>
      <c r="CA688" t="s">
        <v>115</v>
      </c>
      <c r="CC688" t="s">
        <v>6801</v>
      </c>
      <c r="CD688" t="s">
        <v>815</v>
      </c>
      <c r="CF688" t="s">
        <v>148</v>
      </c>
      <c r="CG688" t="s">
        <v>120</v>
      </c>
      <c r="CH688" s="8">
        <v>96950</v>
      </c>
      <c r="CI688" s="3">
        <v>15.75</v>
      </c>
      <c r="CJ688" s="3">
        <v>15.75</v>
      </c>
      <c r="CK688" s="3">
        <v>23.62</v>
      </c>
      <c r="CL688" s="3">
        <v>23.62</v>
      </c>
      <c r="CM688" t="s">
        <v>136</v>
      </c>
      <c r="CN688" t="s">
        <v>209</v>
      </c>
      <c r="CO688" t="s">
        <v>466</v>
      </c>
      <c r="CQ688" t="s">
        <v>115</v>
      </c>
      <c r="CR688" t="s">
        <v>133</v>
      </c>
      <c r="CS688" t="s">
        <v>139</v>
      </c>
      <c r="CT688" t="s">
        <v>133</v>
      </c>
      <c r="CU688" t="s">
        <v>139</v>
      </c>
      <c r="CV688" t="s">
        <v>133</v>
      </c>
      <c r="CW688" t="s">
        <v>139</v>
      </c>
      <c r="CX688" t="s">
        <v>9650</v>
      </c>
      <c r="CY688" s="10">
        <v>16702358748</v>
      </c>
      <c r="CZ688" t="s">
        <v>816</v>
      </c>
      <c r="DA688" t="s">
        <v>209</v>
      </c>
      <c r="DB688" t="s">
        <v>133</v>
      </c>
      <c r="DC688" t="s">
        <v>115</v>
      </c>
    </row>
    <row r="689" spans="1:112" ht="14.45" customHeight="1" x14ac:dyDescent="0.25">
      <c r="A689" t="s">
        <v>7457</v>
      </c>
      <c r="B689" t="s">
        <v>192</v>
      </c>
      <c r="C689" s="1">
        <v>45503</v>
      </c>
      <c r="D689" s="1">
        <v>45608</v>
      </c>
      <c r="E689" t="s">
        <v>114</v>
      </c>
      <c r="G689" t="s">
        <v>115</v>
      </c>
      <c r="H689" t="s">
        <v>115</v>
      </c>
      <c r="I689" t="s">
        <v>115</v>
      </c>
      <c r="J689" t="s">
        <v>7458</v>
      </c>
      <c r="K689" t="s">
        <v>7459</v>
      </c>
      <c r="L689" t="s">
        <v>1850</v>
      </c>
      <c r="M689" t="s">
        <v>1851</v>
      </c>
      <c r="N689" t="s">
        <v>119</v>
      </c>
      <c r="O689" t="s">
        <v>120</v>
      </c>
      <c r="P689" s="8">
        <v>96950</v>
      </c>
      <c r="Q689" t="s">
        <v>121</v>
      </c>
      <c r="S689" s="10">
        <v>16702851093</v>
      </c>
      <c r="U689" t="s">
        <v>1852</v>
      </c>
      <c r="V689">
        <v>111211</v>
      </c>
      <c r="W689" t="s">
        <v>123</v>
      </c>
      <c r="Y689" t="s">
        <v>1853</v>
      </c>
      <c r="Z689" t="s">
        <v>1854</v>
      </c>
      <c r="AB689" t="s">
        <v>945</v>
      </c>
      <c r="AC689" t="s">
        <v>1850</v>
      </c>
      <c r="AD689" t="s">
        <v>1851</v>
      </c>
      <c r="AE689" t="s">
        <v>119</v>
      </c>
      <c r="AF689" t="s">
        <v>120</v>
      </c>
      <c r="AG689" s="8">
        <v>96950</v>
      </c>
      <c r="AH689" t="s">
        <v>121</v>
      </c>
      <c r="AJ689" s="10">
        <v>16702851093</v>
      </c>
      <c r="AL689" t="s">
        <v>1855</v>
      </c>
      <c r="BD689" t="str">
        <f>"45-2092.00"</f>
        <v>45-2092.00</v>
      </c>
      <c r="BE689" t="s">
        <v>1389</v>
      </c>
      <c r="BF689" t="s">
        <v>7460</v>
      </c>
      <c r="BG689" t="s">
        <v>1391</v>
      </c>
      <c r="BH689">
        <v>3</v>
      </c>
      <c r="BJ689" s="1">
        <v>45566</v>
      </c>
      <c r="BK689" s="1">
        <v>45930</v>
      </c>
      <c r="BN689">
        <v>40</v>
      </c>
      <c r="BO689">
        <v>0</v>
      </c>
      <c r="BP689">
        <v>8</v>
      </c>
      <c r="BQ689">
        <v>8</v>
      </c>
      <c r="BR689">
        <v>8</v>
      </c>
      <c r="BS689">
        <v>8</v>
      </c>
      <c r="BT689">
        <v>8</v>
      </c>
      <c r="BU689">
        <v>0</v>
      </c>
      <c r="BV689" t="str">
        <f>"8:00 AM"</f>
        <v>8:00 AM</v>
      </c>
      <c r="BW689" t="str">
        <f>"5:00 PM"</f>
        <v>5:00 PM</v>
      </c>
      <c r="BX689" t="s">
        <v>158</v>
      </c>
      <c r="BY689">
        <v>0</v>
      </c>
      <c r="BZ689">
        <v>3</v>
      </c>
      <c r="CA689" t="s">
        <v>115</v>
      </c>
      <c r="CC689" t="s">
        <v>7461</v>
      </c>
      <c r="CD689" t="s">
        <v>1850</v>
      </c>
      <c r="CE689" t="s">
        <v>1851</v>
      </c>
      <c r="CF689" t="s">
        <v>119</v>
      </c>
      <c r="CG689" t="s">
        <v>120</v>
      </c>
      <c r="CH689" s="8">
        <v>96950</v>
      </c>
      <c r="CI689" s="3">
        <v>11.91</v>
      </c>
      <c r="CJ689" s="3">
        <v>11.91</v>
      </c>
      <c r="CK689" s="3">
        <v>17.87</v>
      </c>
      <c r="CL689" s="3">
        <v>17.87</v>
      </c>
      <c r="CM689" t="s">
        <v>136</v>
      </c>
      <c r="CN689" t="s">
        <v>139</v>
      </c>
      <c r="CO689" t="s">
        <v>138</v>
      </c>
      <c r="CQ689" t="s">
        <v>115</v>
      </c>
      <c r="CR689" t="s">
        <v>133</v>
      </c>
      <c r="CS689" t="s">
        <v>139</v>
      </c>
      <c r="CT689" t="s">
        <v>133</v>
      </c>
      <c r="CU689" t="s">
        <v>139</v>
      </c>
      <c r="CV689" t="s">
        <v>133</v>
      </c>
      <c r="CW689" t="s">
        <v>139</v>
      </c>
      <c r="CX689" t="s">
        <v>1859</v>
      </c>
      <c r="CY689" s="10">
        <v>16702851093</v>
      </c>
      <c r="CZ689" t="s">
        <v>1855</v>
      </c>
      <c r="DA689" t="s">
        <v>139</v>
      </c>
      <c r="DB689" t="s">
        <v>133</v>
      </c>
      <c r="DC689" t="s">
        <v>115</v>
      </c>
    </row>
    <row r="690" spans="1:112" ht="14.45" customHeight="1" x14ac:dyDescent="0.25">
      <c r="A690" t="s">
        <v>7615</v>
      </c>
      <c r="B690" t="s">
        <v>143</v>
      </c>
      <c r="C690" s="1">
        <v>45539</v>
      </c>
      <c r="D690" s="1">
        <v>45608</v>
      </c>
      <c r="E690" t="s">
        <v>144</v>
      </c>
      <c r="F690" s="1">
        <v>45635</v>
      </c>
      <c r="G690" t="s">
        <v>115</v>
      </c>
      <c r="H690" t="s">
        <v>115</v>
      </c>
      <c r="I690" t="s">
        <v>115</v>
      </c>
      <c r="J690" t="s">
        <v>578</v>
      </c>
      <c r="L690" t="s">
        <v>579</v>
      </c>
      <c r="M690" t="s">
        <v>580</v>
      </c>
      <c r="N690" t="s">
        <v>148</v>
      </c>
      <c r="O690" t="s">
        <v>120</v>
      </c>
      <c r="P690" s="8">
        <v>96950</v>
      </c>
      <c r="Q690" t="s">
        <v>121</v>
      </c>
      <c r="S690" s="10">
        <v>16702368202</v>
      </c>
      <c r="U690" t="s">
        <v>581</v>
      </c>
      <c r="V690">
        <v>62211</v>
      </c>
      <c r="W690" t="s">
        <v>123</v>
      </c>
      <c r="Y690" t="s">
        <v>582</v>
      </c>
      <c r="Z690" t="s">
        <v>583</v>
      </c>
      <c r="AA690" t="s">
        <v>568</v>
      </c>
      <c r="AB690" t="s">
        <v>584</v>
      </c>
      <c r="AC690" t="s">
        <v>579</v>
      </c>
      <c r="AD690" t="s">
        <v>580</v>
      </c>
      <c r="AE690" t="s">
        <v>148</v>
      </c>
      <c r="AF690" t="s">
        <v>120</v>
      </c>
      <c r="AG690" s="8">
        <v>96950</v>
      </c>
      <c r="AH690" t="s">
        <v>121</v>
      </c>
      <c r="AJ690" s="10">
        <v>16702368202</v>
      </c>
      <c r="AK690">
        <v>3554</v>
      </c>
      <c r="AL690" t="s">
        <v>585</v>
      </c>
      <c r="BD690" t="str">
        <f>"29-2034.00"</f>
        <v>29-2034.00</v>
      </c>
      <c r="BE690" t="s">
        <v>5685</v>
      </c>
      <c r="BF690" t="s">
        <v>7113</v>
      </c>
      <c r="BG690" t="s">
        <v>7114</v>
      </c>
      <c r="BH690">
        <v>2</v>
      </c>
      <c r="BI690">
        <v>2</v>
      </c>
      <c r="BJ690" s="1">
        <v>45637</v>
      </c>
      <c r="BK690" s="1">
        <v>46001</v>
      </c>
      <c r="BL690" s="1">
        <v>45637</v>
      </c>
      <c r="BM690" s="1">
        <v>46001</v>
      </c>
      <c r="BN690">
        <v>40</v>
      </c>
      <c r="BO690">
        <v>0</v>
      </c>
      <c r="BP690">
        <v>8</v>
      </c>
      <c r="BQ690">
        <v>8</v>
      </c>
      <c r="BR690">
        <v>8</v>
      </c>
      <c r="BS690">
        <v>8</v>
      </c>
      <c r="BT690">
        <v>8</v>
      </c>
      <c r="BU690">
        <v>0</v>
      </c>
      <c r="BV690" t="str">
        <f>"7:30 AM"</f>
        <v>7:30 AM</v>
      </c>
      <c r="BW690" t="str">
        <f>"4:30 PM"</f>
        <v>4:30 PM</v>
      </c>
      <c r="BX690" t="s">
        <v>726</v>
      </c>
      <c r="BY690">
        <v>0</v>
      </c>
      <c r="BZ690">
        <v>24</v>
      </c>
      <c r="CA690" t="s">
        <v>115</v>
      </c>
      <c r="CC690" s="2" t="s">
        <v>7616</v>
      </c>
      <c r="CD690" t="s">
        <v>579</v>
      </c>
      <c r="CE690" t="s">
        <v>580</v>
      </c>
      <c r="CF690" t="s">
        <v>148</v>
      </c>
      <c r="CG690" t="s">
        <v>120</v>
      </c>
      <c r="CH690" s="8">
        <v>96950</v>
      </c>
      <c r="CI690" s="3">
        <v>14.62</v>
      </c>
      <c r="CJ690" s="3">
        <v>23.55</v>
      </c>
      <c r="CK690" s="3">
        <v>21.93</v>
      </c>
      <c r="CL690" s="3">
        <v>35.33</v>
      </c>
      <c r="CM690" t="s">
        <v>136</v>
      </c>
      <c r="CN690" t="s">
        <v>7617</v>
      </c>
      <c r="CO690" t="s">
        <v>138</v>
      </c>
      <c r="CQ690" t="s">
        <v>133</v>
      </c>
      <c r="CR690" t="s">
        <v>133</v>
      </c>
      <c r="CS690" t="s">
        <v>139</v>
      </c>
      <c r="CT690" t="s">
        <v>133</v>
      </c>
      <c r="CU690" t="s">
        <v>139</v>
      </c>
      <c r="CV690" t="s">
        <v>133</v>
      </c>
      <c r="CW690" t="s">
        <v>139</v>
      </c>
      <c r="CX690" t="s">
        <v>591</v>
      </c>
      <c r="CY690" s="10">
        <v>16702368202</v>
      </c>
      <c r="CZ690" t="s">
        <v>592</v>
      </c>
      <c r="DA690" t="s">
        <v>593</v>
      </c>
      <c r="DB690" t="s">
        <v>133</v>
      </c>
      <c r="DC690" t="s">
        <v>115</v>
      </c>
      <c r="DD690" t="s">
        <v>594</v>
      </c>
      <c r="DE690" t="s">
        <v>595</v>
      </c>
      <c r="DF690" t="s">
        <v>1134</v>
      </c>
      <c r="DG690" t="s">
        <v>578</v>
      </c>
      <c r="DH690" t="s">
        <v>597</v>
      </c>
    </row>
    <row r="691" spans="1:112" ht="14.45" customHeight="1" x14ac:dyDescent="0.25">
      <c r="A691" t="s">
        <v>8580</v>
      </c>
      <c r="B691" t="s">
        <v>192</v>
      </c>
      <c r="C691" s="1">
        <v>45506</v>
      </c>
      <c r="D691" s="1">
        <v>45608</v>
      </c>
      <c r="E691" t="s">
        <v>144</v>
      </c>
      <c r="F691" s="1">
        <v>45564</v>
      </c>
      <c r="G691" t="s">
        <v>133</v>
      </c>
      <c r="H691" t="s">
        <v>115</v>
      </c>
      <c r="I691" t="s">
        <v>115</v>
      </c>
      <c r="J691" t="s">
        <v>1540</v>
      </c>
      <c r="K691" t="s">
        <v>1541</v>
      </c>
      <c r="L691" t="s">
        <v>1306</v>
      </c>
      <c r="M691" t="s">
        <v>1307</v>
      </c>
      <c r="N691" t="s">
        <v>119</v>
      </c>
      <c r="O691" t="s">
        <v>120</v>
      </c>
      <c r="P691" s="8">
        <v>96950</v>
      </c>
      <c r="Q691" t="s">
        <v>121</v>
      </c>
      <c r="S691" s="10">
        <v>16702872161</v>
      </c>
      <c r="U691" t="s">
        <v>1308</v>
      </c>
      <c r="V691">
        <v>561612</v>
      </c>
      <c r="W691" t="s">
        <v>123</v>
      </c>
      <c r="Y691" t="s">
        <v>1309</v>
      </c>
      <c r="Z691" t="s">
        <v>1316</v>
      </c>
      <c r="AB691" t="s">
        <v>945</v>
      </c>
      <c r="AC691" t="s">
        <v>1542</v>
      </c>
      <c r="AD691" t="s">
        <v>1311</v>
      </c>
      <c r="AE691" t="s">
        <v>119</v>
      </c>
      <c r="AF691" t="s">
        <v>120</v>
      </c>
      <c r="AG691" s="8">
        <v>96950</v>
      </c>
      <c r="AH691" t="s">
        <v>121</v>
      </c>
      <c r="AJ691" s="10">
        <v>16702872161</v>
      </c>
      <c r="AL691" t="s">
        <v>1312</v>
      </c>
      <c r="BD691" t="str">
        <f>"33-9032.00"</f>
        <v>33-9032.00</v>
      </c>
      <c r="BE691" t="s">
        <v>1377</v>
      </c>
      <c r="BF691" t="s">
        <v>1543</v>
      </c>
      <c r="BG691" t="s">
        <v>1544</v>
      </c>
      <c r="BH691">
        <v>6</v>
      </c>
      <c r="BJ691" s="1">
        <v>45566</v>
      </c>
      <c r="BK691" s="1">
        <v>46660</v>
      </c>
      <c r="BN691">
        <v>35</v>
      </c>
      <c r="BO691">
        <v>0</v>
      </c>
      <c r="BP691">
        <v>7</v>
      </c>
      <c r="BQ691">
        <v>7</v>
      </c>
      <c r="BR691">
        <v>7</v>
      </c>
      <c r="BS691">
        <v>7</v>
      </c>
      <c r="BT691">
        <v>7</v>
      </c>
      <c r="BU691">
        <v>0</v>
      </c>
      <c r="BV691" t="str">
        <f>"1:00 AM"</f>
        <v>1:00 AM</v>
      </c>
      <c r="BW691" t="str">
        <f>"8:00 AM"</f>
        <v>8:00 AM</v>
      </c>
      <c r="BX691" t="s">
        <v>226</v>
      </c>
      <c r="BY691">
        <v>0</v>
      </c>
      <c r="BZ691">
        <v>12</v>
      </c>
      <c r="CA691" t="s">
        <v>115</v>
      </c>
      <c r="CC691" t="s">
        <v>1545</v>
      </c>
      <c r="CD691" t="s">
        <v>1306</v>
      </c>
      <c r="CE691" t="s">
        <v>1311</v>
      </c>
      <c r="CF691" t="s">
        <v>119</v>
      </c>
      <c r="CG691" t="s">
        <v>120</v>
      </c>
      <c r="CH691" s="8">
        <v>96950</v>
      </c>
      <c r="CI691" s="3">
        <v>7.96</v>
      </c>
      <c r="CJ691" s="3">
        <v>7.96</v>
      </c>
      <c r="CK691" s="3">
        <v>11.94</v>
      </c>
      <c r="CL691" s="3">
        <v>11.94</v>
      </c>
      <c r="CM691" t="s">
        <v>136</v>
      </c>
      <c r="CN691" t="s">
        <v>209</v>
      </c>
      <c r="CO691" t="s">
        <v>138</v>
      </c>
      <c r="CQ691" t="s">
        <v>115</v>
      </c>
      <c r="CR691" t="s">
        <v>133</v>
      </c>
      <c r="CS691" t="s">
        <v>139</v>
      </c>
      <c r="CT691" t="s">
        <v>133</v>
      </c>
      <c r="CU691" t="s">
        <v>139</v>
      </c>
      <c r="CV691" t="s">
        <v>133</v>
      </c>
      <c r="CW691" t="s">
        <v>139</v>
      </c>
      <c r="CX691" t="s">
        <v>1315</v>
      </c>
      <c r="CY691" s="10">
        <v>16702872161</v>
      </c>
      <c r="CZ691" t="s">
        <v>1312</v>
      </c>
      <c r="DA691" t="s">
        <v>209</v>
      </c>
      <c r="DB691" t="s">
        <v>133</v>
      </c>
      <c r="DC691" t="s">
        <v>115</v>
      </c>
      <c r="DD691" t="s">
        <v>1309</v>
      </c>
      <c r="DE691" t="s">
        <v>1316</v>
      </c>
      <c r="DG691" t="s">
        <v>1305</v>
      </c>
      <c r="DH691" t="s">
        <v>1312</v>
      </c>
    </row>
    <row r="692" spans="1:112" ht="14.45" customHeight="1" x14ac:dyDescent="0.25">
      <c r="A692" t="s">
        <v>9005</v>
      </c>
      <c r="B692" t="s">
        <v>192</v>
      </c>
      <c r="C692" s="1">
        <v>45532</v>
      </c>
      <c r="D692" s="1">
        <v>45608</v>
      </c>
      <c r="E692" t="s">
        <v>114</v>
      </c>
      <c r="G692" t="s">
        <v>115</v>
      </c>
      <c r="H692" t="s">
        <v>115</v>
      </c>
      <c r="I692" t="s">
        <v>115</v>
      </c>
      <c r="J692" t="s">
        <v>2814</v>
      </c>
      <c r="L692" t="s">
        <v>2815</v>
      </c>
      <c r="M692" t="s">
        <v>2816</v>
      </c>
      <c r="N692" t="s">
        <v>119</v>
      </c>
      <c r="O692" t="s">
        <v>120</v>
      </c>
      <c r="P692" s="8">
        <v>96950</v>
      </c>
      <c r="Q692" t="s">
        <v>121</v>
      </c>
      <c r="S692" s="10">
        <v>16709890401</v>
      </c>
      <c r="U692" t="s">
        <v>2817</v>
      </c>
      <c r="V692">
        <v>44414</v>
      </c>
      <c r="W692" t="s">
        <v>123</v>
      </c>
      <c r="Y692" t="s">
        <v>2818</v>
      </c>
      <c r="Z692" t="s">
        <v>2819</v>
      </c>
      <c r="AB692" t="s">
        <v>200</v>
      </c>
      <c r="AC692" t="s">
        <v>2815</v>
      </c>
      <c r="AD692" t="s">
        <v>2816</v>
      </c>
      <c r="AE692" t="s">
        <v>119</v>
      </c>
      <c r="AF692" t="s">
        <v>120</v>
      </c>
      <c r="AG692" s="8">
        <v>96950</v>
      </c>
      <c r="AH692" t="s">
        <v>121</v>
      </c>
      <c r="AJ692" s="10">
        <v>16709890401</v>
      </c>
      <c r="AL692" t="s">
        <v>2820</v>
      </c>
      <c r="BD692" t="str">
        <f>"49-9071.00"</f>
        <v>49-9071.00</v>
      </c>
      <c r="BE692" t="s">
        <v>241</v>
      </c>
      <c r="BF692" t="s">
        <v>2821</v>
      </c>
      <c r="BG692" t="s">
        <v>2822</v>
      </c>
      <c r="BH692">
        <v>10</v>
      </c>
      <c r="BJ692" s="1">
        <v>45566</v>
      </c>
      <c r="BK692" s="1">
        <v>45930</v>
      </c>
      <c r="BN692">
        <v>35</v>
      </c>
      <c r="BO692">
        <v>0</v>
      </c>
      <c r="BP692">
        <v>7</v>
      </c>
      <c r="BQ692">
        <v>7</v>
      </c>
      <c r="BR692">
        <v>7</v>
      </c>
      <c r="BS692">
        <v>7</v>
      </c>
      <c r="BT692">
        <v>7</v>
      </c>
      <c r="BU692">
        <v>0</v>
      </c>
      <c r="BV692" t="str">
        <f>"8:00 AM"</f>
        <v>8:00 AM</v>
      </c>
      <c r="BW692" t="str">
        <f>"4:00 PM"</f>
        <v>4:00 PM</v>
      </c>
      <c r="BX692" t="s">
        <v>226</v>
      </c>
      <c r="BY692">
        <v>0</v>
      </c>
      <c r="BZ692">
        <v>12</v>
      </c>
      <c r="CA692" t="s">
        <v>115</v>
      </c>
      <c r="CC692" t="s">
        <v>2823</v>
      </c>
      <c r="CD692" t="s">
        <v>2815</v>
      </c>
      <c r="CE692" t="s">
        <v>2816</v>
      </c>
      <c r="CF692" t="s">
        <v>119</v>
      </c>
      <c r="CG692" t="s">
        <v>120</v>
      </c>
      <c r="CH692" s="8">
        <v>96950</v>
      </c>
      <c r="CI692" s="3">
        <v>9.75</v>
      </c>
      <c r="CJ692" s="3">
        <v>9.75</v>
      </c>
      <c r="CK692" s="3">
        <v>14.63</v>
      </c>
      <c r="CL692" s="3">
        <v>14.63</v>
      </c>
      <c r="CM692" t="s">
        <v>136</v>
      </c>
      <c r="CN692" t="s">
        <v>209</v>
      </c>
      <c r="CO692" t="s">
        <v>138</v>
      </c>
      <c r="CQ692" t="s">
        <v>115</v>
      </c>
      <c r="CR692" t="s">
        <v>133</v>
      </c>
      <c r="CS692" t="s">
        <v>139</v>
      </c>
      <c r="CT692" t="s">
        <v>133</v>
      </c>
      <c r="CU692" t="s">
        <v>139</v>
      </c>
      <c r="CV692" t="s">
        <v>133</v>
      </c>
      <c r="CW692" t="s">
        <v>139</v>
      </c>
      <c r="CX692" t="s">
        <v>1315</v>
      </c>
      <c r="CY692" s="10">
        <v>16709890401</v>
      </c>
      <c r="CZ692" t="s">
        <v>2820</v>
      </c>
      <c r="DA692" t="s">
        <v>209</v>
      </c>
      <c r="DB692" t="s">
        <v>133</v>
      </c>
      <c r="DC692" t="s">
        <v>115</v>
      </c>
      <c r="DD692" t="s">
        <v>2818</v>
      </c>
      <c r="DE692" t="s">
        <v>2819</v>
      </c>
      <c r="DG692" t="s">
        <v>2814</v>
      </c>
      <c r="DH692" t="s">
        <v>2820</v>
      </c>
    </row>
    <row r="693" spans="1:112" ht="14.45" customHeight="1" x14ac:dyDescent="0.25">
      <c r="A693" t="s">
        <v>9321</v>
      </c>
      <c r="B693" t="s">
        <v>192</v>
      </c>
      <c r="C693" s="1">
        <v>45512</v>
      </c>
      <c r="D693" s="1">
        <v>45608</v>
      </c>
      <c r="E693" t="s">
        <v>144</v>
      </c>
      <c r="F693" s="1">
        <v>45564</v>
      </c>
      <c r="G693" t="s">
        <v>115</v>
      </c>
      <c r="H693" t="s">
        <v>115</v>
      </c>
      <c r="I693" t="s">
        <v>115</v>
      </c>
      <c r="J693" t="s">
        <v>2762</v>
      </c>
      <c r="L693" t="s">
        <v>2763</v>
      </c>
      <c r="M693" t="s">
        <v>2764</v>
      </c>
      <c r="N693" t="s">
        <v>283</v>
      </c>
      <c r="O693" t="s">
        <v>120</v>
      </c>
      <c r="P693" s="8">
        <v>96952</v>
      </c>
      <c r="Q693" t="s">
        <v>121</v>
      </c>
      <c r="S693" s="10">
        <v>16707832999</v>
      </c>
      <c r="U693" t="s">
        <v>2765</v>
      </c>
      <c r="V693">
        <v>72251</v>
      </c>
      <c r="W693" t="s">
        <v>123</v>
      </c>
      <c r="Y693" t="s">
        <v>3395</v>
      </c>
      <c r="Z693" t="s">
        <v>3396</v>
      </c>
      <c r="AA693" t="s">
        <v>3397</v>
      </c>
      <c r="AB693" t="s">
        <v>200</v>
      </c>
      <c r="AC693" t="s">
        <v>2763</v>
      </c>
      <c r="AD693" t="s">
        <v>2764</v>
      </c>
      <c r="AE693" t="s">
        <v>283</v>
      </c>
      <c r="AF693" t="s">
        <v>120</v>
      </c>
      <c r="AG693" s="8">
        <v>96952</v>
      </c>
      <c r="AH693" t="s">
        <v>121</v>
      </c>
      <c r="AJ693" s="10">
        <v>16707832999</v>
      </c>
      <c r="AL693" t="s">
        <v>2769</v>
      </c>
      <c r="BD693" t="str">
        <f>"35-2014.00"</f>
        <v>35-2014.00</v>
      </c>
      <c r="BE693" t="s">
        <v>273</v>
      </c>
      <c r="BF693" t="s">
        <v>3398</v>
      </c>
      <c r="BG693" t="s">
        <v>275</v>
      </c>
      <c r="BH693">
        <v>5</v>
      </c>
      <c r="BJ693" s="1">
        <v>45566</v>
      </c>
      <c r="BK693" s="1">
        <v>45930</v>
      </c>
      <c r="BN693">
        <v>35</v>
      </c>
      <c r="BO693">
        <v>7</v>
      </c>
      <c r="BP693">
        <v>0</v>
      </c>
      <c r="BQ693">
        <v>0</v>
      </c>
      <c r="BR693">
        <v>7</v>
      </c>
      <c r="BS693">
        <v>7</v>
      </c>
      <c r="BT693">
        <v>7</v>
      </c>
      <c r="BU693">
        <v>7</v>
      </c>
      <c r="BV693" t="str">
        <f>"8:00 AM"</f>
        <v>8:00 AM</v>
      </c>
      <c r="BW693" t="str">
        <f>"5:00 PM"</f>
        <v>5:00 PM</v>
      </c>
      <c r="BX693" t="s">
        <v>158</v>
      </c>
      <c r="BY693">
        <v>0</v>
      </c>
      <c r="BZ693">
        <v>12</v>
      </c>
      <c r="CA693" t="s">
        <v>115</v>
      </c>
      <c r="CC693" s="2" t="s">
        <v>2772</v>
      </c>
      <c r="CD693" t="s">
        <v>2763</v>
      </c>
      <c r="CE693" t="s">
        <v>2764</v>
      </c>
      <c r="CF693" t="s">
        <v>283</v>
      </c>
      <c r="CG693" t="s">
        <v>120</v>
      </c>
      <c r="CH693" s="8">
        <v>96952</v>
      </c>
      <c r="CI693" s="3">
        <v>8.83</v>
      </c>
      <c r="CJ693" s="3">
        <v>8.83</v>
      </c>
      <c r="CK693" s="3">
        <v>13.24</v>
      </c>
      <c r="CL693" s="3">
        <v>13.24</v>
      </c>
      <c r="CM693" t="s">
        <v>136</v>
      </c>
      <c r="CN693" t="s">
        <v>137</v>
      </c>
      <c r="CO693" t="s">
        <v>138</v>
      </c>
      <c r="CQ693" t="s">
        <v>115</v>
      </c>
      <c r="CR693" t="s">
        <v>133</v>
      </c>
      <c r="CS693" t="s">
        <v>139</v>
      </c>
      <c r="CT693" t="s">
        <v>133</v>
      </c>
      <c r="CU693" t="s">
        <v>139</v>
      </c>
      <c r="CV693" t="s">
        <v>133</v>
      </c>
      <c r="CW693" t="s">
        <v>139</v>
      </c>
      <c r="CX693" t="s">
        <v>1461</v>
      </c>
      <c r="CY693" s="10">
        <v>16707832999</v>
      </c>
      <c r="CZ693" t="s">
        <v>2769</v>
      </c>
      <c r="DA693" t="s">
        <v>139</v>
      </c>
      <c r="DB693" t="s">
        <v>133</v>
      </c>
      <c r="DC693" t="s">
        <v>115</v>
      </c>
    </row>
    <row r="694" spans="1:112" ht="14.45" customHeight="1" x14ac:dyDescent="0.25">
      <c r="A694" t="s">
        <v>3182</v>
      </c>
      <c r="B694" t="s">
        <v>143</v>
      </c>
      <c r="C694" s="1">
        <v>45563</v>
      </c>
      <c r="D694" s="1">
        <v>45609</v>
      </c>
      <c r="E694" t="s">
        <v>144</v>
      </c>
      <c r="F694" s="1">
        <v>45625</v>
      </c>
      <c r="G694" t="s">
        <v>115</v>
      </c>
      <c r="H694" t="s">
        <v>115</v>
      </c>
      <c r="I694" t="s">
        <v>115</v>
      </c>
      <c r="J694" t="s">
        <v>1401</v>
      </c>
      <c r="K694" t="s">
        <v>3183</v>
      </c>
      <c r="L694" t="s">
        <v>1403</v>
      </c>
      <c r="M694" t="s">
        <v>1404</v>
      </c>
      <c r="N694" t="s">
        <v>119</v>
      </c>
      <c r="O694" t="s">
        <v>120</v>
      </c>
      <c r="P694" s="8">
        <v>96950</v>
      </c>
      <c r="Q694" t="s">
        <v>121</v>
      </c>
      <c r="R694" t="s">
        <v>1354</v>
      </c>
      <c r="S694" s="10">
        <v>16702353481</v>
      </c>
      <c r="U694" t="s">
        <v>1405</v>
      </c>
      <c r="V694">
        <v>811111</v>
      </c>
      <c r="W694" t="s">
        <v>123</v>
      </c>
      <c r="Y694" t="s">
        <v>552</v>
      </c>
      <c r="Z694" t="s">
        <v>553</v>
      </c>
      <c r="AA694" t="s">
        <v>554</v>
      </c>
      <c r="AB694" t="s">
        <v>1375</v>
      </c>
      <c r="AC694" t="s">
        <v>1403</v>
      </c>
      <c r="AD694" t="s">
        <v>1404</v>
      </c>
      <c r="AE694" t="s">
        <v>119</v>
      </c>
      <c r="AF694" t="s">
        <v>120</v>
      </c>
      <c r="AG694" s="8">
        <v>96950</v>
      </c>
      <c r="AH694" t="s">
        <v>121</v>
      </c>
      <c r="AI694" t="s">
        <v>119</v>
      </c>
      <c r="AJ694" s="10">
        <v>16702353481</v>
      </c>
      <c r="AL694" t="s">
        <v>1406</v>
      </c>
      <c r="BD694" t="str">
        <f>"49-9071.00"</f>
        <v>49-9071.00</v>
      </c>
      <c r="BE694" t="s">
        <v>241</v>
      </c>
      <c r="BF694" t="s">
        <v>1407</v>
      </c>
      <c r="BG694" t="s">
        <v>321</v>
      </c>
      <c r="BH694">
        <v>2</v>
      </c>
      <c r="BI694">
        <v>2</v>
      </c>
      <c r="BJ694" s="1">
        <v>45627</v>
      </c>
      <c r="BK694" s="1">
        <v>45991</v>
      </c>
      <c r="BL694" s="1">
        <v>45627</v>
      </c>
      <c r="BM694" s="1">
        <v>45991</v>
      </c>
      <c r="BN694">
        <v>35</v>
      </c>
      <c r="BO694">
        <v>0</v>
      </c>
      <c r="BP694">
        <v>7</v>
      </c>
      <c r="BQ694">
        <v>7</v>
      </c>
      <c r="BR694">
        <v>7</v>
      </c>
      <c r="BS694">
        <v>7</v>
      </c>
      <c r="BT694">
        <v>7</v>
      </c>
      <c r="BU694">
        <v>0</v>
      </c>
      <c r="BV694" t="str">
        <f>"8:00 AM"</f>
        <v>8:00 AM</v>
      </c>
      <c r="BW694" t="str">
        <f>"4:00 PM"</f>
        <v>4:00 PM</v>
      </c>
      <c r="BX694" t="s">
        <v>158</v>
      </c>
      <c r="BY694">
        <v>0</v>
      </c>
      <c r="BZ694">
        <v>12</v>
      </c>
      <c r="CA694" t="s">
        <v>115</v>
      </c>
      <c r="CC694" t="s">
        <v>1408</v>
      </c>
      <c r="CD694" t="s">
        <v>1403</v>
      </c>
      <c r="CE694" t="s">
        <v>1404</v>
      </c>
      <c r="CF694" t="s">
        <v>119</v>
      </c>
      <c r="CG694" t="s">
        <v>120</v>
      </c>
      <c r="CH694" s="8">
        <v>96950</v>
      </c>
      <c r="CI694" s="3">
        <v>9.75</v>
      </c>
      <c r="CJ694" s="3">
        <v>9.75</v>
      </c>
      <c r="CK694" s="3">
        <v>14.63</v>
      </c>
      <c r="CL694" s="3">
        <v>14.63</v>
      </c>
      <c r="CM694" t="s">
        <v>136</v>
      </c>
      <c r="CN694" t="s">
        <v>139</v>
      </c>
      <c r="CO694" t="s">
        <v>138</v>
      </c>
      <c r="CQ694" t="s">
        <v>115</v>
      </c>
      <c r="CR694" t="s">
        <v>133</v>
      </c>
      <c r="CS694" t="s">
        <v>139</v>
      </c>
      <c r="CT694" t="s">
        <v>133</v>
      </c>
      <c r="CU694" t="s">
        <v>139</v>
      </c>
      <c r="CV694" t="s">
        <v>133</v>
      </c>
      <c r="CW694" t="s">
        <v>133</v>
      </c>
      <c r="CX694" t="s">
        <v>3184</v>
      </c>
      <c r="CY694" s="10">
        <v>16702353481</v>
      </c>
      <c r="CZ694" t="s">
        <v>1406</v>
      </c>
      <c r="DA694" t="s">
        <v>139</v>
      </c>
      <c r="DB694" t="s">
        <v>133</v>
      </c>
      <c r="DC694" t="s">
        <v>115</v>
      </c>
      <c r="DD694" t="s">
        <v>1372</v>
      </c>
      <c r="DE694" t="s">
        <v>1410</v>
      </c>
      <c r="DF694" t="s">
        <v>1411</v>
      </c>
      <c r="DG694" t="s">
        <v>3185</v>
      </c>
      <c r="DH694" t="s">
        <v>1406</v>
      </c>
    </row>
    <row r="695" spans="1:112" ht="14.45" customHeight="1" x14ac:dyDescent="0.25">
      <c r="A695" t="s">
        <v>4178</v>
      </c>
      <c r="B695" t="s">
        <v>143</v>
      </c>
      <c r="C695" s="1">
        <v>45547</v>
      </c>
      <c r="D695" s="1">
        <v>45609</v>
      </c>
      <c r="E695" t="s">
        <v>144</v>
      </c>
      <c r="F695" s="1">
        <v>45625</v>
      </c>
      <c r="G695" t="s">
        <v>115</v>
      </c>
      <c r="H695" t="s">
        <v>115</v>
      </c>
      <c r="I695" t="s">
        <v>115</v>
      </c>
      <c r="J695" t="s">
        <v>4179</v>
      </c>
      <c r="K695" t="s">
        <v>139</v>
      </c>
      <c r="L695" t="s">
        <v>4180</v>
      </c>
      <c r="M695" t="s">
        <v>4181</v>
      </c>
      <c r="N695" t="s">
        <v>148</v>
      </c>
      <c r="O695" t="s">
        <v>120</v>
      </c>
      <c r="P695" s="8">
        <v>96950</v>
      </c>
      <c r="Q695" t="s">
        <v>121</v>
      </c>
      <c r="R695" t="s">
        <v>139</v>
      </c>
      <c r="S695" s="10">
        <v>16702330349</v>
      </c>
      <c r="U695" t="s">
        <v>3790</v>
      </c>
      <c r="V695">
        <v>56132</v>
      </c>
      <c r="W695" t="s">
        <v>234</v>
      </c>
      <c r="X695" t="s">
        <v>133</v>
      </c>
      <c r="Y695" t="s">
        <v>4182</v>
      </c>
      <c r="Z695" t="s">
        <v>4183</v>
      </c>
      <c r="AA695" t="s">
        <v>700</v>
      </c>
      <c r="AB695" t="s">
        <v>2208</v>
      </c>
      <c r="AC695" t="s">
        <v>4180</v>
      </c>
      <c r="AD695" t="s">
        <v>3789</v>
      </c>
      <c r="AE695" t="s">
        <v>148</v>
      </c>
      <c r="AF695" t="s">
        <v>120</v>
      </c>
      <c r="AG695" s="8">
        <v>96950</v>
      </c>
      <c r="AH695" t="s">
        <v>121</v>
      </c>
      <c r="AJ695" s="10">
        <v>16702330349</v>
      </c>
      <c r="AL695" t="s">
        <v>4184</v>
      </c>
      <c r="BD695" t="str">
        <f>"37-2012.00"</f>
        <v>37-2012.00</v>
      </c>
      <c r="BE695" t="s">
        <v>512</v>
      </c>
      <c r="BF695" t="s">
        <v>4185</v>
      </c>
      <c r="BG695" t="s">
        <v>4186</v>
      </c>
      <c r="BH695">
        <v>1</v>
      </c>
      <c r="BI695">
        <v>1</v>
      </c>
      <c r="BJ695" s="1">
        <v>45627</v>
      </c>
      <c r="BK695" s="1">
        <v>45991</v>
      </c>
      <c r="BL695" s="1">
        <v>45627</v>
      </c>
      <c r="BM695" s="1">
        <v>45991</v>
      </c>
      <c r="BN695">
        <v>35</v>
      </c>
      <c r="BO695">
        <v>0</v>
      </c>
      <c r="BP695">
        <v>7</v>
      </c>
      <c r="BQ695">
        <v>7</v>
      </c>
      <c r="BR695">
        <v>7</v>
      </c>
      <c r="BS695">
        <v>7</v>
      </c>
      <c r="BT695">
        <v>7</v>
      </c>
      <c r="BU695">
        <v>0</v>
      </c>
      <c r="BV695" t="str">
        <f>"9:00 AM"</f>
        <v>9:00 AM</v>
      </c>
      <c r="BW695" t="str">
        <f>"5:00 PM"</f>
        <v>5:00 PM</v>
      </c>
      <c r="BX695" t="s">
        <v>158</v>
      </c>
      <c r="BY695">
        <v>0</v>
      </c>
      <c r="BZ695">
        <v>3</v>
      </c>
      <c r="CA695" t="s">
        <v>115</v>
      </c>
      <c r="CC695" t="s">
        <v>4187</v>
      </c>
      <c r="CD695" t="s">
        <v>4188</v>
      </c>
      <c r="CF695" t="s">
        <v>148</v>
      </c>
      <c r="CG695" t="s">
        <v>120</v>
      </c>
      <c r="CH695" s="8">
        <v>96950</v>
      </c>
      <c r="CI695" s="3">
        <v>7.77</v>
      </c>
      <c r="CJ695" s="3">
        <v>7.77</v>
      </c>
      <c r="CK695" s="3">
        <v>0</v>
      </c>
      <c r="CL695" s="3">
        <v>0</v>
      </c>
      <c r="CM695" t="s">
        <v>136</v>
      </c>
      <c r="CN695" t="s">
        <v>139</v>
      </c>
      <c r="CO695" t="s">
        <v>138</v>
      </c>
      <c r="CQ695" t="s">
        <v>115</v>
      </c>
      <c r="CR695" t="s">
        <v>133</v>
      </c>
      <c r="CS695" t="s">
        <v>139</v>
      </c>
      <c r="CT695" t="s">
        <v>139</v>
      </c>
      <c r="CU695" t="s">
        <v>139</v>
      </c>
      <c r="CV695" t="s">
        <v>133</v>
      </c>
      <c r="CW695" t="s">
        <v>139</v>
      </c>
      <c r="CX695" t="s">
        <v>158</v>
      </c>
      <c r="CY695" s="10">
        <v>16702330349</v>
      </c>
      <c r="CZ695" t="s">
        <v>3791</v>
      </c>
      <c r="DA695" t="s">
        <v>139</v>
      </c>
      <c r="DB695" t="s">
        <v>133</v>
      </c>
      <c r="DC695" t="s">
        <v>133</v>
      </c>
    </row>
    <row r="696" spans="1:112" ht="14.45" customHeight="1" x14ac:dyDescent="0.25">
      <c r="A696" t="s">
        <v>4526</v>
      </c>
      <c r="B696" t="s">
        <v>143</v>
      </c>
      <c r="C696" s="1">
        <v>45566</v>
      </c>
      <c r="D696" s="1">
        <v>45609</v>
      </c>
      <c r="E696" t="s">
        <v>114</v>
      </c>
      <c r="G696" t="s">
        <v>115</v>
      </c>
      <c r="H696" t="s">
        <v>115</v>
      </c>
      <c r="I696" t="s">
        <v>115</v>
      </c>
      <c r="J696" t="s">
        <v>326</v>
      </c>
      <c r="K696" t="s">
        <v>327</v>
      </c>
      <c r="L696" t="s">
        <v>328</v>
      </c>
      <c r="M696" t="s">
        <v>329</v>
      </c>
      <c r="N696" t="s">
        <v>119</v>
      </c>
      <c r="O696" t="s">
        <v>120</v>
      </c>
      <c r="P696" s="8">
        <v>96950</v>
      </c>
      <c r="Q696" t="s">
        <v>121</v>
      </c>
      <c r="S696" s="10">
        <v>16702336927</v>
      </c>
      <c r="U696" t="s">
        <v>330</v>
      </c>
      <c r="V696">
        <v>23622</v>
      </c>
      <c r="W696" t="s">
        <v>123</v>
      </c>
      <c r="Y696" t="s">
        <v>331</v>
      </c>
      <c r="Z696" t="s">
        <v>332</v>
      </c>
      <c r="AA696" t="s">
        <v>333</v>
      </c>
      <c r="AB696" t="s">
        <v>200</v>
      </c>
      <c r="AC696" t="s">
        <v>4527</v>
      </c>
      <c r="AD696" t="s">
        <v>329</v>
      </c>
      <c r="AE696" t="s">
        <v>119</v>
      </c>
      <c r="AF696" t="s">
        <v>120</v>
      </c>
      <c r="AG696" s="8">
        <v>96950</v>
      </c>
      <c r="AH696" t="s">
        <v>121</v>
      </c>
      <c r="AJ696" s="10">
        <v>16702336927</v>
      </c>
      <c r="AL696" t="s">
        <v>334</v>
      </c>
      <c r="BD696" t="str">
        <f>"49-9071.00"</f>
        <v>49-9071.00</v>
      </c>
      <c r="BE696" t="s">
        <v>241</v>
      </c>
      <c r="BF696" t="s">
        <v>4528</v>
      </c>
      <c r="BG696" t="s">
        <v>4529</v>
      </c>
      <c r="BH696">
        <v>12</v>
      </c>
      <c r="BI696">
        <v>12</v>
      </c>
      <c r="BJ696" s="1">
        <v>45657</v>
      </c>
      <c r="BK696" s="1">
        <v>46021</v>
      </c>
      <c r="BL696" s="1">
        <v>45657</v>
      </c>
      <c r="BM696" s="1">
        <v>46021</v>
      </c>
      <c r="BN696">
        <v>35</v>
      </c>
      <c r="BO696">
        <v>0</v>
      </c>
      <c r="BP696">
        <v>7</v>
      </c>
      <c r="BQ696">
        <v>7</v>
      </c>
      <c r="BR696">
        <v>7</v>
      </c>
      <c r="BS696">
        <v>7</v>
      </c>
      <c r="BT696">
        <v>7</v>
      </c>
      <c r="BU696">
        <v>0</v>
      </c>
      <c r="BV696" t="str">
        <f>"7:30 AM"</f>
        <v>7:30 AM</v>
      </c>
      <c r="BW696" t="str">
        <f>"3:30 PM"</f>
        <v>3:30 PM</v>
      </c>
      <c r="BX696" t="s">
        <v>226</v>
      </c>
      <c r="BY696">
        <v>0</v>
      </c>
      <c r="BZ696">
        <v>24</v>
      </c>
      <c r="CA696" t="s">
        <v>115</v>
      </c>
      <c r="CC696" s="2" t="s">
        <v>4530</v>
      </c>
      <c r="CD696" t="s">
        <v>328</v>
      </c>
      <c r="CF696" t="s">
        <v>119</v>
      </c>
      <c r="CG696" t="s">
        <v>120</v>
      </c>
      <c r="CH696" s="8">
        <v>96950</v>
      </c>
      <c r="CI696" s="3">
        <v>9.75</v>
      </c>
      <c r="CJ696" s="3">
        <v>9.75</v>
      </c>
      <c r="CK696" s="3">
        <v>14.63</v>
      </c>
      <c r="CL696" s="3">
        <v>14.63</v>
      </c>
      <c r="CM696" t="s">
        <v>136</v>
      </c>
      <c r="CO696" t="s">
        <v>138</v>
      </c>
      <c r="CQ696" t="s">
        <v>115</v>
      </c>
      <c r="CR696" t="s">
        <v>133</v>
      </c>
      <c r="CS696" t="s">
        <v>139</v>
      </c>
      <c r="CT696" t="s">
        <v>133</v>
      </c>
      <c r="CU696" t="s">
        <v>139</v>
      </c>
      <c r="CV696" t="s">
        <v>133</v>
      </c>
      <c r="CW696" t="s">
        <v>139</v>
      </c>
      <c r="CX696" t="s">
        <v>338</v>
      </c>
      <c r="CY696" s="10">
        <v>16702336927</v>
      </c>
      <c r="CZ696" t="s">
        <v>334</v>
      </c>
      <c r="DA696" t="s">
        <v>139</v>
      </c>
      <c r="DB696" t="s">
        <v>133</v>
      </c>
      <c r="DC696" t="s">
        <v>115</v>
      </c>
    </row>
    <row r="697" spans="1:112" ht="14.45" customHeight="1" x14ac:dyDescent="0.25">
      <c r="A697" t="s">
        <v>4653</v>
      </c>
      <c r="B697" t="s">
        <v>901</v>
      </c>
      <c r="C697" s="1">
        <v>45469</v>
      </c>
      <c r="D697" s="1">
        <v>45609</v>
      </c>
      <c r="E697" t="s">
        <v>114</v>
      </c>
      <c r="G697" t="s">
        <v>115</v>
      </c>
      <c r="H697" t="s">
        <v>115</v>
      </c>
      <c r="I697" t="s">
        <v>115</v>
      </c>
      <c r="J697" t="s">
        <v>469</v>
      </c>
      <c r="K697" t="s">
        <v>9651</v>
      </c>
      <c r="L697" t="s">
        <v>4654</v>
      </c>
      <c r="M697" t="s">
        <v>471</v>
      </c>
      <c r="N697" t="s">
        <v>119</v>
      </c>
      <c r="O697" t="s">
        <v>120</v>
      </c>
      <c r="P697" s="8">
        <v>96950</v>
      </c>
      <c r="Q697" t="s">
        <v>121</v>
      </c>
      <c r="S697" s="10">
        <v>16702355009</v>
      </c>
      <c r="U697" t="s">
        <v>472</v>
      </c>
      <c r="V697">
        <v>722515</v>
      </c>
      <c r="W697" t="s">
        <v>123</v>
      </c>
      <c r="Y697" t="s">
        <v>473</v>
      </c>
      <c r="Z697" t="s">
        <v>4655</v>
      </c>
      <c r="AA697" t="s">
        <v>475</v>
      </c>
      <c r="AB697" t="s">
        <v>4656</v>
      </c>
      <c r="AC697" t="s">
        <v>4657</v>
      </c>
      <c r="AD697" t="s">
        <v>471</v>
      </c>
      <c r="AE697" t="s">
        <v>119</v>
      </c>
      <c r="AF697" t="s">
        <v>120</v>
      </c>
      <c r="AG697" s="8">
        <v>96950</v>
      </c>
      <c r="AH697" t="s">
        <v>121</v>
      </c>
      <c r="AJ697" s="10">
        <v>16702355009</v>
      </c>
      <c r="AL697" t="s">
        <v>477</v>
      </c>
      <c r="BD697" t="str">
        <f>"35-2021.00"</f>
        <v>35-2021.00</v>
      </c>
      <c r="BE697" t="s">
        <v>1658</v>
      </c>
      <c r="BF697" t="s">
        <v>4658</v>
      </c>
      <c r="BG697" t="s">
        <v>4659</v>
      </c>
      <c r="BH697">
        <v>10</v>
      </c>
      <c r="BI697">
        <v>6</v>
      </c>
      <c r="BJ697" s="1">
        <v>45566</v>
      </c>
      <c r="BK697" s="1">
        <v>45930</v>
      </c>
      <c r="BL697" s="1">
        <v>45609</v>
      </c>
      <c r="BM697" s="1">
        <v>45930</v>
      </c>
      <c r="BN697">
        <v>35</v>
      </c>
      <c r="BO697">
        <v>0</v>
      </c>
      <c r="BP697">
        <v>7</v>
      </c>
      <c r="BQ697">
        <v>7</v>
      </c>
      <c r="BR697">
        <v>7</v>
      </c>
      <c r="BS697">
        <v>7</v>
      </c>
      <c r="BT697">
        <v>7</v>
      </c>
      <c r="BU697">
        <v>0</v>
      </c>
      <c r="BV697" t="str">
        <f>"8:00 AM"</f>
        <v>8:00 AM</v>
      </c>
      <c r="BW697" t="str">
        <f>"4:00 PM"</f>
        <v>4:00 PM</v>
      </c>
      <c r="BX697" t="s">
        <v>158</v>
      </c>
      <c r="BY697">
        <v>0</v>
      </c>
      <c r="BZ697">
        <v>3</v>
      </c>
      <c r="CA697" t="s">
        <v>115</v>
      </c>
      <c r="CC697" t="s">
        <v>4660</v>
      </c>
      <c r="CD697" t="s">
        <v>3238</v>
      </c>
      <c r="CE697" t="s">
        <v>471</v>
      </c>
      <c r="CF697" t="s">
        <v>119</v>
      </c>
      <c r="CG697" t="s">
        <v>120</v>
      </c>
      <c r="CH697" s="8">
        <v>96950</v>
      </c>
      <c r="CI697" s="3">
        <v>7.95</v>
      </c>
      <c r="CJ697" s="3">
        <v>7.95</v>
      </c>
      <c r="CK697" s="3">
        <v>11.93</v>
      </c>
      <c r="CL697" s="3">
        <v>11.93</v>
      </c>
      <c r="CM697" t="s">
        <v>136</v>
      </c>
      <c r="CN697" t="s">
        <v>4661</v>
      </c>
      <c r="CO697" t="s">
        <v>138</v>
      </c>
      <c r="CQ697" t="s">
        <v>115</v>
      </c>
      <c r="CR697" t="s">
        <v>133</v>
      </c>
      <c r="CS697" t="s">
        <v>139</v>
      </c>
      <c r="CT697" t="s">
        <v>133</v>
      </c>
      <c r="CU697" t="s">
        <v>139</v>
      </c>
      <c r="CV697" t="s">
        <v>133</v>
      </c>
      <c r="CW697" t="s">
        <v>139</v>
      </c>
      <c r="CX697" s="2" t="s">
        <v>4662</v>
      </c>
      <c r="CY697" s="10">
        <v>16702355009</v>
      </c>
      <c r="CZ697" t="s">
        <v>477</v>
      </c>
      <c r="DA697" t="s">
        <v>139</v>
      </c>
      <c r="DB697" t="s">
        <v>133</v>
      </c>
      <c r="DC697" t="s">
        <v>115</v>
      </c>
    </row>
    <row r="698" spans="1:112" ht="14.45" customHeight="1" x14ac:dyDescent="0.25">
      <c r="A698" t="s">
        <v>6789</v>
      </c>
      <c r="B698" t="s">
        <v>143</v>
      </c>
      <c r="C698" s="1">
        <v>45541</v>
      </c>
      <c r="D698" s="1">
        <v>45609</v>
      </c>
      <c r="E698" t="s">
        <v>114</v>
      </c>
      <c r="G698" t="s">
        <v>115</v>
      </c>
      <c r="H698" t="s">
        <v>115</v>
      </c>
      <c r="I698" t="s">
        <v>115</v>
      </c>
      <c r="J698" t="s">
        <v>6700</v>
      </c>
      <c r="L698" t="s">
        <v>6701</v>
      </c>
      <c r="M698" t="s">
        <v>6702</v>
      </c>
      <c r="N698" t="s">
        <v>499</v>
      </c>
      <c r="O698" t="s">
        <v>120</v>
      </c>
      <c r="P698" s="8">
        <v>96950</v>
      </c>
      <c r="Q698" t="s">
        <v>121</v>
      </c>
      <c r="S698" s="10">
        <v>16703226031</v>
      </c>
      <c r="U698" t="s">
        <v>6703</v>
      </c>
      <c r="V698">
        <v>424410</v>
      </c>
      <c r="W698" t="s">
        <v>123</v>
      </c>
      <c r="Y698" t="s">
        <v>6704</v>
      </c>
      <c r="Z698" t="s">
        <v>6705</v>
      </c>
      <c r="AA698" t="s">
        <v>6706</v>
      </c>
      <c r="AB698" t="s">
        <v>6707</v>
      </c>
      <c r="AC698" t="s">
        <v>6701</v>
      </c>
      <c r="AD698" t="s">
        <v>6702</v>
      </c>
      <c r="AE698" t="s">
        <v>6790</v>
      </c>
      <c r="AF698" t="s">
        <v>120</v>
      </c>
      <c r="AG698" s="8">
        <v>96950</v>
      </c>
      <c r="AH698" t="s">
        <v>121</v>
      </c>
      <c r="AJ698" s="10">
        <v>16714826466</v>
      </c>
      <c r="AL698" t="s">
        <v>6791</v>
      </c>
      <c r="AM698" t="s">
        <v>174</v>
      </c>
      <c r="AN698" t="s">
        <v>3473</v>
      </c>
      <c r="AO698" t="s">
        <v>3474</v>
      </c>
      <c r="AP698" t="s">
        <v>3475</v>
      </c>
      <c r="AQ698" t="s">
        <v>3476</v>
      </c>
      <c r="AR698" t="s">
        <v>3477</v>
      </c>
      <c r="AS698" t="s">
        <v>1257</v>
      </c>
      <c r="AT698" t="s">
        <v>1258</v>
      </c>
      <c r="AU698" s="8">
        <v>96913</v>
      </c>
      <c r="AV698" t="s">
        <v>121</v>
      </c>
      <c r="AX698" s="10">
        <v>16716461222</v>
      </c>
      <c r="AY698">
        <v>111</v>
      </c>
      <c r="AZ698" t="s">
        <v>3478</v>
      </c>
      <c r="BA698" t="s">
        <v>3479</v>
      </c>
      <c r="BB698" t="s">
        <v>1258</v>
      </c>
      <c r="BC698" t="s">
        <v>3480</v>
      </c>
      <c r="BD698" t="str">
        <f>"53-3031.00"</f>
        <v>53-3031.00</v>
      </c>
      <c r="BE698" t="s">
        <v>1421</v>
      </c>
      <c r="BF698" t="s">
        <v>6792</v>
      </c>
      <c r="BG698" t="s">
        <v>6793</v>
      </c>
      <c r="BH698">
        <v>2</v>
      </c>
      <c r="BI698">
        <v>2</v>
      </c>
      <c r="BJ698" s="1">
        <v>45660</v>
      </c>
      <c r="BK698" s="1">
        <v>45930</v>
      </c>
      <c r="BL698" s="1">
        <v>45660</v>
      </c>
      <c r="BM698" s="1">
        <v>45930</v>
      </c>
      <c r="BN698">
        <v>40</v>
      </c>
      <c r="BO698">
        <v>0</v>
      </c>
      <c r="BP698">
        <v>8</v>
      </c>
      <c r="BQ698">
        <v>8</v>
      </c>
      <c r="BR698">
        <v>8</v>
      </c>
      <c r="BS698">
        <v>8</v>
      </c>
      <c r="BT698">
        <v>8</v>
      </c>
      <c r="BU698">
        <v>0</v>
      </c>
      <c r="BV698" t="str">
        <f>"8:00 AM"</f>
        <v>8:00 AM</v>
      </c>
      <c r="BW698" t="str">
        <f>"5:00 PM"</f>
        <v>5:00 PM</v>
      </c>
      <c r="BX698" t="s">
        <v>226</v>
      </c>
      <c r="BY698">
        <v>0</v>
      </c>
      <c r="BZ698">
        <v>12</v>
      </c>
      <c r="CA698" t="s">
        <v>115</v>
      </c>
      <c r="CC698" s="2" t="s">
        <v>6794</v>
      </c>
      <c r="CD698" t="s">
        <v>6701</v>
      </c>
      <c r="CE698" t="s">
        <v>6702</v>
      </c>
      <c r="CF698" t="s">
        <v>499</v>
      </c>
      <c r="CG698" t="s">
        <v>120</v>
      </c>
      <c r="CH698" s="8">
        <v>96950</v>
      </c>
      <c r="CI698" s="3">
        <v>8.34</v>
      </c>
      <c r="CJ698" s="3">
        <v>8.34</v>
      </c>
      <c r="CK698" s="3">
        <v>12.51</v>
      </c>
      <c r="CL698" s="3">
        <v>12.51</v>
      </c>
      <c r="CM698" t="s">
        <v>136</v>
      </c>
      <c r="CN698" t="s">
        <v>6795</v>
      </c>
      <c r="CO698" t="s">
        <v>138</v>
      </c>
      <c r="CQ698" t="s">
        <v>133</v>
      </c>
      <c r="CR698" t="s">
        <v>133</v>
      </c>
      <c r="CS698" t="s">
        <v>133</v>
      </c>
      <c r="CT698" t="s">
        <v>133</v>
      </c>
      <c r="CU698" t="s">
        <v>139</v>
      </c>
      <c r="CV698" t="s">
        <v>133</v>
      </c>
      <c r="CW698" t="s">
        <v>133</v>
      </c>
      <c r="CX698" t="s">
        <v>3485</v>
      </c>
      <c r="CY698" s="10">
        <v>16703226031</v>
      </c>
      <c r="CZ698" t="s">
        <v>6708</v>
      </c>
      <c r="DA698" t="s">
        <v>139</v>
      </c>
      <c r="DB698" t="s">
        <v>133</v>
      </c>
      <c r="DC698" t="s">
        <v>115</v>
      </c>
    </row>
    <row r="699" spans="1:112" ht="14.45" customHeight="1" x14ac:dyDescent="0.25">
      <c r="A699" t="s">
        <v>7045</v>
      </c>
      <c r="B699" t="s">
        <v>192</v>
      </c>
      <c r="C699" s="1">
        <v>45512</v>
      </c>
      <c r="D699" s="1">
        <v>45609</v>
      </c>
      <c r="E699" t="s">
        <v>144</v>
      </c>
      <c r="F699" s="1">
        <v>45656</v>
      </c>
      <c r="G699" t="s">
        <v>133</v>
      </c>
      <c r="H699" t="s">
        <v>115</v>
      </c>
      <c r="I699" t="s">
        <v>115</v>
      </c>
      <c r="J699" t="s">
        <v>1987</v>
      </c>
      <c r="K699" t="s">
        <v>1988</v>
      </c>
      <c r="L699" t="s">
        <v>7046</v>
      </c>
      <c r="M699" t="s">
        <v>1990</v>
      </c>
      <c r="N699" t="s">
        <v>119</v>
      </c>
      <c r="O699" t="s">
        <v>120</v>
      </c>
      <c r="P699" s="8">
        <v>96950</v>
      </c>
      <c r="Q699" t="s">
        <v>121</v>
      </c>
      <c r="S699" s="10">
        <v>16702357354</v>
      </c>
      <c r="U699" t="s">
        <v>1991</v>
      </c>
      <c r="V699">
        <v>81231</v>
      </c>
      <c r="W699" t="s">
        <v>123</v>
      </c>
      <c r="Y699" t="s">
        <v>1180</v>
      </c>
      <c r="Z699" t="s">
        <v>1992</v>
      </c>
      <c r="AB699" t="s">
        <v>200</v>
      </c>
      <c r="AC699" t="s">
        <v>7046</v>
      </c>
      <c r="AD699" t="s">
        <v>1990</v>
      </c>
      <c r="AE699" t="s">
        <v>119</v>
      </c>
      <c r="AF699" t="s">
        <v>120</v>
      </c>
      <c r="AG699" s="8">
        <v>96950</v>
      </c>
      <c r="AH699" t="s">
        <v>121</v>
      </c>
      <c r="AJ699" s="10">
        <v>16702357354</v>
      </c>
      <c r="AL699" t="s">
        <v>1993</v>
      </c>
      <c r="BD699" t="str">
        <f>"53-7065.00"</f>
        <v>53-7065.00</v>
      </c>
      <c r="BE699" t="s">
        <v>849</v>
      </c>
      <c r="BF699" t="s">
        <v>7047</v>
      </c>
      <c r="BG699" t="s">
        <v>7048</v>
      </c>
      <c r="BH699">
        <v>3</v>
      </c>
      <c r="BJ699" s="1">
        <v>45658</v>
      </c>
      <c r="BK699" s="1">
        <v>46752</v>
      </c>
      <c r="BN699">
        <v>36</v>
      </c>
      <c r="BO699">
        <v>0</v>
      </c>
      <c r="BP699">
        <v>6</v>
      </c>
      <c r="BQ699">
        <v>6</v>
      </c>
      <c r="BR699">
        <v>6</v>
      </c>
      <c r="BS699">
        <v>6</v>
      </c>
      <c r="BT699">
        <v>6</v>
      </c>
      <c r="BU699">
        <v>6</v>
      </c>
      <c r="BV699" t="str">
        <f>"9:00 AM"</f>
        <v>9:00 AM</v>
      </c>
      <c r="BW699" t="str">
        <f>"4:00 PM"</f>
        <v>4:00 PM</v>
      </c>
      <c r="BX699" t="s">
        <v>226</v>
      </c>
      <c r="BY699">
        <v>0</v>
      </c>
      <c r="BZ699">
        <v>12</v>
      </c>
      <c r="CA699" t="s">
        <v>115</v>
      </c>
      <c r="CC699" s="2" t="s">
        <v>7049</v>
      </c>
      <c r="CD699" t="s">
        <v>7046</v>
      </c>
      <c r="CE699" t="s">
        <v>1990</v>
      </c>
      <c r="CF699" t="s">
        <v>119</v>
      </c>
      <c r="CG699" t="s">
        <v>120</v>
      </c>
      <c r="CH699" s="8">
        <v>96950</v>
      </c>
      <c r="CI699" s="3">
        <v>8.86</v>
      </c>
      <c r="CJ699" s="3">
        <v>8.86</v>
      </c>
      <c r="CK699" s="3">
        <v>0</v>
      </c>
      <c r="CL699" s="3">
        <v>0</v>
      </c>
      <c r="CM699" t="s">
        <v>136</v>
      </c>
      <c r="CN699" t="s">
        <v>139</v>
      </c>
      <c r="CO699" t="s">
        <v>138</v>
      </c>
      <c r="CQ699" t="s">
        <v>115</v>
      </c>
      <c r="CR699" t="s">
        <v>133</v>
      </c>
      <c r="CS699" t="s">
        <v>139</v>
      </c>
      <c r="CT699" t="s">
        <v>139</v>
      </c>
      <c r="CU699" t="s">
        <v>139</v>
      </c>
      <c r="CV699" t="s">
        <v>133</v>
      </c>
      <c r="CW699" t="s">
        <v>139</v>
      </c>
      <c r="CX699" t="s">
        <v>139</v>
      </c>
      <c r="CY699" s="10">
        <v>16702357354</v>
      </c>
      <c r="CZ699" t="s">
        <v>1993</v>
      </c>
      <c r="DA699" t="s">
        <v>139</v>
      </c>
      <c r="DB699" t="s">
        <v>133</v>
      </c>
      <c r="DC699" t="s">
        <v>115</v>
      </c>
      <c r="DD699" t="s">
        <v>1998</v>
      </c>
      <c r="DE699" t="s">
        <v>1999</v>
      </c>
      <c r="DF699" t="s">
        <v>1057</v>
      </c>
      <c r="DG699" t="s">
        <v>1987</v>
      </c>
      <c r="DH699" t="s">
        <v>1993</v>
      </c>
    </row>
    <row r="700" spans="1:112" ht="14.45" customHeight="1" x14ac:dyDescent="0.25">
      <c r="A700" t="s">
        <v>7209</v>
      </c>
      <c r="B700" t="s">
        <v>192</v>
      </c>
      <c r="C700" s="1">
        <v>45526</v>
      </c>
      <c r="D700" s="1">
        <v>45609</v>
      </c>
      <c r="E700" t="s">
        <v>114</v>
      </c>
      <c r="G700" t="s">
        <v>115</v>
      </c>
      <c r="H700" t="s">
        <v>115</v>
      </c>
      <c r="I700" t="s">
        <v>115</v>
      </c>
      <c r="J700" t="s">
        <v>7210</v>
      </c>
      <c r="K700" t="s">
        <v>7211</v>
      </c>
      <c r="L700" t="s">
        <v>1451</v>
      </c>
      <c r="M700" t="s">
        <v>1452</v>
      </c>
      <c r="N700" t="s">
        <v>148</v>
      </c>
      <c r="O700" t="s">
        <v>120</v>
      </c>
      <c r="P700" s="8">
        <v>96950</v>
      </c>
      <c r="Q700" t="s">
        <v>121</v>
      </c>
      <c r="S700" s="10">
        <v>16702358000</v>
      </c>
      <c r="U700" t="s">
        <v>1453</v>
      </c>
      <c r="V700">
        <v>812199</v>
      </c>
      <c r="W700" t="s">
        <v>123</v>
      </c>
      <c r="Y700" t="s">
        <v>1123</v>
      </c>
      <c r="Z700" t="s">
        <v>1454</v>
      </c>
      <c r="AB700" t="s">
        <v>1455</v>
      </c>
      <c r="AC700" t="s">
        <v>1451</v>
      </c>
      <c r="AD700" t="s">
        <v>1452</v>
      </c>
      <c r="AE700" t="s">
        <v>148</v>
      </c>
      <c r="AF700" t="s">
        <v>120</v>
      </c>
      <c r="AG700" s="8">
        <v>96950</v>
      </c>
      <c r="AH700" t="s">
        <v>121</v>
      </c>
      <c r="AJ700" s="10">
        <v>16702358000</v>
      </c>
      <c r="AL700" t="s">
        <v>1456</v>
      </c>
      <c r="BD700" t="str">
        <f>"31-9011.00"</f>
        <v>31-9011.00</v>
      </c>
      <c r="BE700" t="s">
        <v>1170</v>
      </c>
      <c r="BF700" t="s">
        <v>7212</v>
      </c>
      <c r="BG700" t="s">
        <v>4038</v>
      </c>
      <c r="BH700">
        <v>5</v>
      </c>
      <c r="BJ700" s="1">
        <v>45566</v>
      </c>
      <c r="BK700" s="1">
        <v>45930</v>
      </c>
      <c r="BN700">
        <v>35</v>
      </c>
      <c r="BO700">
        <v>7</v>
      </c>
      <c r="BP700">
        <v>0</v>
      </c>
      <c r="BQ700">
        <v>0</v>
      </c>
      <c r="BR700">
        <v>7</v>
      </c>
      <c r="BS700">
        <v>7</v>
      </c>
      <c r="BT700">
        <v>7</v>
      </c>
      <c r="BU700">
        <v>7</v>
      </c>
      <c r="BV700" t="str">
        <f>"11:00 AM"</f>
        <v>11:00 AM</v>
      </c>
      <c r="BW700" t="str">
        <f>"6:00 PM"</f>
        <v>6:00 PM</v>
      </c>
      <c r="BX700" t="s">
        <v>226</v>
      </c>
      <c r="BY700">
        <v>0</v>
      </c>
      <c r="BZ700">
        <v>24</v>
      </c>
      <c r="CA700" t="s">
        <v>115</v>
      </c>
      <c r="CC700" s="2" t="s">
        <v>7213</v>
      </c>
      <c r="CD700" t="s">
        <v>1451</v>
      </c>
      <c r="CE700" t="s">
        <v>1452</v>
      </c>
      <c r="CF700" t="s">
        <v>148</v>
      </c>
      <c r="CG700" t="s">
        <v>120</v>
      </c>
      <c r="CH700" s="8">
        <v>96950</v>
      </c>
      <c r="CI700" s="3">
        <v>12.37</v>
      </c>
      <c r="CJ700" s="3">
        <v>12.37</v>
      </c>
      <c r="CK700" s="3">
        <v>18.559999999999999</v>
      </c>
      <c r="CL700" s="3">
        <v>18.559999999999999</v>
      </c>
      <c r="CM700" t="s">
        <v>136</v>
      </c>
      <c r="CN700" t="s">
        <v>368</v>
      </c>
      <c r="CO700" t="s">
        <v>138</v>
      </c>
      <c r="CQ700" t="s">
        <v>115</v>
      </c>
      <c r="CR700" t="s">
        <v>133</v>
      </c>
      <c r="CS700" t="s">
        <v>139</v>
      </c>
      <c r="CT700" t="s">
        <v>133</v>
      </c>
      <c r="CU700" t="s">
        <v>139</v>
      </c>
      <c r="CV700" t="s">
        <v>133</v>
      </c>
      <c r="CW700" t="s">
        <v>139</v>
      </c>
      <c r="CX700" t="s">
        <v>1461</v>
      </c>
      <c r="CY700" s="10">
        <v>16702358000</v>
      </c>
      <c r="CZ700" t="s">
        <v>1456</v>
      </c>
      <c r="DA700" t="s">
        <v>139</v>
      </c>
      <c r="DB700" t="s">
        <v>133</v>
      </c>
      <c r="DC700" t="s">
        <v>115</v>
      </c>
    </row>
    <row r="701" spans="1:112" ht="14.45" customHeight="1" x14ac:dyDescent="0.25">
      <c r="A701" t="s">
        <v>7448</v>
      </c>
      <c r="B701" t="s">
        <v>192</v>
      </c>
      <c r="C701" s="1">
        <v>45516</v>
      </c>
      <c r="D701" s="1">
        <v>45609</v>
      </c>
      <c r="E701" t="s">
        <v>114</v>
      </c>
      <c r="G701" t="s">
        <v>115</v>
      </c>
      <c r="H701" t="s">
        <v>115</v>
      </c>
      <c r="I701" t="s">
        <v>115</v>
      </c>
      <c r="J701" t="s">
        <v>2762</v>
      </c>
      <c r="L701" t="s">
        <v>2763</v>
      </c>
      <c r="M701" t="s">
        <v>2764</v>
      </c>
      <c r="N701" t="s">
        <v>283</v>
      </c>
      <c r="O701" t="s">
        <v>120</v>
      </c>
      <c r="P701" s="8">
        <v>96952</v>
      </c>
      <c r="Q701" t="s">
        <v>121</v>
      </c>
      <c r="S701" s="10">
        <v>16707832999</v>
      </c>
      <c r="U701" t="s">
        <v>2765</v>
      </c>
      <c r="V701">
        <v>72251</v>
      </c>
      <c r="W701" t="s">
        <v>123</v>
      </c>
      <c r="Y701" t="s">
        <v>3395</v>
      </c>
      <c r="Z701" t="s">
        <v>3396</v>
      </c>
      <c r="AA701" t="s">
        <v>3397</v>
      </c>
      <c r="AB701" t="s">
        <v>200</v>
      </c>
      <c r="AC701" t="s">
        <v>2763</v>
      </c>
      <c r="AD701" t="s">
        <v>2764</v>
      </c>
      <c r="AE701" t="s">
        <v>283</v>
      </c>
      <c r="AF701" t="s">
        <v>120</v>
      </c>
      <c r="AG701" s="8">
        <v>96952</v>
      </c>
      <c r="AH701" t="s">
        <v>121</v>
      </c>
      <c r="AJ701" s="10">
        <v>16707832999</v>
      </c>
      <c r="AL701" t="s">
        <v>2769</v>
      </c>
      <c r="BD701" t="str">
        <f>"35-2014.00"</f>
        <v>35-2014.00</v>
      </c>
      <c r="BE701" t="s">
        <v>273</v>
      </c>
      <c r="BF701" t="s">
        <v>3398</v>
      </c>
      <c r="BG701" t="s">
        <v>275</v>
      </c>
      <c r="BH701">
        <v>3</v>
      </c>
      <c r="BJ701" s="1">
        <v>45566</v>
      </c>
      <c r="BK701" s="1">
        <v>45930</v>
      </c>
      <c r="BN701">
        <v>35</v>
      </c>
      <c r="BO701">
        <v>7</v>
      </c>
      <c r="BP701">
        <v>0</v>
      </c>
      <c r="BQ701">
        <v>0</v>
      </c>
      <c r="BR701">
        <v>7</v>
      </c>
      <c r="BS701">
        <v>7</v>
      </c>
      <c r="BT701">
        <v>7</v>
      </c>
      <c r="BU701">
        <v>7</v>
      </c>
      <c r="BV701" t="str">
        <f>"8:00 AM"</f>
        <v>8:00 AM</v>
      </c>
      <c r="BW701" t="str">
        <f>"5:00 PM"</f>
        <v>5:00 PM</v>
      </c>
      <c r="BX701" t="s">
        <v>158</v>
      </c>
      <c r="BY701">
        <v>0</v>
      </c>
      <c r="BZ701">
        <v>12</v>
      </c>
      <c r="CA701" t="s">
        <v>115</v>
      </c>
      <c r="CC701" s="2" t="s">
        <v>2772</v>
      </c>
      <c r="CD701" t="s">
        <v>2763</v>
      </c>
      <c r="CE701" t="s">
        <v>2764</v>
      </c>
      <c r="CF701" t="s">
        <v>283</v>
      </c>
      <c r="CG701" t="s">
        <v>120</v>
      </c>
      <c r="CH701" s="8">
        <v>96952</v>
      </c>
      <c r="CI701" s="3">
        <v>8.83</v>
      </c>
      <c r="CJ701" s="3">
        <v>8.83</v>
      </c>
      <c r="CK701" s="3">
        <v>13.24</v>
      </c>
      <c r="CL701" s="3">
        <v>13.24</v>
      </c>
      <c r="CM701" t="s">
        <v>136</v>
      </c>
      <c r="CO701" t="s">
        <v>138</v>
      </c>
      <c r="CQ701" t="s">
        <v>115</v>
      </c>
      <c r="CR701" t="s">
        <v>133</v>
      </c>
      <c r="CS701" t="s">
        <v>139</v>
      </c>
      <c r="CT701" t="s">
        <v>133</v>
      </c>
      <c r="CU701" t="s">
        <v>139</v>
      </c>
      <c r="CV701" t="s">
        <v>133</v>
      </c>
      <c r="CW701" t="s">
        <v>139</v>
      </c>
      <c r="CX701" t="s">
        <v>1461</v>
      </c>
      <c r="CY701" s="10">
        <v>16707832999</v>
      </c>
      <c r="CZ701" t="s">
        <v>2769</v>
      </c>
      <c r="DA701" t="s">
        <v>139</v>
      </c>
      <c r="DB701" t="s">
        <v>133</v>
      </c>
      <c r="DC701" t="s">
        <v>115</v>
      </c>
    </row>
    <row r="702" spans="1:112" ht="14.45" customHeight="1" x14ac:dyDescent="0.25">
      <c r="A702" t="s">
        <v>7683</v>
      </c>
      <c r="B702" t="s">
        <v>113</v>
      </c>
      <c r="C702" s="1">
        <v>45602</v>
      </c>
      <c r="D702" s="1">
        <v>45609</v>
      </c>
      <c r="E702" t="s">
        <v>114</v>
      </c>
      <c r="G702" t="s">
        <v>115</v>
      </c>
      <c r="H702" t="s">
        <v>115</v>
      </c>
      <c r="I702" t="s">
        <v>115</v>
      </c>
      <c r="J702" t="s">
        <v>1560</v>
      </c>
      <c r="K702" t="s">
        <v>6602</v>
      </c>
      <c r="L702" t="s">
        <v>1561</v>
      </c>
      <c r="M702" t="s">
        <v>1565</v>
      </c>
      <c r="N702" t="s">
        <v>148</v>
      </c>
      <c r="O702" t="s">
        <v>120</v>
      </c>
      <c r="P702" s="8">
        <v>96950</v>
      </c>
      <c r="Q702" t="s">
        <v>121</v>
      </c>
      <c r="S702" s="10">
        <v>16702852752</v>
      </c>
      <c r="U702" t="s">
        <v>1562</v>
      </c>
      <c r="V702">
        <v>221330</v>
      </c>
      <c r="W702" t="s">
        <v>123</v>
      </c>
      <c r="Y702" t="s">
        <v>1563</v>
      </c>
      <c r="Z702" t="s">
        <v>1564</v>
      </c>
      <c r="AA702" t="s">
        <v>6603</v>
      </c>
      <c r="AB702" t="s">
        <v>171</v>
      </c>
      <c r="AC702" t="s">
        <v>1561</v>
      </c>
      <c r="AD702" t="s">
        <v>1565</v>
      </c>
      <c r="AE702" t="s">
        <v>148</v>
      </c>
      <c r="AF702" t="s">
        <v>120</v>
      </c>
      <c r="AG702" s="8">
        <v>96950</v>
      </c>
      <c r="AH702" t="s">
        <v>121</v>
      </c>
      <c r="AJ702" s="10">
        <v>16702852752</v>
      </c>
      <c r="AL702" t="s">
        <v>1566</v>
      </c>
      <c r="BD702" t="str">
        <f>"49-9021.00"</f>
        <v>49-9021.00</v>
      </c>
      <c r="BE702" t="s">
        <v>935</v>
      </c>
      <c r="BF702" t="s">
        <v>7684</v>
      </c>
      <c r="BG702" t="s">
        <v>7685</v>
      </c>
      <c r="BH702">
        <v>3</v>
      </c>
      <c r="BJ702" s="1">
        <v>45748</v>
      </c>
      <c r="BK702" s="1">
        <v>46112</v>
      </c>
      <c r="BN702">
        <v>40</v>
      </c>
      <c r="BO702">
        <v>0</v>
      </c>
      <c r="BP702">
        <v>8</v>
      </c>
      <c r="BQ702">
        <v>8</v>
      </c>
      <c r="BR702">
        <v>8</v>
      </c>
      <c r="BS702">
        <v>8</v>
      </c>
      <c r="BT702">
        <v>8</v>
      </c>
      <c r="BU702">
        <v>0</v>
      </c>
      <c r="BV702" t="str">
        <f>"8:00 AM"</f>
        <v>8:00 AM</v>
      </c>
      <c r="BW702" t="str">
        <f>"5:00 PM"</f>
        <v>5:00 PM</v>
      </c>
      <c r="BX702" t="s">
        <v>226</v>
      </c>
      <c r="BY702">
        <v>0</v>
      </c>
      <c r="BZ702">
        <v>24</v>
      </c>
      <c r="CA702" t="s">
        <v>115</v>
      </c>
      <c r="CC702" t="s">
        <v>7686</v>
      </c>
      <c r="CD702" t="s">
        <v>1561</v>
      </c>
      <c r="CF702" t="s">
        <v>148</v>
      </c>
      <c r="CG702" t="s">
        <v>120</v>
      </c>
      <c r="CH702" s="8">
        <v>96950</v>
      </c>
      <c r="CI702" s="3">
        <v>10.74</v>
      </c>
      <c r="CJ702" s="3">
        <v>10.74</v>
      </c>
      <c r="CK702" s="3">
        <v>16.11</v>
      </c>
      <c r="CL702" s="3">
        <v>16.11</v>
      </c>
      <c r="CM702" t="s">
        <v>136</v>
      </c>
      <c r="CN702" t="s">
        <v>139</v>
      </c>
      <c r="CO702" t="s">
        <v>138</v>
      </c>
      <c r="CQ702" t="s">
        <v>115</v>
      </c>
      <c r="CR702" t="s">
        <v>133</v>
      </c>
      <c r="CS702" t="s">
        <v>139</v>
      </c>
      <c r="CT702" t="s">
        <v>133</v>
      </c>
      <c r="CU702" t="s">
        <v>139</v>
      </c>
      <c r="CV702" t="s">
        <v>133</v>
      </c>
      <c r="CW702" t="s">
        <v>139</v>
      </c>
      <c r="CX702" t="s">
        <v>516</v>
      </c>
      <c r="CY702" s="10">
        <v>16702852752</v>
      </c>
      <c r="CZ702" t="s">
        <v>1566</v>
      </c>
      <c r="DA702" t="s">
        <v>1522</v>
      </c>
      <c r="DB702" t="s">
        <v>133</v>
      </c>
      <c r="DC702" t="s">
        <v>115</v>
      </c>
      <c r="DD702" t="s">
        <v>1130</v>
      </c>
      <c r="DE702" t="s">
        <v>1131</v>
      </c>
      <c r="DF702" t="s">
        <v>519</v>
      </c>
      <c r="DG702" t="s">
        <v>4603</v>
      </c>
      <c r="DH702" t="s">
        <v>521</v>
      </c>
    </row>
    <row r="703" spans="1:112" ht="14.45" customHeight="1" x14ac:dyDescent="0.25">
      <c r="A703" t="s">
        <v>7722</v>
      </c>
      <c r="B703" t="s">
        <v>143</v>
      </c>
      <c r="C703" s="1">
        <v>45566</v>
      </c>
      <c r="D703" s="1">
        <v>45609</v>
      </c>
      <c r="E703" t="s">
        <v>144</v>
      </c>
      <c r="F703" s="1">
        <v>45687</v>
      </c>
      <c r="G703" t="s">
        <v>115</v>
      </c>
      <c r="H703" t="s">
        <v>115</v>
      </c>
      <c r="I703" t="s">
        <v>115</v>
      </c>
      <c r="J703" t="s">
        <v>326</v>
      </c>
      <c r="K703" t="s">
        <v>327</v>
      </c>
      <c r="L703" t="s">
        <v>328</v>
      </c>
      <c r="M703" t="s">
        <v>329</v>
      </c>
      <c r="N703" t="s">
        <v>119</v>
      </c>
      <c r="O703" t="s">
        <v>120</v>
      </c>
      <c r="P703" s="8">
        <v>96950</v>
      </c>
      <c r="Q703" t="s">
        <v>121</v>
      </c>
      <c r="S703" s="10">
        <v>16702336927</v>
      </c>
      <c r="U703" t="s">
        <v>330</v>
      </c>
      <c r="V703">
        <v>23622</v>
      </c>
      <c r="W703" t="s">
        <v>123</v>
      </c>
      <c r="Y703" t="s">
        <v>331</v>
      </c>
      <c r="Z703" t="s">
        <v>332</v>
      </c>
      <c r="AA703" t="s">
        <v>333</v>
      </c>
      <c r="AB703" t="s">
        <v>200</v>
      </c>
      <c r="AC703" t="s">
        <v>4527</v>
      </c>
      <c r="AD703" t="s">
        <v>329</v>
      </c>
      <c r="AE703" t="s">
        <v>119</v>
      </c>
      <c r="AF703" t="s">
        <v>120</v>
      </c>
      <c r="AG703" s="8">
        <v>96950</v>
      </c>
      <c r="AH703" t="s">
        <v>121</v>
      </c>
      <c r="AJ703" s="10">
        <v>16702336927</v>
      </c>
      <c r="AL703" t="s">
        <v>334</v>
      </c>
      <c r="BD703" t="str">
        <f>"49-9071.00"</f>
        <v>49-9071.00</v>
      </c>
      <c r="BE703" t="s">
        <v>241</v>
      </c>
      <c r="BF703" t="s">
        <v>4528</v>
      </c>
      <c r="BG703" t="s">
        <v>4529</v>
      </c>
      <c r="BH703">
        <v>6</v>
      </c>
      <c r="BI703">
        <v>6</v>
      </c>
      <c r="BJ703" s="1">
        <v>45689</v>
      </c>
      <c r="BK703" s="1">
        <v>46053</v>
      </c>
      <c r="BL703" s="1">
        <v>45689</v>
      </c>
      <c r="BM703" s="1">
        <v>46053</v>
      </c>
      <c r="BN703">
        <v>35</v>
      </c>
      <c r="BO703">
        <v>0</v>
      </c>
      <c r="BP703">
        <v>7</v>
      </c>
      <c r="BQ703">
        <v>7</v>
      </c>
      <c r="BR703">
        <v>7</v>
      </c>
      <c r="BS703">
        <v>7</v>
      </c>
      <c r="BT703">
        <v>7</v>
      </c>
      <c r="BU703">
        <v>0</v>
      </c>
      <c r="BV703" t="str">
        <f>"7:30 AM"</f>
        <v>7:30 AM</v>
      </c>
      <c r="BW703" t="str">
        <f>"3:30 PM"</f>
        <v>3:30 PM</v>
      </c>
      <c r="BX703" t="s">
        <v>226</v>
      </c>
      <c r="BY703">
        <v>0</v>
      </c>
      <c r="BZ703">
        <v>24</v>
      </c>
      <c r="CA703" t="s">
        <v>115</v>
      </c>
      <c r="CC703" s="2" t="s">
        <v>5591</v>
      </c>
      <c r="CD703" t="s">
        <v>328</v>
      </c>
      <c r="CF703" t="s">
        <v>119</v>
      </c>
      <c r="CG703" t="s">
        <v>120</v>
      </c>
      <c r="CH703" s="8">
        <v>96950</v>
      </c>
      <c r="CI703" s="3">
        <v>9.75</v>
      </c>
      <c r="CJ703" s="3">
        <v>9.75</v>
      </c>
      <c r="CK703" s="3">
        <v>14.63</v>
      </c>
      <c r="CL703" s="3">
        <v>14.63</v>
      </c>
      <c r="CM703" t="s">
        <v>136</v>
      </c>
      <c r="CO703" t="s">
        <v>138</v>
      </c>
      <c r="CQ703" t="s">
        <v>115</v>
      </c>
      <c r="CR703" t="s">
        <v>133</v>
      </c>
      <c r="CS703" t="s">
        <v>139</v>
      </c>
      <c r="CT703" t="s">
        <v>133</v>
      </c>
      <c r="CU703" t="s">
        <v>139</v>
      </c>
      <c r="CV703" t="s">
        <v>133</v>
      </c>
      <c r="CW703" t="s">
        <v>139</v>
      </c>
      <c r="CX703" t="s">
        <v>338</v>
      </c>
      <c r="CY703" s="10">
        <v>16702336927</v>
      </c>
      <c r="CZ703" t="s">
        <v>334</v>
      </c>
      <c r="DA703" t="s">
        <v>139</v>
      </c>
      <c r="DB703" t="s">
        <v>133</v>
      </c>
      <c r="DC703" t="s">
        <v>115</v>
      </c>
    </row>
    <row r="704" spans="1:112" ht="14.45" customHeight="1" x14ac:dyDescent="0.25">
      <c r="A704" t="s">
        <v>2217</v>
      </c>
      <c r="B704" t="s">
        <v>143</v>
      </c>
      <c r="C704" s="1">
        <v>45551</v>
      </c>
      <c r="D704" s="1">
        <v>45610</v>
      </c>
      <c r="E704" t="s">
        <v>144</v>
      </c>
      <c r="F704" s="1">
        <v>45656</v>
      </c>
      <c r="G704" t="s">
        <v>115</v>
      </c>
      <c r="H704" t="s">
        <v>115</v>
      </c>
      <c r="I704" t="s">
        <v>115</v>
      </c>
      <c r="J704" t="s">
        <v>2218</v>
      </c>
      <c r="K704" t="s">
        <v>2219</v>
      </c>
      <c r="L704" t="s">
        <v>2220</v>
      </c>
      <c r="M704" t="s">
        <v>2221</v>
      </c>
      <c r="N704" t="s">
        <v>119</v>
      </c>
      <c r="O704" t="s">
        <v>120</v>
      </c>
      <c r="P704" s="8">
        <v>96950</v>
      </c>
      <c r="Q704" t="s">
        <v>121</v>
      </c>
      <c r="R704" t="s">
        <v>119</v>
      </c>
      <c r="S704" s="10">
        <v>16702882288</v>
      </c>
      <c r="T704">
        <v>106</v>
      </c>
      <c r="U704" t="s">
        <v>2222</v>
      </c>
      <c r="V704">
        <v>44414</v>
      </c>
      <c r="W704" t="s">
        <v>123</v>
      </c>
      <c r="Y704" t="s">
        <v>2223</v>
      </c>
      <c r="Z704" t="s">
        <v>2224</v>
      </c>
      <c r="AA704" t="s">
        <v>139</v>
      </c>
      <c r="AB704" t="s">
        <v>2225</v>
      </c>
      <c r="AC704" t="s">
        <v>2220</v>
      </c>
      <c r="AD704" t="s">
        <v>2221</v>
      </c>
      <c r="AE704" t="s">
        <v>119</v>
      </c>
      <c r="AF704" t="s">
        <v>120</v>
      </c>
      <c r="AG704" s="8">
        <v>96950</v>
      </c>
      <c r="AH704" t="s">
        <v>121</v>
      </c>
      <c r="AI704" t="s">
        <v>119</v>
      </c>
      <c r="AJ704" s="10">
        <v>16702882288</v>
      </c>
      <c r="AK704">
        <v>106</v>
      </c>
      <c r="AL704" t="s">
        <v>2226</v>
      </c>
      <c r="BD704" t="str">
        <f>"53-7065.00"</f>
        <v>53-7065.00</v>
      </c>
      <c r="BE704" t="s">
        <v>849</v>
      </c>
      <c r="BF704" t="s">
        <v>2227</v>
      </c>
      <c r="BG704" t="s">
        <v>2228</v>
      </c>
      <c r="BH704">
        <v>1</v>
      </c>
      <c r="BI704">
        <v>1</v>
      </c>
      <c r="BJ704" s="1">
        <v>45658</v>
      </c>
      <c r="BK704" s="1">
        <v>46022</v>
      </c>
      <c r="BL704" s="1">
        <v>45658</v>
      </c>
      <c r="BM704" s="1">
        <v>46022</v>
      </c>
      <c r="BN704">
        <v>40</v>
      </c>
      <c r="BO704">
        <v>0</v>
      </c>
      <c r="BP704">
        <v>7</v>
      </c>
      <c r="BQ704">
        <v>6.5</v>
      </c>
      <c r="BR704">
        <v>6.5</v>
      </c>
      <c r="BS704">
        <v>6.5</v>
      </c>
      <c r="BT704">
        <v>6.5</v>
      </c>
      <c r="BU704">
        <v>7</v>
      </c>
      <c r="BV704" t="str">
        <f>"8:00 AM"</f>
        <v>8:00 AM</v>
      </c>
      <c r="BW704" t="str">
        <f>"5:00 PM"</f>
        <v>5:00 PM</v>
      </c>
      <c r="BX704" t="s">
        <v>226</v>
      </c>
      <c r="BY704">
        <v>0</v>
      </c>
      <c r="BZ704">
        <v>12</v>
      </c>
      <c r="CA704" t="s">
        <v>115</v>
      </c>
      <c r="CC704" s="2" t="s">
        <v>2229</v>
      </c>
      <c r="CD704" t="s">
        <v>2220</v>
      </c>
      <c r="CE704" t="s">
        <v>2221</v>
      </c>
      <c r="CF704" t="s">
        <v>119</v>
      </c>
      <c r="CG704" t="s">
        <v>120</v>
      </c>
      <c r="CH704" s="8">
        <v>96950</v>
      </c>
      <c r="CI704" s="3">
        <v>8.86</v>
      </c>
      <c r="CJ704" s="3">
        <v>9</v>
      </c>
      <c r="CK704" s="3">
        <v>13.29</v>
      </c>
      <c r="CL704" s="3">
        <v>13.5</v>
      </c>
      <c r="CM704" t="s">
        <v>136</v>
      </c>
      <c r="CN704" t="s">
        <v>139</v>
      </c>
      <c r="CO704" t="s">
        <v>138</v>
      </c>
      <c r="CQ704" t="s">
        <v>115</v>
      </c>
      <c r="CR704" t="s">
        <v>133</v>
      </c>
      <c r="CS704" t="s">
        <v>139</v>
      </c>
      <c r="CT704" t="s">
        <v>133</v>
      </c>
      <c r="CU704" t="s">
        <v>139</v>
      </c>
      <c r="CV704" t="s">
        <v>133</v>
      </c>
      <c r="CW704" t="s">
        <v>133</v>
      </c>
      <c r="CX704" t="s">
        <v>2230</v>
      </c>
      <c r="CY704" s="10">
        <v>16702882888</v>
      </c>
      <c r="CZ704" t="s">
        <v>2226</v>
      </c>
      <c r="DA704" t="s">
        <v>139</v>
      </c>
      <c r="DB704" t="s">
        <v>133</v>
      </c>
      <c r="DC704" t="s">
        <v>115</v>
      </c>
    </row>
    <row r="705" spans="1:112" ht="14.45" customHeight="1" x14ac:dyDescent="0.25">
      <c r="A705" t="s">
        <v>2684</v>
      </c>
      <c r="B705" t="s">
        <v>901</v>
      </c>
      <c r="C705" s="1">
        <v>45552</v>
      </c>
      <c r="D705" s="1">
        <v>45610</v>
      </c>
      <c r="E705" t="s">
        <v>114</v>
      </c>
      <c r="G705" t="s">
        <v>115</v>
      </c>
      <c r="H705" t="s">
        <v>115</v>
      </c>
      <c r="I705" t="s">
        <v>115</v>
      </c>
      <c r="J705" t="s">
        <v>2685</v>
      </c>
      <c r="K705" t="s">
        <v>2686</v>
      </c>
      <c r="L705" t="s">
        <v>2687</v>
      </c>
      <c r="M705" t="s">
        <v>2688</v>
      </c>
      <c r="N705" t="s">
        <v>119</v>
      </c>
      <c r="O705" t="s">
        <v>120</v>
      </c>
      <c r="P705" s="8">
        <v>96950</v>
      </c>
      <c r="Q705" t="s">
        <v>121</v>
      </c>
      <c r="S705" s="10">
        <v>16703223311</v>
      </c>
      <c r="T705">
        <v>4504</v>
      </c>
      <c r="U705" t="s">
        <v>2689</v>
      </c>
      <c r="V705">
        <v>72111</v>
      </c>
      <c r="W705" t="s">
        <v>123</v>
      </c>
      <c r="Y705" t="s">
        <v>317</v>
      </c>
      <c r="Z705" t="s">
        <v>2690</v>
      </c>
      <c r="AB705" t="s">
        <v>271</v>
      </c>
      <c r="AC705" t="s">
        <v>2687</v>
      </c>
      <c r="AD705" t="s">
        <v>2688</v>
      </c>
      <c r="AE705" t="s">
        <v>119</v>
      </c>
      <c r="AF705" t="s">
        <v>120</v>
      </c>
      <c r="AG705" s="8">
        <v>96950</v>
      </c>
      <c r="AH705" t="s">
        <v>121</v>
      </c>
      <c r="AJ705" s="10">
        <v>16703223311</v>
      </c>
      <c r="AK705">
        <v>4506</v>
      </c>
      <c r="AL705" t="s">
        <v>2691</v>
      </c>
      <c r="BD705" t="str">
        <f>"35-1011.00"</f>
        <v>35-1011.00</v>
      </c>
      <c r="BE705" t="s">
        <v>2692</v>
      </c>
      <c r="BF705" t="s">
        <v>2693</v>
      </c>
      <c r="BG705" t="s">
        <v>2694</v>
      </c>
      <c r="BH705">
        <v>10</v>
      </c>
      <c r="BI705">
        <v>9</v>
      </c>
      <c r="BJ705" s="1">
        <v>45641</v>
      </c>
      <c r="BK705" s="1">
        <v>46005</v>
      </c>
      <c r="BL705" s="1">
        <v>45641</v>
      </c>
      <c r="BM705" s="1">
        <v>46005</v>
      </c>
      <c r="BN705">
        <v>35</v>
      </c>
      <c r="BO705">
        <v>0</v>
      </c>
      <c r="BP705">
        <v>7</v>
      </c>
      <c r="BQ705">
        <v>7</v>
      </c>
      <c r="BR705">
        <v>7</v>
      </c>
      <c r="BS705">
        <v>7</v>
      </c>
      <c r="BT705">
        <v>7</v>
      </c>
      <c r="BU705">
        <v>0</v>
      </c>
      <c r="BV705" t="str">
        <f>"8:00 AM"</f>
        <v>8:00 AM</v>
      </c>
      <c r="BW705" t="str">
        <f>"4:00 PM"</f>
        <v>4:00 PM</v>
      </c>
      <c r="BX705" t="s">
        <v>226</v>
      </c>
      <c r="BY705">
        <v>0</v>
      </c>
      <c r="BZ705">
        <v>12</v>
      </c>
      <c r="CA705" t="s">
        <v>133</v>
      </c>
      <c r="CB705">
        <v>12</v>
      </c>
      <c r="CC705" s="2" t="s">
        <v>2695</v>
      </c>
      <c r="CD705" t="s">
        <v>2687</v>
      </c>
      <c r="CE705" t="s">
        <v>2688</v>
      </c>
      <c r="CF705" t="s">
        <v>119</v>
      </c>
      <c r="CG705" t="s">
        <v>120</v>
      </c>
      <c r="CH705" s="8">
        <v>96950</v>
      </c>
      <c r="CI705" s="3">
        <v>15.13</v>
      </c>
      <c r="CJ705" s="3">
        <v>15.13</v>
      </c>
      <c r="CK705" s="3">
        <v>22.7</v>
      </c>
      <c r="CL705" s="3">
        <v>22.7</v>
      </c>
      <c r="CM705" t="s">
        <v>136</v>
      </c>
      <c r="CN705" t="s">
        <v>2696</v>
      </c>
      <c r="CO705" t="s">
        <v>138</v>
      </c>
      <c r="CQ705" t="s">
        <v>115</v>
      </c>
      <c r="CR705" t="s">
        <v>133</v>
      </c>
      <c r="CS705" t="s">
        <v>139</v>
      </c>
      <c r="CT705" t="s">
        <v>133</v>
      </c>
      <c r="CU705" t="s">
        <v>139</v>
      </c>
      <c r="CV705" t="s">
        <v>133</v>
      </c>
      <c r="CW705" t="s">
        <v>133</v>
      </c>
      <c r="CX705" s="2" t="s">
        <v>2697</v>
      </c>
      <c r="CY705" s="10">
        <v>16703223311</v>
      </c>
      <c r="CZ705" t="s">
        <v>2698</v>
      </c>
      <c r="DA705" t="s">
        <v>2699</v>
      </c>
      <c r="DB705" t="s">
        <v>133</v>
      </c>
      <c r="DC705" t="s">
        <v>115</v>
      </c>
      <c r="DD705" t="s">
        <v>2700</v>
      </c>
      <c r="DE705" t="s">
        <v>2701</v>
      </c>
      <c r="DF705" t="s">
        <v>878</v>
      </c>
      <c r="DG705" t="s">
        <v>2702</v>
      </c>
      <c r="DH705" t="s">
        <v>2703</v>
      </c>
    </row>
    <row r="706" spans="1:112" ht="14.45" customHeight="1" x14ac:dyDescent="0.25">
      <c r="A706" t="s">
        <v>3087</v>
      </c>
      <c r="B706" t="s">
        <v>212</v>
      </c>
      <c r="C706" s="1">
        <v>45593</v>
      </c>
      <c r="D706" s="1">
        <v>45610</v>
      </c>
      <c r="E706" t="s">
        <v>144</v>
      </c>
      <c r="F706" s="1">
        <v>45715</v>
      </c>
      <c r="G706" t="s">
        <v>133</v>
      </c>
      <c r="H706" t="s">
        <v>115</v>
      </c>
      <c r="I706" t="s">
        <v>115</v>
      </c>
      <c r="J706" t="s">
        <v>3088</v>
      </c>
      <c r="K706" t="s">
        <v>3089</v>
      </c>
      <c r="L706" t="s">
        <v>3090</v>
      </c>
      <c r="N706" t="s">
        <v>119</v>
      </c>
      <c r="O706" t="s">
        <v>120</v>
      </c>
      <c r="P706" s="8">
        <v>96950</v>
      </c>
      <c r="Q706" t="s">
        <v>121</v>
      </c>
      <c r="S706" s="10">
        <v>16702347898</v>
      </c>
      <c r="U706" t="s">
        <v>3091</v>
      </c>
      <c r="V706">
        <v>56132</v>
      </c>
      <c r="W706" t="s">
        <v>123</v>
      </c>
      <c r="Y706" t="s">
        <v>3092</v>
      </c>
      <c r="Z706" t="s">
        <v>3093</v>
      </c>
      <c r="AA706" t="s">
        <v>3094</v>
      </c>
      <c r="AB706" t="s">
        <v>131</v>
      </c>
      <c r="AC706" t="s">
        <v>3090</v>
      </c>
      <c r="AD706" t="s">
        <v>3095</v>
      </c>
      <c r="AE706" t="s">
        <v>119</v>
      </c>
      <c r="AF706" t="s">
        <v>120</v>
      </c>
      <c r="AG706" s="8">
        <v>96950</v>
      </c>
      <c r="AH706" t="s">
        <v>121</v>
      </c>
      <c r="AJ706" s="10">
        <v>16702347898</v>
      </c>
      <c r="AL706" t="s">
        <v>3096</v>
      </c>
      <c r="BD706" t="str">
        <f>"37-2012.00"</f>
        <v>37-2012.00</v>
      </c>
      <c r="BE706" t="s">
        <v>512</v>
      </c>
      <c r="BF706" t="s">
        <v>3097</v>
      </c>
      <c r="BG706" t="s">
        <v>3098</v>
      </c>
      <c r="BH706">
        <v>3</v>
      </c>
      <c r="BJ706" s="1">
        <v>45717</v>
      </c>
      <c r="BK706" s="1">
        <v>46811</v>
      </c>
      <c r="BN706">
        <v>35</v>
      </c>
      <c r="BO706">
        <v>0</v>
      </c>
      <c r="BP706">
        <v>7</v>
      </c>
      <c r="BQ706">
        <v>7</v>
      </c>
      <c r="BR706">
        <v>7</v>
      </c>
      <c r="BS706">
        <v>7</v>
      </c>
      <c r="BT706">
        <v>7</v>
      </c>
      <c r="BU706">
        <v>0</v>
      </c>
      <c r="BV706" t="str">
        <f>"8:00 AM"</f>
        <v>8:00 AM</v>
      </c>
      <c r="BW706" t="str">
        <f>"4:00 PM"</f>
        <v>4:00 PM</v>
      </c>
      <c r="BX706" t="s">
        <v>158</v>
      </c>
      <c r="BY706">
        <v>0</v>
      </c>
      <c r="BZ706">
        <v>3</v>
      </c>
      <c r="CA706" t="s">
        <v>115</v>
      </c>
      <c r="CC706" t="s">
        <v>3099</v>
      </c>
      <c r="CD706" t="s">
        <v>1899</v>
      </c>
      <c r="CE706" t="s">
        <v>3100</v>
      </c>
      <c r="CF706" t="s">
        <v>119</v>
      </c>
      <c r="CG706" t="s">
        <v>120</v>
      </c>
      <c r="CH706" s="8">
        <v>96950</v>
      </c>
      <c r="CI706" s="3">
        <v>7.77</v>
      </c>
      <c r="CJ706" s="3">
        <v>7.77</v>
      </c>
      <c r="CK706" s="3">
        <v>11.65</v>
      </c>
      <c r="CL706" s="3">
        <v>11.65</v>
      </c>
      <c r="CM706" t="s">
        <v>136</v>
      </c>
      <c r="CN706" t="s">
        <v>3101</v>
      </c>
      <c r="CO706" t="s">
        <v>138</v>
      </c>
      <c r="CQ706" t="s">
        <v>133</v>
      </c>
      <c r="CR706" t="s">
        <v>133</v>
      </c>
      <c r="CS706" t="s">
        <v>139</v>
      </c>
      <c r="CT706" t="s">
        <v>133</v>
      </c>
      <c r="CU706" t="s">
        <v>139</v>
      </c>
      <c r="CV706" t="s">
        <v>133</v>
      </c>
      <c r="CW706" t="s">
        <v>139</v>
      </c>
      <c r="CX706" t="s">
        <v>3102</v>
      </c>
      <c r="CY706" s="10">
        <v>16702347898</v>
      </c>
      <c r="CZ706" t="s">
        <v>3103</v>
      </c>
      <c r="DA706" t="s">
        <v>209</v>
      </c>
      <c r="DB706" t="s">
        <v>133</v>
      </c>
      <c r="DC706" t="s">
        <v>115</v>
      </c>
    </row>
    <row r="707" spans="1:112" ht="14.45" customHeight="1" x14ac:dyDescent="0.25">
      <c r="A707" t="s">
        <v>3620</v>
      </c>
      <c r="B707" t="s">
        <v>143</v>
      </c>
      <c r="C707" s="1">
        <v>45561</v>
      </c>
      <c r="D707" s="1">
        <v>45610</v>
      </c>
      <c r="E707" t="s">
        <v>114</v>
      </c>
      <c r="G707" t="s">
        <v>115</v>
      </c>
      <c r="H707" t="s">
        <v>115</v>
      </c>
      <c r="I707" t="s">
        <v>115</v>
      </c>
      <c r="J707" t="s">
        <v>2178</v>
      </c>
      <c r="K707" t="s">
        <v>139</v>
      </c>
      <c r="L707" t="s">
        <v>2179</v>
      </c>
      <c r="M707" t="s">
        <v>2180</v>
      </c>
      <c r="N707" t="s">
        <v>148</v>
      </c>
      <c r="O707" t="s">
        <v>120</v>
      </c>
      <c r="P707" s="8">
        <v>96950</v>
      </c>
      <c r="Q707" t="s">
        <v>121</v>
      </c>
      <c r="R707" t="s">
        <v>1881</v>
      </c>
      <c r="S707" s="10">
        <v>16702338600</v>
      </c>
      <c r="T707">
        <v>0</v>
      </c>
      <c r="U707" t="s">
        <v>2181</v>
      </c>
      <c r="V707">
        <v>56172</v>
      </c>
      <c r="W707" t="s">
        <v>123</v>
      </c>
      <c r="Y707" t="s">
        <v>2182</v>
      </c>
      <c r="Z707" t="s">
        <v>2183</v>
      </c>
      <c r="AA707" t="s">
        <v>2184</v>
      </c>
      <c r="AB707" t="s">
        <v>2185</v>
      </c>
      <c r="AC707" t="s">
        <v>2179</v>
      </c>
      <c r="AD707" t="s">
        <v>2180</v>
      </c>
      <c r="AE707" t="s">
        <v>148</v>
      </c>
      <c r="AF707" t="s">
        <v>120</v>
      </c>
      <c r="AG707" s="8">
        <v>96950</v>
      </c>
      <c r="AH707" t="s">
        <v>121</v>
      </c>
      <c r="AI707" t="s">
        <v>1881</v>
      </c>
      <c r="AJ707" s="10">
        <v>16702338600</v>
      </c>
      <c r="AK707">
        <v>0</v>
      </c>
      <c r="AL707" t="s">
        <v>2186</v>
      </c>
      <c r="BD707" t="str">
        <f>"49-9071.00"</f>
        <v>49-9071.00</v>
      </c>
      <c r="BE707" t="s">
        <v>241</v>
      </c>
      <c r="BF707" t="s">
        <v>3621</v>
      </c>
      <c r="BG707" t="s">
        <v>2188</v>
      </c>
      <c r="BH707">
        <v>1</v>
      </c>
      <c r="BI707">
        <v>1</v>
      </c>
      <c r="BJ707" s="1">
        <v>45659</v>
      </c>
      <c r="BK707" s="1">
        <v>46023</v>
      </c>
      <c r="BL707" s="1">
        <v>45659</v>
      </c>
      <c r="BM707" s="1">
        <v>46023</v>
      </c>
      <c r="BN707">
        <v>40</v>
      </c>
      <c r="BO707">
        <v>0</v>
      </c>
      <c r="BP707">
        <v>8</v>
      </c>
      <c r="BQ707">
        <v>8</v>
      </c>
      <c r="BR707">
        <v>8</v>
      </c>
      <c r="BS707">
        <v>8</v>
      </c>
      <c r="BT707">
        <v>8</v>
      </c>
      <c r="BU707">
        <v>0</v>
      </c>
      <c r="BV707" t="str">
        <f>"8:00 AM"</f>
        <v>8:00 AM</v>
      </c>
      <c r="BW707" t="str">
        <f>"5:00 PM"</f>
        <v>5:00 PM</v>
      </c>
      <c r="BX707" t="s">
        <v>158</v>
      </c>
      <c r="BY707">
        <v>0</v>
      </c>
      <c r="BZ707">
        <v>24</v>
      </c>
      <c r="CA707" t="s">
        <v>115</v>
      </c>
      <c r="CC707" s="2" t="s">
        <v>3622</v>
      </c>
      <c r="CD707" t="s">
        <v>2179</v>
      </c>
      <c r="CE707" t="s">
        <v>2180</v>
      </c>
      <c r="CF707" t="s">
        <v>148</v>
      </c>
      <c r="CG707" t="s">
        <v>120</v>
      </c>
      <c r="CH707" s="8">
        <v>96950</v>
      </c>
      <c r="CI707" s="3">
        <v>9.75</v>
      </c>
      <c r="CJ707" s="3">
        <v>10</v>
      </c>
      <c r="CK707" s="3">
        <v>14.63</v>
      </c>
      <c r="CL707" s="3">
        <v>15</v>
      </c>
      <c r="CM707" t="s">
        <v>136</v>
      </c>
      <c r="CN707" t="s">
        <v>3623</v>
      </c>
      <c r="CO707" t="s">
        <v>138</v>
      </c>
      <c r="CQ707" t="s">
        <v>133</v>
      </c>
      <c r="CR707" t="s">
        <v>133</v>
      </c>
      <c r="CS707" t="s">
        <v>139</v>
      </c>
      <c r="CT707" t="s">
        <v>133</v>
      </c>
      <c r="CU707" t="s">
        <v>139</v>
      </c>
      <c r="CV707" t="s">
        <v>133</v>
      </c>
      <c r="CW707" t="s">
        <v>139</v>
      </c>
      <c r="CX707" t="s">
        <v>493</v>
      </c>
      <c r="CY707" s="10">
        <v>16702338600</v>
      </c>
      <c r="CZ707" t="s">
        <v>2186</v>
      </c>
      <c r="DA707" t="s">
        <v>139</v>
      </c>
      <c r="DB707" t="s">
        <v>133</v>
      </c>
      <c r="DC707" t="s">
        <v>115</v>
      </c>
    </row>
    <row r="708" spans="1:112" ht="14.45" customHeight="1" x14ac:dyDescent="0.25">
      <c r="A708" t="s">
        <v>4509</v>
      </c>
      <c r="B708" t="s">
        <v>143</v>
      </c>
      <c r="C708" s="1">
        <v>45548</v>
      </c>
      <c r="D708" s="1">
        <v>45610</v>
      </c>
      <c r="E708" t="s">
        <v>144</v>
      </c>
      <c r="F708" s="1">
        <v>45656</v>
      </c>
      <c r="G708" t="s">
        <v>115</v>
      </c>
      <c r="H708" t="s">
        <v>115</v>
      </c>
      <c r="I708" t="s">
        <v>115</v>
      </c>
      <c r="J708" t="s">
        <v>1012</v>
      </c>
      <c r="L708" t="s">
        <v>1013</v>
      </c>
      <c r="N708" t="s">
        <v>162</v>
      </c>
      <c r="O708" t="s">
        <v>120</v>
      </c>
      <c r="P708" s="8">
        <v>96952</v>
      </c>
      <c r="Q708" t="s">
        <v>121</v>
      </c>
      <c r="S708" s="10">
        <v>16704330422</v>
      </c>
      <c r="U708" t="s">
        <v>1014</v>
      </c>
      <c r="V708">
        <v>212312</v>
      </c>
      <c r="W708" t="s">
        <v>123</v>
      </c>
      <c r="Y708" t="s">
        <v>1015</v>
      </c>
      <c r="Z708" t="s">
        <v>1016</v>
      </c>
      <c r="AA708" t="s">
        <v>1017</v>
      </c>
      <c r="AB708" t="s">
        <v>1018</v>
      </c>
      <c r="AC708" t="s">
        <v>1013</v>
      </c>
      <c r="AE708" t="s">
        <v>162</v>
      </c>
      <c r="AF708" t="s">
        <v>120</v>
      </c>
      <c r="AG708" s="8">
        <v>96952</v>
      </c>
      <c r="AH708" t="s">
        <v>121</v>
      </c>
      <c r="AJ708" s="10">
        <v>16704330422</v>
      </c>
      <c r="AL708" t="s">
        <v>1019</v>
      </c>
      <c r="BD708" t="str">
        <f>"47-2073.00"</f>
        <v>47-2073.00</v>
      </c>
      <c r="BE708" t="s">
        <v>2976</v>
      </c>
      <c r="BF708" t="s">
        <v>4510</v>
      </c>
      <c r="BG708" t="s">
        <v>4511</v>
      </c>
      <c r="BH708">
        <v>6</v>
      </c>
      <c r="BI708">
        <v>6</v>
      </c>
      <c r="BJ708" s="1">
        <v>45658</v>
      </c>
      <c r="BK708" s="1">
        <v>46022</v>
      </c>
      <c r="BL708" s="1">
        <v>45658</v>
      </c>
      <c r="BM708" s="1">
        <v>46022</v>
      </c>
      <c r="BN708">
        <v>40</v>
      </c>
      <c r="BO708">
        <v>0</v>
      </c>
      <c r="BP708">
        <v>8</v>
      </c>
      <c r="BQ708">
        <v>8</v>
      </c>
      <c r="BR708">
        <v>8</v>
      </c>
      <c r="BS708">
        <v>8</v>
      </c>
      <c r="BT708">
        <v>8</v>
      </c>
      <c r="BU708">
        <v>0</v>
      </c>
      <c r="BV708" t="str">
        <f>"7:30 AM"</f>
        <v>7:30 AM</v>
      </c>
      <c r="BW708" t="str">
        <f>"4:30 PM"</f>
        <v>4:30 PM</v>
      </c>
      <c r="BX708" t="s">
        <v>158</v>
      </c>
      <c r="BY708">
        <v>0</v>
      </c>
      <c r="BZ708">
        <v>12</v>
      </c>
      <c r="CA708" t="s">
        <v>115</v>
      </c>
      <c r="CC708" t="s">
        <v>4512</v>
      </c>
      <c r="CD708" t="s">
        <v>1013</v>
      </c>
      <c r="CF708" t="s">
        <v>162</v>
      </c>
      <c r="CG708" t="s">
        <v>120</v>
      </c>
      <c r="CH708" s="8">
        <v>96952</v>
      </c>
      <c r="CI708" s="3">
        <v>12</v>
      </c>
      <c r="CJ708" s="3">
        <v>13</v>
      </c>
      <c r="CK708" s="3">
        <v>18</v>
      </c>
      <c r="CL708" s="3">
        <v>19.5</v>
      </c>
      <c r="CM708" t="s">
        <v>136</v>
      </c>
      <c r="CN708" t="s">
        <v>2403</v>
      </c>
      <c r="CO708" t="s">
        <v>466</v>
      </c>
      <c r="CQ708" t="s">
        <v>115</v>
      </c>
      <c r="CR708" t="s">
        <v>133</v>
      </c>
      <c r="CS708" t="s">
        <v>133</v>
      </c>
      <c r="CT708" t="s">
        <v>133</v>
      </c>
      <c r="CU708" t="s">
        <v>139</v>
      </c>
      <c r="CV708" t="s">
        <v>133</v>
      </c>
      <c r="CW708" t="s">
        <v>133</v>
      </c>
      <c r="CX708" t="s">
        <v>2404</v>
      </c>
      <c r="CY708" s="10">
        <v>16704330422</v>
      </c>
      <c r="CZ708" t="s">
        <v>1019</v>
      </c>
      <c r="DA708" t="s">
        <v>139</v>
      </c>
      <c r="DB708" t="s">
        <v>133</v>
      </c>
      <c r="DC708" t="s">
        <v>115</v>
      </c>
    </row>
    <row r="709" spans="1:112" ht="14.45" customHeight="1" x14ac:dyDescent="0.25">
      <c r="A709" t="s">
        <v>4631</v>
      </c>
      <c r="B709" t="s">
        <v>192</v>
      </c>
      <c r="C709" s="1">
        <v>45539</v>
      </c>
      <c r="D709" s="1">
        <v>45610</v>
      </c>
      <c r="E709" t="s">
        <v>114</v>
      </c>
      <c r="G709" t="s">
        <v>115</v>
      </c>
      <c r="H709" t="s">
        <v>115</v>
      </c>
      <c r="I709" t="s">
        <v>115</v>
      </c>
      <c r="J709" t="s">
        <v>1861</v>
      </c>
      <c r="K709" t="s">
        <v>1862</v>
      </c>
      <c r="L709" t="s">
        <v>1863</v>
      </c>
      <c r="M709" t="s">
        <v>4081</v>
      </c>
      <c r="N709" t="s">
        <v>283</v>
      </c>
      <c r="O709" t="s">
        <v>120</v>
      </c>
      <c r="P709" s="8">
        <v>96952</v>
      </c>
      <c r="Q709" t="s">
        <v>121</v>
      </c>
      <c r="S709" s="10">
        <v>16704335682</v>
      </c>
      <c r="U709" t="s">
        <v>1864</v>
      </c>
      <c r="V709">
        <v>722511</v>
      </c>
      <c r="W709" t="s">
        <v>123</v>
      </c>
      <c r="Y709" t="s">
        <v>1865</v>
      </c>
      <c r="Z709" t="s">
        <v>1866</v>
      </c>
      <c r="AA709" t="s">
        <v>190</v>
      </c>
      <c r="AB709" t="s">
        <v>304</v>
      </c>
      <c r="AC709" t="s">
        <v>1867</v>
      </c>
      <c r="AE709" t="s">
        <v>1868</v>
      </c>
      <c r="AF709" t="s">
        <v>1869</v>
      </c>
      <c r="AG709" s="8">
        <v>33315</v>
      </c>
      <c r="AH709" t="s">
        <v>121</v>
      </c>
      <c r="AJ709" s="10">
        <v>13057107039</v>
      </c>
      <c r="AL709" t="s">
        <v>1870</v>
      </c>
      <c r="BD709" t="str">
        <f>"35-3031.00"</f>
        <v>35-3031.00</v>
      </c>
      <c r="BE709" t="s">
        <v>1072</v>
      </c>
      <c r="BF709" t="s">
        <v>4082</v>
      </c>
      <c r="BG709" t="s">
        <v>4083</v>
      </c>
      <c r="BH709">
        <v>1</v>
      </c>
      <c r="BJ709" s="1">
        <v>45627</v>
      </c>
      <c r="BK709" s="1">
        <v>45991</v>
      </c>
      <c r="BN709">
        <v>40</v>
      </c>
      <c r="BO709">
        <v>0</v>
      </c>
      <c r="BP709">
        <v>8</v>
      </c>
      <c r="BQ709">
        <v>8</v>
      </c>
      <c r="BR709">
        <v>8</v>
      </c>
      <c r="BS709">
        <v>8</v>
      </c>
      <c r="BT709">
        <v>8</v>
      </c>
      <c r="BU709">
        <v>0</v>
      </c>
      <c r="BV709" t="str">
        <f>"6:00 AM"</f>
        <v>6:00 AM</v>
      </c>
      <c r="BW709" t="str">
        <f>"10:00 PM"</f>
        <v>10:00 PM</v>
      </c>
      <c r="BX709" t="s">
        <v>158</v>
      </c>
      <c r="BY709">
        <v>0</v>
      </c>
      <c r="BZ709">
        <v>0</v>
      </c>
      <c r="CA709" t="s">
        <v>115</v>
      </c>
      <c r="CC709" t="s">
        <v>137</v>
      </c>
      <c r="CD709" t="s">
        <v>1863</v>
      </c>
      <c r="CF709" t="s">
        <v>283</v>
      </c>
      <c r="CG709" t="s">
        <v>120</v>
      </c>
      <c r="CH709" s="8">
        <v>96952</v>
      </c>
      <c r="CI709" s="3">
        <v>8.0399999999999991</v>
      </c>
      <c r="CJ709" s="3">
        <v>8.0399999999999991</v>
      </c>
      <c r="CK709" s="3">
        <v>12.06</v>
      </c>
      <c r="CL709" s="3">
        <v>12.06</v>
      </c>
      <c r="CM709" t="s">
        <v>136</v>
      </c>
      <c r="CN709" t="s">
        <v>139</v>
      </c>
      <c r="CO709" t="s">
        <v>138</v>
      </c>
      <c r="CQ709" t="s">
        <v>115</v>
      </c>
      <c r="CR709" t="s">
        <v>133</v>
      </c>
      <c r="CS709" t="s">
        <v>139</v>
      </c>
      <c r="CT709" t="s">
        <v>133</v>
      </c>
      <c r="CU709" t="s">
        <v>139</v>
      </c>
      <c r="CV709" t="s">
        <v>133</v>
      </c>
      <c r="CW709" t="s">
        <v>139</v>
      </c>
      <c r="CX709" t="s">
        <v>1872</v>
      </c>
      <c r="CY709" s="10">
        <v>16702853413</v>
      </c>
      <c r="CZ709" t="s">
        <v>1870</v>
      </c>
      <c r="DA709" t="s">
        <v>139</v>
      </c>
      <c r="DB709" t="s">
        <v>133</v>
      </c>
      <c r="DC709" t="s">
        <v>115</v>
      </c>
    </row>
    <row r="710" spans="1:112" ht="14.45" customHeight="1" x14ac:dyDescent="0.25">
      <c r="A710" t="s">
        <v>4868</v>
      </c>
      <c r="B710" t="s">
        <v>143</v>
      </c>
      <c r="C710" s="1">
        <v>45460</v>
      </c>
      <c r="D710" s="1">
        <v>45610</v>
      </c>
      <c r="E710" t="s">
        <v>114</v>
      </c>
      <c r="G710" t="s">
        <v>115</v>
      </c>
      <c r="H710" t="s">
        <v>115</v>
      </c>
      <c r="I710" t="s">
        <v>115</v>
      </c>
      <c r="J710" t="s">
        <v>4869</v>
      </c>
      <c r="K710" t="s">
        <v>4870</v>
      </c>
      <c r="L710" t="s">
        <v>4871</v>
      </c>
      <c r="M710" t="s">
        <v>4872</v>
      </c>
      <c r="N710" t="s">
        <v>148</v>
      </c>
      <c r="O710" t="s">
        <v>120</v>
      </c>
      <c r="P710" s="8">
        <v>96950</v>
      </c>
      <c r="Q710" t="s">
        <v>121</v>
      </c>
      <c r="S710" s="10">
        <v>16702336927</v>
      </c>
      <c r="U710" t="s">
        <v>4873</v>
      </c>
      <c r="V710">
        <v>236220</v>
      </c>
      <c r="W710" t="s">
        <v>123</v>
      </c>
      <c r="Y710" t="s">
        <v>4874</v>
      </c>
      <c r="Z710" t="s">
        <v>4875</v>
      </c>
      <c r="AA710" t="s">
        <v>4876</v>
      </c>
      <c r="AB710" t="s">
        <v>565</v>
      </c>
      <c r="AC710" t="s">
        <v>2640</v>
      </c>
      <c r="AE710" t="s">
        <v>148</v>
      </c>
      <c r="AF710" t="s">
        <v>120</v>
      </c>
      <c r="AG710" s="8">
        <v>96950</v>
      </c>
      <c r="AH710" t="s">
        <v>121</v>
      </c>
      <c r="AJ710" s="10">
        <v>16702336927</v>
      </c>
      <c r="AL710" t="s">
        <v>4076</v>
      </c>
      <c r="BD710" t="str">
        <f>"17-3011.00"</f>
        <v>17-3011.00</v>
      </c>
      <c r="BE710" t="s">
        <v>960</v>
      </c>
      <c r="BF710" t="s">
        <v>4877</v>
      </c>
      <c r="BG710" t="s">
        <v>962</v>
      </c>
      <c r="BH710">
        <v>3</v>
      </c>
      <c r="BI710">
        <v>3</v>
      </c>
      <c r="BJ710" s="1">
        <v>45566</v>
      </c>
      <c r="BK710" s="1">
        <v>45930</v>
      </c>
      <c r="BL710" s="1">
        <v>45610</v>
      </c>
      <c r="BM710" s="1">
        <v>45930</v>
      </c>
      <c r="BN710">
        <v>40</v>
      </c>
      <c r="BO710">
        <v>0</v>
      </c>
      <c r="BP710">
        <v>8</v>
      </c>
      <c r="BQ710">
        <v>8</v>
      </c>
      <c r="BR710">
        <v>8</v>
      </c>
      <c r="BS710">
        <v>8</v>
      </c>
      <c r="BT710">
        <v>8</v>
      </c>
      <c r="BU710">
        <v>0</v>
      </c>
      <c r="BV710" t="str">
        <f>"8:00 AM"</f>
        <v>8:00 AM</v>
      </c>
      <c r="BW710" t="str">
        <f>"5:00 PM"</f>
        <v>5:00 PM</v>
      </c>
      <c r="BX710" t="s">
        <v>726</v>
      </c>
      <c r="BY710">
        <v>0</v>
      </c>
      <c r="BZ710">
        <v>24</v>
      </c>
      <c r="CA710" t="s">
        <v>115</v>
      </c>
      <c r="CC710" t="s">
        <v>4878</v>
      </c>
      <c r="CD710" t="s">
        <v>2640</v>
      </c>
      <c r="CE710" t="s">
        <v>329</v>
      </c>
      <c r="CF710" t="s">
        <v>148</v>
      </c>
      <c r="CG710" t="s">
        <v>120</v>
      </c>
      <c r="CH710" s="8">
        <v>96950</v>
      </c>
      <c r="CI710" s="3">
        <v>16.93</v>
      </c>
      <c r="CJ710" s="3">
        <v>16.93</v>
      </c>
      <c r="CM710" t="s">
        <v>136</v>
      </c>
      <c r="CO710" t="s">
        <v>138</v>
      </c>
      <c r="CQ710" t="s">
        <v>115</v>
      </c>
      <c r="CR710" t="s">
        <v>133</v>
      </c>
      <c r="CS710" t="s">
        <v>139</v>
      </c>
      <c r="CT710" t="s">
        <v>139</v>
      </c>
      <c r="CU710" t="s">
        <v>139</v>
      </c>
      <c r="CV710" t="s">
        <v>133</v>
      </c>
      <c r="CW710" t="s">
        <v>139</v>
      </c>
      <c r="CX710" t="s">
        <v>338</v>
      </c>
      <c r="CY710" s="10">
        <v>16702336927</v>
      </c>
      <c r="CZ710" t="s">
        <v>4076</v>
      </c>
      <c r="DA710" t="s">
        <v>139</v>
      </c>
      <c r="DB710" t="s">
        <v>133</v>
      </c>
      <c r="DC710" t="s">
        <v>115</v>
      </c>
    </row>
    <row r="711" spans="1:112" ht="14.45" customHeight="1" x14ac:dyDescent="0.25">
      <c r="A711" t="s">
        <v>5549</v>
      </c>
      <c r="B711" t="s">
        <v>192</v>
      </c>
      <c r="C711" s="1">
        <v>45463</v>
      </c>
      <c r="D711" s="1">
        <v>45610</v>
      </c>
      <c r="E711" t="s">
        <v>114</v>
      </c>
      <c r="G711" t="s">
        <v>115</v>
      </c>
      <c r="H711" t="s">
        <v>115</v>
      </c>
      <c r="I711" t="s">
        <v>115</v>
      </c>
      <c r="J711" t="s">
        <v>422</v>
      </c>
      <c r="K711" t="s">
        <v>1463</v>
      </c>
      <c r="L711" t="s">
        <v>424</v>
      </c>
      <c r="N711" t="s">
        <v>119</v>
      </c>
      <c r="O711" t="s">
        <v>120</v>
      </c>
      <c r="P711" s="8">
        <v>96950</v>
      </c>
      <c r="Q711" t="s">
        <v>121</v>
      </c>
      <c r="S711" s="10">
        <v>16707833052</v>
      </c>
      <c r="U711" t="s">
        <v>425</v>
      </c>
      <c r="V711">
        <v>561311</v>
      </c>
      <c r="W711" t="s">
        <v>123</v>
      </c>
      <c r="Y711" t="s">
        <v>426</v>
      </c>
      <c r="Z711" t="s">
        <v>427</v>
      </c>
      <c r="AB711" t="s">
        <v>428</v>
      </c>
      <c r="AC711" t="s">
        <v>424</v>
      </c>
      <c r="AE711" t="s">
        <v>119</v>
      </c>
      <c r="AF711" t="s">
        <v>120</v>
      </c>
      <c r="AG711" s="8">
        <v>96950</v>
      </c>
      <c r="AH711" t="s">
        <v>121</v>
      </c>
      <c r="AJ711" s="10">
        <v>16707833052</v>
      </c>
      <c r="AL711" t="s">
        <v>429</v>
      </c>
      <c r="BD711" t="str">
        <f>"37-2011.00"</f>
        <v>37-2011.00</v>
      </c>
      <c r="BE711" t="s">
        <v>203</v>
      </c>
      <c r="BF711" t="s">
        <v>5550</v>
      </c>
      <c r="BG711" t="s">
        <v>2938</v>
      </c>
      <c r="BH711">
        <v>15</v>
      </c>
      <c r="BJ711" s="1">
        <v>45566</v>
      </c>
      <c r="BK711" s="1">
        <v>45930</v>
      </c>
      <c r="BN711">
        <v>35</v>
      </c>
      <c r="BO711">
        <v>0</v>
      </c>
      <c r="BP711">
        <v>7</v>
      </c>
      <c r="BQ711">
        <v>7</v>
      </c>
      <c r="BR711">
        <v>7</v>
      </c>
      <c r="BS711">
        <v>7</v>
      </c>
      <c r="BT711">
        <v>7</v>
      </c>
      <c r="BU711">
        <v>0</v>
      </c>
      <c r="BV711" t="str">
        <f>"8:00 AM"</f>
        <v>8:00 AM</v>
      </c>
      <c r="BW711" t="str">
        <f>"3:00 PM"</f>
        <v>3:00 PM</v>
      </c>
      <c r="BX711" t="s">
        <v>158</v>
      </c>
      <c r="BY711">
        <v>0</v>
      </c>
      <c r="BZ711">
        <v>3</v>
      </c>
      <c r="CA711" t="s">
        <v>115</v>
      </c>
      <c r="CC711" t="s">
        <v>5551</v>
      </c>
      <c r="CD711" t="s">
        <v>434</v>
      </c>
      <c r="CF711" t="s">
        <v>119</v>
      </c>
      <c r="CG711" t="s">
        <v>120</v>
      </c>
      <c r="CH711" s="8">
        <v>96950</v>
      </c>
      <c r="CI711" s="3">
        <v>8.15</v>
      </c>
      <c r="CJ711" s="3">
        <v>8.15</v>
      </c>
      <c r="CK711" s="3">
        <v>12.23</v>
      </c>
      <c r="CL711" s="3">
        <v>12.23</v>
      </c>
      <c r="CM711" t="s">
        <v>136</v>
      </c>
      <c r="CN711" t="s">
        <v>137</v>
      </c>
      <c r="CO711" t="s">
        <v>138</v>
      </c>
      <c r="CQ711" t="s">
        <v>115</v>
      </c>
      <c r="CR711" t="s">
        <v>133</v>
      </c>
      <c r="CS711" t="s">
        <v>139</v>
      </c>
      <c r="CT711" t="s">
        <v>133</v>
      </c>
      <c r="CU711" t="s">
        <v>139</v>
      </c>
      <c r="CV711" t="s">
        <v>133</v>
      </c>
      <c r="CW711" t="s">
        <v>139</v>
      </c>
      <c r="CX711" t="s">
        <v>5552</v>
      </c>
      <c r="CY711" s="10">
        <v>16702353052</v>
      </c>
      <c r="CZ711" t="s">
        <v>436</v>
      </c>
      <c r="DA711" t="s">
        <v>139</v>
      </c>
      <c r="DB711" t="s">
        <v>133</v>
      </c>
      <c r="DC711" t="s">
        <v>115</v>
      </c>
    </row>
    <row r="712" spans="1:112" ht="14.45" customHeight="1" x14ac:dyDescent="0.25">
      <c r="A712" t="s">
        <v>6747</v>
      </c>
      <c r="B712" t="s">
        <v>143</v>
      </c>
      <c r="C712" s="1">
        <v>45565</v>
      </c>
      <c r="D712" s="1">
        <v>45610</v>
      </c>
      <c r="E712" t="s">
        <v>114</v>
      </c>
      <c r="G712" t="s">
        <v>115</v>
      </c>
      <c r="H712" t="s">
        <v>115</v>
      </c>
      <c r="I712" t="s">
        <v>115</v>
      </c>
      <c r="J712" t="s">
        <v>6748</v>
      </c>
      <c r="K712" t="s">
        <v>6749</v>
      </c>
      <c r="L712" t="s">
        <v>6750</v>
      </c>
      <c r="M712" t="s">
        <v>6751</v>
      </c>
      <c r="N712" t="s">
        <v>119</v>
      </c>
      <c r="O712" t="s">
        <v>120</v>
      </c>
      <c r="P712" s="8">
        <v>96950</v>
      </c>
      <c r="Q712" t="s">
        <v>121</v>
      </c>
      <c r="S712" s="10">
        <v>16702858609</v>
      </c>
      <c r="U712" t="s">
        <v>6752</v>
      </c>
      <c r="V712">
        <v>812112</v>
      </c>
      <c r="W712" t="s">
        <v>123</v>
      </c>
      <c r="Y712" t="s">
        <v>6753</v>
      </c>
      <c r="Z712" t="s">
        <v>6754</v>
      </c>
      <c r="AB712" t="s">
        <v>1732</v>
      </c>
      <c r="AC712" t="s">
        <v>6750</v>
      </c>
      <c r="AD712" t="s">
        <v>6751</v>
      </c>
      <c r="AE712" t="s">
        <v>119</v>
      </c>
      <c r="AF712" t="s">
        <v>120</v>
      </c>
      <c r="AG712" s="8">
        <v>96950</v>
      </c>
      <c r="AH712" t="s">
        <v>121</v>
      </c>
      <c r="AJ712" s="10">
        <v>16702853699</v>
      </c>
      <c r="AL712" t="s">
        <v>6755</v>
      </c>
      <c r="BD712" t="str">
        <f>"39-5012.00"</f>
        <v>39-5012.00</v>
      </c>
      <c r="BE712" t="s">
        <v>947</v>
      </c>
      <c r="BF712" t="s">
        <v>6756</v>
      </c>
      <c r="BG712" t="s">
        <v>2784</v>
      </c>
      <c r="BH712">
        <v>3</v>
      </c>
      <c r="BI712">
        <v>3</v>
      </c>
      <c r="BJ712" s="1">
        <v>45597</v>
      </c>
      <c r="BK712" s="1">
        <v>45930</v>
      </c>
      <c r="BL712" s="1">
        <v>45610</v>
      </c>
      <c r="BM712" s="1">
        <v>45930</v>
      </c>
      <c r="BN712">
        <v>35</v>
      </c>
      <c r="BO712">
        <v>5</v>
      </c>
      <c r="BP712">
        <v>5</v>
      </c>
      <c r="BQ712">
        <v>5</v>
      </c>
      <c r="BR712">
        <v>5</v>
      </c>
      <c r="BS712">
        <v>5</v>
      </c>
      <c r="BT712">
        <v>5</v>
      </c>
      <c r="BU712">
        <v>5</v>
      </c>
      <c r="BV712" t="str">
        <f>"12:00 PM"</f>
        <v>12:00 PM</v>
      </c>
      <c r="BW712" t="str">
        <f>"6:00 PM"</f>
        <v>6:00 PM</v>
      </c>
      <c r="BX712" t="s">
        <v>226</v>
      </c>
      <c r="BY712">
        <v>0</v>
      </c>
      <c r="BZ712">
        <v>12</v>
      </c>
      <c r="CA712" t="s">
        <v>115</v>
      </c>
      <c r="CC712" s="2" t="s">
        <v>6757</v>
      </c>
      <c r="CD712" t="s">
        <v>6751</v>
      </c>
      <c r="CF712" t="s">
        <v>119</v>
      </c>
      <c r="CG712" t="s">
        <v>120</v>
      </c>
      <c r="CH712" s="8">
        <v>96950</v>
      </c>
      <c r="CI712" s="3">
        <v>7.98</v>
      </c>
      <c r="CJ712" s="3">
        <v>7.98</v>
      </c>
      <c r="CK712" s="3">
        <v>11.97</v>
      </c>
      <c r="CL712" s="3">
        <v>11.97</v>
      </c>
      <c r="CM712" t="s">
        <v>136</v>
      </c>
      <c r="CN712" t="s">
        <v>137</v>
      </c>
      <c r="CO712" t="s">
        <v>138</v>
      </c>
      <c r="CQ712" t="s">
        <v>115</v>
      </c>
      <c r="CR712" t="s">
        <v>133</v>
      </c>
      <c r="CS712" t="s">
        <v>139</v>
      </c>
      <c r="CT712" t="s">
        <v>133</v>
      </c>
      <c r="CU712" t="s">
        <v>139</v>
      </c>
      <c r="CV712" t="s">
        <v>133</v>
      </c>
      <c r="CW712" t="s">
        <v>139</v>
      </c>
      <c r="CX712" t="s">
        <v>4032</v>
      </c>
      <c r="CY712" s="10">
        <v>16702858609</v>
      </c>
      <c r="CZ712" t="s">
        <v>6755</v>
      </c>
      <c r="DA712" t="s">
        <v>209</v>
      </c>
      <c r="DB712" t="s">
        <v>133</v>
      </c>
      <c r="DC712" t="s">
        <v>115</v>
      </c>
    </row>
    <row r="713" spans="1:112" ht="14.45" customHeight="1" x14ac:dyDescent="0.25">
      <c r="A713" t="s">
        <v>6857</v>
      </c>
      <c r="B713" t="s">
        <v>212</v>
      </c>
      <c r="C713" s="1">
        <v>45610</v>
      </c>
      <c r="D713" s="1">
        <v>45610</v>
      </c>
      <c r="E713" t="s">
        <v>114</v>
      </c>
      <c r="G713" t="s">
        <v>115</v>
      </c>
      <c r="H713" t="s">
        <v>115</v>
      </c>
      <c r="I713" t="s">
        <v>115</v>
      </c>
      <c r="J713" t="s">
        <v>1248</v>
      </c>
      <c r="K713" t="s">
        <v>1249</v>
      </c>
      <c r="L713" t="s">
        <v>1250</v>
      </c>
      <c r="M713" t="s">
        <v>1251</v>
      </c>
      <c r="N713" t="s">
        <v>162</v>
      </c>
      <c r="O713" t="s">
        <v>120</v>
      </c>
      <c r="P713" s="8">
        <v>96952</v>
      </c>
      <c r="Q713" t="s">
        <v>121</v>
      </c>
      <c r="S713" s="10">
        <v>16716473668</v>
      </c>
      <c r="U713" t="s">
        <v>1252</v>
      </c>
      <c r="V713">
        <v>236220</v>
      </c>
      <c r="W713" t="s">
        <v>123</v>
      </c>
      <c r="Y713" t="s">
        <v>1253</v>
      </c>
      <c r="Z713" t="s">
        <v>1254</v>
      </c>
      <c r="AB713" t="s">
        <v>347</v>
      </c>
      <c r="AC713" t="s">
        <v>1255</v>
      </c>
      <c r="AD713" t="s">
        <v>1256</v>
      </c>
      <c r="AE713" t="s">
        <v>1257</v>
      </c>
      <c r="AF713" t="s">
        <v>1258</v>
      </c>
      <c r="AG713" s="8">
        <v>96913</v>
      </c>
      <c r="AH713" t="s">
        <v>121</v>
      </c>
      <c r="AJ713" s="10">
        <v>16716473668</v>
      </c>
      <c r="AL713" t="s">
        <v>1259</v>
      </c>
      <c r="AM713" t="s">
        <v>174</v>
      </c>
      <c r="AN713" t="s">
        <v>1260</v>
      </c>
      <c r="AO713" t="s">
        <v>1261</v>
      </c>
      <c r="AP713" t="s">
        <v>1262</v>
      </c>
      <c r="AQ713" t="s">
        <v>1263</v>
      </c>
      <c r="AR713" t="s">
        <v>1264</v>
      </c>
      <c r="AS713" t="s">
        <v>148</v>
      </c>
      <c r="AT713" t="s">
        <v>120</v>
      </c>
      <c r="AU713" s="8">
        <v>96950</v>
      </c>
      <c r="AV713" t="s">
        <v>121</v>
      </c>
      <c r="AX713" s="10">
        <v>16702330081</v>
      </c>
      <c r="AZ713" t="s">
        <v>1265</v>
      </c>
      <c r="BA713" t="s">
        <v>1266</v>
      </c>
      <c r="BB713" t="s">
        <v>120</v>
      </c>
      <c r="BC713" t="s">
        <v>856</v>
      </c>
      <c r="BD713" t="str">
        <f>"53-7021.00"</f>
        <v>53-7021.00</v>
      </c>
      <c r="BE713" t="s">
        <v>3743</v>
      </c>
      <c r="BF713" t="s">
        <v>3744</v>
      </c>
      <c r="BG713" t="s">
        <v>3745</v>
      </c>
      <c r="BH713">
        <v>2</v>
      </c>
      <c r="BJ713" s="1">
        <v>45301</v>
      </c>
      <c r="BK713" s="1">
        <v>45666</v>
      </c>
      <c r="BN713">
        <v>40</v>
      </c>
      <c r="BO713">
        <v>0</v>
      </c>
      <c r="BP713">
        <v>8</v>
      </c>
      <c r="BQ713">
        <v>8</v>
      </c>
      <c r="BR713">
        <v>8</v>
      </c>
      <c r="BS713">
        <v>8</v>
      </c>
      <c r="BT713">
        <v>8</v>
      </c>
      <c r="BU713">
        <v>0</v>
      </c>
      <c r="BV713" t="str">
        <f>"8:00 AM"</f>
        <v>8:00 AM</v>
      </c>
      <c r="BW713" t="str">
        <f>"5:00 PM"</f>
        <v>5:00 PM</v>
      </c>
      <c r="BX713" t="s">
        <v>226</v>
      </c>
      <c r="BY713">
        <v>0</v>
      </c>
      <c r="BZ713">
        <v>12</v>
      </c>
      <c r="CA713" t="s">
        <v>115</v>
      </c>
      <c r="CC713" t="s">
        <v>6858</v>
      </c>
      <c r="CD713" t="s">
        <v>1270</v>
      </c>
      <c r="CF713" t="s">
        <v>162</v>
      </c>
      <c r="CG713" t="s">
        <v>120</v>
      </c>
      <c r="CH713" s="8">
        <v>96952</v>
      </c>
      <c r="CI713" s="3">
        <v>8.91</v>
      </c>
      <c r="CK713" s="3">
        <v>13.37</v>
      </c>
      <c r="CM713" t="s">
        <v>136</v>
      </c>
      <c r="CN713" t="s">
        <v>6859</v>
      </c>
      <c r="CO713" t="s">
        <v>138</v>
      </c>
      <c r="CQ713" t="s">
        <v>115</v>
      </c>
      <c r="CR713" t="s">
        <v>133</v>
      </c>
      <c r="CS713" t="s">
        <v>133</v>
      </c>
      <c r="CT713" t="s">
        <v>133</v>
      </c>
      <c r="CU713" t="s">
        <v>139</v>
      </c>
      <c r="CV713" t="s">
        <v>133</v>
      </c>
      <c r="CW713" t="s">
        <v>133</v>
      </c>
      <c r="CX713" t="s">
        <v>6860</v>
      </c>
      <c r="CY713" s="10">
        <v>16716473668</v>
      </c>
      <c r="CZ713" t="s">
        <v>1259</v>
      </c>
      <c r="DA713" t="s">
        <v>139</v>
      </c>
      <c r="DB713" t="s">
        <v>133</v>
      </c>
      <c r="DC713" t="s">
        <v>115</v>
      </c>
    </row>
    <row r="714" spans="1:112" ht="14.45" customHeight="1" x14ac:dyDescent="0.25">
      <c r="A714" t="s">
        <v>7067</v>
      </c>
      <c r="B714" t="s">
        <v>212</v>
      </c>
      <c r="C714" s="1">
        <v>45540</v>
      </c>
      <c r="D714" s="1">
        <v>45610</v>
      </c>
      <c r="E714" t="s">
        <v>144</v>
      </c>
      <c r="F714" s="1">
        <v>45656</v>
      </c>
      <c r="G714" t="s">
        <v>115</v>
      </c>
      <c r="H714" t="s">
        <v>115</v>
      </c>
      <c r="I714" t="s">
        <v>115</v>
      </c>
      <c r="J714" t="s">
        <v>3088</v>
      </c>
      <c r="K714" t="s">
        <v>3089</v>
      </c>
      <c r="L714" t="s">
        <v>3090</v>
      </c>
      <c r="N714" t="s">
        <v>119</v>
      </c>
      <c r="O714" t="s">
        <v>120</v>
      </c>
      <c r="P714" s="8">
        <v>96950</v>
      </c>
      <c r="Q714" t="s">
        <v>121</v>
      </c>
      <c r="S714" s="10">
        <v>16702347898</v>
      </c>
      <c r="U714" t="s">
        <v>3091</v>
      </c>
      <c r="V714">
        <v>56132</v>
      </c>
      <c r="W714" t="s">
        <v>123</v>
      </c>
      <c r="Y714" t="s">
        <v>3092</v>
      </c>
      <c r="Z714" t="s">
        <v>3093</v>
      </c>
      <c r="AA714" t="s">
        <v>3094</v>
      </c>
      <c r="AB714" t="s">
        <v>131</v>
      </c>
      <c r="AC714" t="s">
        <v>3090</v>
      </c>
      <c r="AD714" t="s">
        <v>3095</v>
      </c>
      <c r="AE714" t="s">
        <v>119</v>
      </c>
      <c r="AF714" t="s">
        <v>120</v>
      </c>
      <c r="AG714" s="8">
        <v>96950</v>
      </c>
      <c r="AH714" t="s">
        <v>121</v>
      </c>
      <c r="AJ714" s="10">
        <v>16702347898</v>
      </c>
      <c r="AL714" t="s">
        <v>3096</v>
      </c>
      <c r="BD714" t="str">
        <f>"37-2012.00"</f>
        <v>37-2012.00</v>
      </c>
      <c r="BE714" t="s">
        <v>512</v>
      </c>
      <c r="BF714" t="s">
        <v>3097</v>
      </c>
      <c r="BG714" t="s">
        <v>3098</v>
      </c>
      <c r="BH714">
        <v>2</v>
      </c>
      <c r="BJ714" s="1">
        <v>45658</v>
      </c>
      <c r="BK714" s="1">
        <v>46022</v>
      </c>
      <c r="BN714">
        <v>35</v>
      </c>
      <c r="BO714">
        <v>0</v>
      </c>
      <c r="BP714">
        <v>7</v>
      </c>
      <c r="BQ714">
        <v>7</v>
      </c>
      <c r="BR714">
        <v>7</v>
      </c>
      <c r="BS714">
        <v>7</v>
      </c>
      <c r="BT714">
        <v>7</v>
      </c>
      <c r="BU714">
        <v>0</v>
      </c>
      <c r="BV714" t="str">
        <f>"8:00 AM"</f>
        <v>8:00 AM</v>
      </c>
      <c r="BW714" t="str">
        <f>"4:00 PM"</f>
        <v>4:00 PM</v>
      </c>
      <c r="BX714" t="s">
        <v>226</v>
      </c>
      <c r="BY714">
        <v>0</v>
      </c>
      <c r="BZ714">
        <v>3</v>
      </c>
      <c r="CA714" t="s">
        <v>115</v>
      </c>
      <c r="CC714" s="2" t="s">
        <v>7068</v>
      </c>
      <c r="CD714" t="s">
        <v>5083</v>
      </c>
      <c r="CF714" t="s">
        <v>643</v>
      </c>
      <c r="CG714" t="s">
        <v>120</v>
      </c>
      <c r="CH714" s="8">
        <v>96951</v>
      </c>
      <c r="CI714" s="3">
        <v>7.77</v>
      </c>
      <c r="CJ714" s="3">
        <v>7.77</v>
      </c>
      <c r="CK714" s="3">
        <v>11.65</v>
      </c>
      <c r="CL714" s="3">
        <v>11.65</v>
      </c>
      <c r="CM714" t="s">
        <v>136</v>
      </c>
      <c r="CN714" t="s">
        <v>139</v>
      </c>
      <c r="CO714" t="s">
        <v>138</v>
      </c>
      <c r="CQ714" t="s">
        <v>115</v>
      </c>
      <c r="CR714" t="s">
        <v>133</v>
      </c>
      <c r="CS714" t="s">
        <v>139</v>
      </c>
      <c r="CT714" t="s">
        <v>133</v>
      </c>
      <c r="CU714" t="s">
        <v>139</v>
      </c>
      <c r="CV714" t="s">
        <v>133</v>
      </c>
      <c r="CW714" t="s">
        <v>139</v>
      </c>
      <c r="CX714" t="s">
        <v>7069</v>
      </c>
      <c r="CY714" s="10">
        <v>16702347898</v>
      </c>
      <c r="CZ714" t="s">
        <v>3096</v>
      </c>
      <c r="DA714" t="s">
        <v>209</v>
      </c>
      <c r="DB714" t="s">
        <v>133</v>
      </c>
      <c r="DC714" t="s">
        <v>115</v>
      </c>
    </row>
    <row r="715" spans="1:112" ht="14.45" customHeight="1" x14ac:dyDescent="0.25">
      <c r="A715" t="s">
        <v>7093</v>
      </c>
      <c r="B715" t="s">
        <v>143</v>
      </c>
      <c r="C715" s="1">
        <v>45516</v>
      </c>
      <c r="D715" s="1">
        <v>45610</v>
      </c>
      <c r="E715" t="s">
        <v>114</v>
      </c>
      <c r="G715" t="s">
        <v>133</v>
      </c>
      <c r="H715" t="s">
        <v>115</v>
      </c>
      <c r="I715" t="s">
        <v>115</v>
      </c>
      <c r="J715" t="s">
        <v>2169</v>
      </c>
      <c r="K715" t="s">
        <v>2170</v>
      </c>
      <c r="L715" t="s">
        <v>2171</v>
      </c>
      <c r="N715" t="s">
        <v>119</v>
      </c>
      <c r="O715" t="s">
        <v>120</v>
      </c>
      <c r="P715" s="8">
        <v>96950</v>
      </c>
      <c r="Q715" t="s">
        <v>121</v>
      </c>
      <c r="S715" s="10">
        <v>16702375051</v>
      </c>
      <c r="U715" t="s">
        <v>2172</v>
      </c>
      <c r="V715">
        <v>721110</v>
      </c>
      <c r="W715" t="s">
        <v>123</v>
      </c>
      <c r="Y715" t="s">
        <v>2173</v>
      </c>
      <c r="Z715" t="s">
        <v>2174</v>
      </c>
      <c r="AB715" t="s">
        <v>663</v>
      </c>
      <c r="AC715" t="s">
        <v>2171</v>
      </c>
      <c r="AE715" t="s">
        <v>119</v>
      </c>
      <c r="AF715" t="s">
        <v>120</v>
      </c>
      <c r="AG715" s="8">
        <v>96950</v>
      </c>
      <c r="AH715" t="s">
        <v>121</v>
      </c>
      <c r="AJ715" s="10">
        <v>16702375051</v>
      </c>
      <c r="AL715" t="s">
        <v>2175</v>
      </c>
      <c r="BD715" t="str">
        <f>"13-2011.00"</f>
        <v>13-2011.00</v>
      </c>
      <c r="BE715" t="s">
        <v>129</v>
      </c>
      <c r="BF715" t="s">
        <v>7094</v>
      </c>
      <c r="BG715" t="s">
        <v>7095</v>
      </c>
      <c r="BH715">
        <v>1</v>
      </c>
      <c r="BI715">
        <v>1</v>
      </c>
      <c r="BJ715" s="1">
        <v>45628</v>
      </c>
      <c r="BK715" s="1">
        <v>46722</v>
      </c>
      <c r="BL715" s="1">
        <v>45628</v>
      </c>
      <c r="BM715" s="1">
        <v>46722</v>
      </c>
      <c r="BN715">
        <v>35</v>
      </c>
      <c r="BO715">
        <v>0</v>
      </c>
      <c r="BP715">
        <v>7</v>
      </c>
      <c r="BQ715">
        <v>7</v>
      </c>
      <c r="BR715">
        <v>7</v>
      </c>
      <c r="BS715">
        <v>7</v>
      </c>
      <c r="BT715">
        <v>7</v>
      </c>
      <c r="BU715">
        <v>0</v>
      </c>
      <c r="BV715" t="str">
        <f>"8:00 AM"</f>
        <v>8:00 AM</v>
      </c>
      <c r="BW715" t="str">
        <f>"4:00 PM"</f>
        <v>4:00 PM</v>
      </c>
      <c r="BX715" t="s">
        <v>726</v>
      </c>
      <c r="BY715">
        <v>0</v>
      </c>
      <c r="BZ715">
        <v>24</v>
      </c>
      <c r="CA715" t="s">
        <v>133</v>
      </c>
      <c r="CB715">
        <v>2</v>
      </c>
      <c r="CC715" s="2" t="s">
        <v>7096</v>
      </c>
      <c r="CD715" t="s">
        <v>7097</v>
      </c>
      <c r="CE715" t="s">
        <v>2171</v>
      </c>
      <c r="CF715" t="s">
        <v>119</v>
      </c>
      <c r="CG715" t="s">
        <v>120</v>
      </c>
      <c r="CH715" s="8">
        <v>96950</v>
      </c>
      <c r="CI715" s="3">
        <v>17.48</v>
      </c>
      <c r="CJ715" s="3">
        <v>17.48</v>
      </c>
      <c r="CK715" s="3">
        <v>0</v>
      </c>
      <c r="CL715" s="3">
        <v>0</v>
      </c>
      <c r="CM715" t="s">
        <v>136</v>
      </c>
      <c r="CO715" t="s">
        <v>138</v>
      </c>
      <c r="CQ715" t="s">
        <v>115</v>
      </c>
      <c r="CR715" t="s">
        <v>133</v>
      </c>
      <c r="CS715" t="s">
        <v>139</v>
      </c>
      <c r="CT715" t="s">
        <v>139</v>
      </c>
      <c r="CU715" t="s">
        <v>139</v>
      </c>
      <c r="CV715" t="s">
        <v>133</v>
      </c>
      <c r="CW715" t="s">
        <v>139</v>
      </c>
      <c r="CX715" t="s">
        <v>7098</v>
      </c>
      <c r="CY715" s="10">
        <v>16702375051</v>
      </c>
      <c r="CZ715" t="s">
        <v>2175</v>
      </c>
      <c r="DA715" t="s">
        <v>139</v>
      </c>
      <c r="DB715" t="s">
        <v>133</v>
      </c>
      <c r="DC715" t="s">
        <v>115</v>
      </c>
    </row>
    <row r="716" spans="1:112" ht="14.45" customHeight="1" x14ac:dyDescent="0.25">
      <c r="A716" t="s">
        <v>7784</v>
      </c>
      <c r="B716" t="s">
        <v>901</v>
      </c>
      <c r="C716" s="1">
        <v>45552</v>
      </c>
      <c r="D716" s="1">
        <v>45610</v>
      </c>
      <c r="E716" t="s">
        <v>144</v>
      </c>
      <c r="F716" s="1">
        <v>45625</v>
      </c>
      <c r="G716" t="s">
        <v>115</v>
      </c>
      <c r="H716" t="s">
        <v>115</v>
      </c>
      <c r="I716" t="s">
        <v>115</v>
      </c>
      <c r="J716" t="s">
        <v>7785</v>
      </c>
      <c r="K716" t="s">
        <v>7786</v>
      </c>
      <c r="L716" t="s">
        <v>7787</v>
      </c>
      <c r="N716" t="s">
        <v>119</v>
      </c>
      <c r="O716" t="s">
        <v>120</v>
      </c>
      <c r="P716" s="8">
        <v>96950</v>
      </c>
      <c r="Q716" t="s">
        <v>121</v>
      </c>
      <c r="S716" s="10">
        <v>16702358641</v>
      </c>
      <c r="U716" t="s">
        <v>5171</v>
      </c>
      <c r="V716">
        <v>72251</v>
      </c>
      <c r="W716" t="s">
        <v>123</v>
      </c>
      <c r="Y716" t="s">
        <v>3263</v>
      </c>
      <c r="Z716" t="s">
        <v>3771</v>
      </c>
      <c r="AA716" t="s">
        <v>1356</v>
      </c>
      <c r="AB716" t="s">
        <v>200</v>
      </c>
      <c r="AC716" t="s">
        <v>7788</v>
      </c>
      <c r="AE716" t="s">
        <v>119</v>
      </c>
      <c r="AF716" t="s">
        <v>120</v>
      </c>
      <c r="AG716" s="8">
        <v>96950</v>
      </c>
      <c r="AH716" t="s">
        <v>121</v>
      </c>
      <c r="AJ716" s="10">
        <v>16702358641</v>
      </c>
      <c r="AL716" t="s">
        <v>5174</v>
      </c>
      <c r="BD716" t="str">
        <f>"35-2014.00"</f>
        <v>35-2014.00</v>
      </c>
      <c r="BE716" t="s">
        <v>273</v>
      </c>
      <c r="BF716" t="s">
        <v>7789</v>
      </c>
      <c r="BG716" t="s">
        <v>1100</v>
      </c>
      <c r="BH716">
        <v>8</v>
      </c>
      <c r="BI716">
        <v>6</v>
      </c>
      <c r="BJ716" s="1">
        <v>45627</v>
      </c>
      <c r="BK716" s="1">
        <v>45991</v>
      </c>
      <c r="BL716" s="1">
        <v>45627</v>
      </c>
      <c r="BM716" s="1">
        <v>45991</v>
      </c>
      <c r="BN716">
        <v>35</v>
      </c>
      <c r="BO716">
        <v>7</v>
      </c>
      <c r="BP716">
        <v>7</v>
      </c>
      <c r="BQ716">
        <v>0</v>
      </c>
      <c r="BR716">
        <v>7</v>
      </c>
      <c r="BS716">
        <v>0</v>
      </c>
      <c r="BT716">
        <v>7</v>
      </c>
      <c r="BU716">
        <v>7</v>
      </c>
      <c r="BV716" t="str">
        <f>"6:00 AM"</f>
        <v>6:00 AM</v>
      </c>
      <c r="BW716" t="str">
        <f>"1:00 PM"</f>
        <v>1:00 PM</v>
      </c>
      <c r="BX716" t="s">
        <v>158</v>
      </c>
      <c r="BY716">
        <v>0</v>
      </c>
      <c r="BZ716">
        <v>12</v>
      </c>
      <c r="CA716" t="s">
        <v>115</v>
      </c>
      <c r="CC716" t="s">
        <v>7790</v>
      </c>
      <c r="CD716" t="s">
        <v>7788</v>
      </c>
      <c r="CE716" t="s">
        <v>7791</v>
      </c>
      <c r="CF716" t="s">
        <v>119</v>
      </c>
      <c r="CG716" t="s">
        <v>120</v>
      </c>
      <c r="CH716" s="8">
        <v>96950</v>
      </c>
      <c r="CI716" s="3">
        <v>8.83</v>
      </c>
      <c r="CJ716" s="3">
        <v>9.1</v>
      </c>
      <c r="CK716" s="3">
        <v>13.25</v>
      </c>
      <c r="CL716" s="3">
        <v>13.65</v>
      </c>
      <c r="CM716" t="s">
        <v>136</v>
      </c>
      <c r="CO716" t="s">
        <v>138</v>
      </c>
      <c r="CQ716" t="s">
        <v>115</v>
      </c>
      <c r="CR716" t="s">
        <v>133</v>
      </c>
      <c r="CS716" t="s">
        <v>139</v>
      </c>
      <c r="CT716" t="s">
        <v>133</v>
      </c>
      <c r="CU716" t="s">
        <v>139</v>
      </c>
      <c r="CV716" t="s">
        <v>133</v>
      </c>
      <c r="CW716" t="s">
        <v>139</v>
      </c>
      <c r="CX716" t="s">
        <v>7792</v>
      </c>
      <c r="CY716" s="10">
        <v>16702358641</v>
      </c>
      <c r="CZ716" t="s">
        <v>5174</v>
      </c>
      <c r="DA716" t="s">
        <v>139</v>
      </c>
      <c r="DB716" t="s">
        <v>133</v>
      </c>
      <c r="DC716" t="s">
        <v>115</v>
      </c>
    </row>
    <row r="717" spans="1:112" ht="14.45" customHeight="1" x14ac:dyDescent="0.25">
      <c r="A717" t="s">
        <v>8244</v>
      </c>
      <c r="B717" t="s">
        <v>143</v>
      </c>
      <c r="C717" s="1">
        <v>45536</v>
      </c>
      <c r="D717" s="1">
        <v>45610</v>
      </c>
      <c r="E717" t="s">
        <v>114</v>
      </c>
      <c r="G717" t="s">
        <v>115</v>
      </c>
      <c r="H717" t="s">
        <v>115</v>
      </c>
      <c r="I717" t="s">
        <v>115</v>
      </c>
      <c r="J717" t="s">
        <v>1107</v>
      </c>
      <c r="K717" t="s">
        <v>4316</v>
      </c>
      <c r="L717" t="s">
        <v>1108</v>
      </c>
      <c r="M717" t="s">
        <v>1109</v>
      </c>
      <c r="N717" t="s">
        <v>119</v>
      </c>
      <c r="O717" t="s">
        <v>120</v>
      </c>
      <c r="P717" s="8">
        <v>96950</v>
      </c>
      <c r="Q717" t="s">
        <v>121</v>
      </c>
      <c r="R717" t="s">
        <v>139</v>
      </c>
      <c r="S717" s="10">
        <v>16702349889</v>
      </c>
      <c r="U717" t="s">
        <v>1110</v>
      </c>
      <c r="V717">
        <v>236116</v>
      </c>
      <c r="W717" t="s">
        <v>123</v>
      </c>
      <c r="Y717" t="s">
        <v>1111</v>
      </c>
      <c r="Z717" t="s">
        <v>1112</v>
      </c>
      <c r="AA717" t="s">
        <v>1113</v>
      </c>
      <c r="AB717" t="s">
        <v>648</v>
      </c>
      <c r="AC717" t="s">
        <v>1114</v>
      </c>
      <c r="AD717" t="s">
        <v>1108</v>
      </c>
      <c r="AE717" t="s">
        <v>119</v>
      </c>
      <c r="AF717" t="s">
        <v>120</v>
      </c>
      <c r="AG717" s="8">
        <v>96950</v>
      </c>
      <c r="AH717" t="s">
        <v>121</v>
      </c>
      <c r="AJ717" s="10">
        <v>16702349889</v>
      </c>
      <c r="AL717" t="s">
        <v>1115</v>
      </c>
      <c r="BD717" t="str">
        <f>"49-3042.00"</f>
        <v>49-3042.00</v>
      </c>
      <c r="BE717" t="s">
        <v>1020</v>
      </c>
      <c r="BF717" t="s">
        <v>8245</v>
      </c>
      <c r="BG717" t="s">
        <v>7737</v>
      </c>
      <c r="BH717">
        <v>5</v>
      </c>
      <c r="BI717">
        <v>5</v>
      </c>
      <c r="BJ717" s="1">
        <v>45597</v>
      </c>
      <c r="BK717" s="1">
        <v>45961</v>
      </c>
      <c r="BL717" s="1">
        <v>45610</v>
      </c>
      <c r="BM717" s="1">
        <v>45961</v>
      </c>
      <c r="BN717">
        <v>40</v>
      </c>
      <c r="BO717">
        <v>0</v>
      </c>
      <c r="BP717">
        <v>8</v>
      </c>
      <c r="BQ717">
        <v>8</v>
      </c>
      <c r="BR717">
        <v>8</v>
      </c>
      <c r="BS717">
        <v>8</v>
      </c>
      <c r="BT717">
        <v>8</v>
      </c>
      <c r="BU717">
        <v>0</v>
      </c>
      <c r="BV717" t="str">
        <f>"7:30 AM"</f>
        <v>7:30 AM</v>
      </c>
      <c r="BW717" t="str">
        <f>"4:30 PM"</f>
        <v>4:30 PM</v>
      </c>
      <c r="BX717" t="s">
        <v>226</v>
      </c>
      <c r="BY717">
        <v>0</v>
      </c>
      <c r="BZ717">
        <v>24</v>
      </c>
      <c r="CA717" t="s">
        <v>115</v>
      </c>
      <c r="CC717" t="s">
        <v>8246</v>
      </c>
      <c r="CD717" t="s">
        <v>1114</v>
      </c>
      <c r="CE717" t="s">
        <v>1108</v>
      </c>
      <c r="CF717" t="s">
        <v>119</v>
      </c>
      <c r="CG717" t="s">
        <v>120</v>
      </c>
      <c r="CH717" s="8">
        <v>96950</v>
      </c>
      <c r="CI717" s="3">
        <v>12.48</v>
      </c>
      <c r="CJ717" s="3">
        <v>12.48</v>
      </c>
      <c r="CK717" s="3">
        <v>18.72</v>
      </c>
      <c r="CL717" s="3">
        <v>18.72</v>
      </c>
      <c r="CM717" t="s">
        <v>136</v>
      </c>
      <c r="CN717" t="s">
        <v>1117</v>
      </c>
      <c r="CO717" t="s">
        <v>138</v>
      </c>
      <c r="CQ717" t="s">
        <v>115</v>
      </c>
      <c r="CR717" t="s">
        <v>133</v>
      </c>
      <c r="CS717" t="s">
        <v>139</v>
      </c>
      <c r="CT717" t="s">
        <v>133</v>
      </c>
      <c r="CU717" t="s">
        <v>139</v>
      </c>
      <c r="CV717" t="s">
        <v>133</v>
      </c>
      <c r="CW717" t="s">
        <v>139</v>
      </c>
      <c r="CX717" t="s">
        <v>8247</v>
      </c>
      <c r="CY717" s="10">
        <v>16702349889</v>
      </c>
      <c r="CZ717" t="s">
        <v>1115</v>
      </c>
      <c r="DA717" t="s">
        <v>139</v>
      </c>
      <c r="DB717" t="s">
        <v>133</v>
      </c>
      <c r="DC717" t="s">
        <v>115</v>
      </c>
      <c r="DD717" t="s">
        <v>1111</v>
      </c>
      <c r="DE717" t="s">
        <v>1112</v>
      </c>
      <c r="DF717" t="s">
        <v>1057</v>
      </c>
      <c r="DG717" t="s">
        <v>4322</v>
      </c>
      <c r="DH717" t="s">
        <v>1115</v>
      </c>
    </row>
    <row r="718" spans="1:112" ht="14.45" customHeight="1" x14ac:dyDescent="0.25">
      <c r="A718" t="s">
        <v>9291</v>
      </c>
      <c r="B718" t="s">
        <v>143</v>
      </c>
      <c r="C718" s="1">
        <v>45559</v>
      </c>
      <c r="D718" s="1">
        <v>45610</v>
      </c>
      <c r="E718" t="s">
        <v>114</v>
      </c>
      <c r="G718" t="s">
        <v>115</v>
      </c>
      <c r="H718" t="s">
        <v>115</v>
      </c>
      <c r="I718" t="s">
        <v>115</v>
      </c>
      <c r="J718" t="s">
        <v>2515</v>
      </c>
      <c r="K718" t="s">
        <v>3501</v>
      </c>
      <c r="L718" t="s">
        <v>160</v>
      </c>
      <c r="M718" t="s">
        <v>2850</v>
      </c>
      <c r="N718" t="s">
        <v>162</v>
      </c>
      <c r="O718" t="s">
        <v>120</v>
      </c>
      <c r="P718" s="8">
        <v>96952</v>
      </c>
      <c r="Q718" t="s">
        <v>121</v>
      </c>
      <c r="S718" s="10">
        <v>16704334428</v>
      </c>
      <c r="U718" t="s">
        <v>2518</v>
      </c>
      <c r="V718">
        <v>457110</v>
      </c>
      <c r="W718" t="s">
        <v>123</v>
      </c>
      <c r="Y718" t="s">
        <v>2519</v>
      </c>
      <c r="Z718" t="s">
        <v>2520</v>
      </c>
      <c r="AA718" t="s">
        <v>2521</v>
      </c>
      <c r="AB718" t="s">
        <v>584</v>
      </c>
      <c r="AC718" t="s">
        <v>160</v>
      </c>
      <c r="AD718" t="s">
        <v>2850</v>
      </c>
      <c r="AE718" t="s">
        <v>162</v>
      </c>
      <c r="AF718" t="s">
        <v>120</v>
      </c>
      <c r="AG718" s="8">
        <v>96952</v>
      </c>
      <c r="AH718" t="s">
        <v>121</v>
      </c>
      <c r="AJ718" s="10">
        <v>16709894711</v>
      </c>
      <c r="AL718" t="s">
        <v>2522</v>
      </c>
      <c r="BD718" t="str">
        <f>"49-9071.00"</f>
        <v>49-9071.00</v>
      </c>
      <c r="BE718" t="s">
        <v>241</v>
      </c>
      <c r="BF718" t="s">
        <v>3502</v>
      </c>
      <c r="BG718" t="s">
        <v>336</v>
      </c>
      <c r="BH718">
        <v>6</v>
      </c>
      <c r="BI718">
        <v>6</v>
      </c>
      <c r="BJ718" s="1">
        <v>45658</v>
      </c>
      <c r="BK718" s="1">
        <v>46022</v>
      </c>
      <c r="BL718" s="1">
        <v>45658</v>
      </c>
      <c r="BM718" s="1">
        <v>46022</v>
      </c>
      <c r="BN718">
        <v>40</v>
      </c>
      <c r="BO718">
        <v>0</v>
      </c>
      <c r="BP718">
        <v>8</v>
      </c>
      <c r="BQ718">
        <v>8</v>
      </c>
      <c r="BR718">
        <v>8</v>
      </c>
      <c r="BS718">
        <v>8</v>
      </c>
      <c r="BT718">
        <v>8</v>
      </c>
      <c r="BU718">
        <v>0</v>
      </c>
      <c r="BV718" t="str">
        <f>"7:30 AM"</f>
        <v>7:30 AM</v>
      </c>
      <c r="BW718" t="str">
        <f>"4:30 PM"</f>
        <v>4:30 PM</v>
      </c>
      <c r="BX718" t="s">
        <v>226</v>
      </c>
      <c r="BY718">
        <v>0</v>
      </c>
      <c r="BZ718">
        <v>12</v>
      </c>
      <c r="CA718" t="s">
        <v>115</v>
      </c>
      <c r="CC718" t="s">
        <v>3503</v>
      </c>
      <c r="CD718" t="s">
        <v>3001</v>
      </c>
      <c r="CE718" t="s">
        <v>2850</v>
      </c>
      <c r="CF718" t="s">
        <v>162</v>
      </c>
      <c r="CG718" t="s">
        <v>120</v>
      </c>
      <c r="CH718" s="8">
        <v>96952</v>
      </c>
      <c r="CI718" s="3">
        <v>9.75</v>
      </c>
      <c r="CJ718" s="3">
        <v>9.75</v>
      </c>
      <c r="CK718" s="3">
        <v>14.63</v>
      </c>
      <c r="CL718" s="3">
        <v>14.63</v>
      </c>
      <c r="CM718" t="s">
        <v>136</v>
      </c>
      <c r="CO718" t="s">
        <v>138</v>
      </c>
      <c r="CQ718" t="s">
        <v>115</v>
      </c>
      <c r="CR718" t="s">
        <v>133</v>
      </c>
      <c r="CS718" t="s">
        <v>139</v>
      </c>
      <c r="CT718" t="s">
        <v>133</v>
      </c>
      <c r="CU718" t="s">
        <v>139</v>
      </c>
      <c r="CV718" t="s">
        <v>133</v>
      </c>
      <c r="CW718" t="s">
        <v>139</v>
      </c>
      <c r="CX718" s="2" t="s">
        <v>2526</v>
      </c>
      <c r="CY718" s="10">
        <v>16704334428</v>
      </c>
      <c r="CZ718" t="s">
        <v>2522</v>
      </c>
      <c r="DA718" t="s">
        <v>139</v>
      </c>
      <c r="DB718" t="s">
        <v>133</v>
      </c>
      <c r="DC718" t="s">
        <v>115</v>
      </c>
    </row>
    <row r="719" spans="1:112" ht="14.45" customHeight="1" x14ac:dyDescent="0.25">
      <c r="A719" t="s">
        <v>9340</v>
      </c>
      <c r="B719" t="s">
        <v>212</v>
      </c>
      <c r="C719" s="1">
        <v>45610</v>
      </c>
      <c r="D719" s="1">
        <v>45610</v>
      </c>
      <c r="E719" t="s">
        <v>114</v>
      </c>
      <c r="G719" t="s">
        <v>115</v>
      </c>
      <c r="H719" t="s">
        <v>115</v>
      </c>
      <c r="I719" t="s">
        <v>115</v>
      </c>
      <c r="J719" t="s">
        <v>1248</v>
      </c>
      <c r="K719" t="s">
        <v>1249</v>
      </c>
      <c r="L719" t="s">
        <v>1250</v>
      </c>
      <c r="M719" t="s">
        <v>1251</v>
      </c>
      <c r="N719" t="s">
        <v>162</v>
      </c>
      <c r="O719" t="s">
        <v>120</v>
      </c>
      <c r="P719" s="8">
        <v>96952</v>
      </c>
      <c r="Q719" t="s">
        <v>121</v>
      </c>
      <c r="S719" s="10">
        <v>16716473668</v>
      </c>
      <c r="U719" t="s">
        <v>1252</v>
      </c>
      <c r="V719">
        <v>236220</v>
      </c>
      <c r="W719" t="s">
        <v>123</v>
      </c>
      <c r="Y719" t="s">
        <v>1253</v>
      </c>
      <c r="Z719" t="s">
        <v>1254</v>
      </c>
      <c r="AB719" t="s">
        <v>347</v>
      </c>
      <c r="AC719" t="s">
        <v>1255</v>
      </c>
      <c r="AD719" t="s">
        <v>1256</v>
      </c>
      <c r="AE719" t="s">
        <v>1257</v>
      </c>
      <c r="AF719" t="s">
        <v>1258</v>
      </c>
      <c r="AG719" s="8">
        <v>96913</v>
      </c>
      <c r="AH719" t="s">
        <v>121</v>
      </c>
      <c r="AJ719" s="10">
        <v>16716473668</v>
      </c>
      <c r="AL719" t="s">
        <v>1259</v>
      </c>
      <c r="AM719" t="s">
        <v>174</v>
      </c>
      <c r="AN719" t="s">
        <v>1260</v>
      </c>
      <c r="AO719" t="s">
        <v>1261</v>
      </c>
      <c r="AP719" t="s">
        <v>1262</v>
      </c>
      <c r="AQ719" t="s">
        <v>1263</v>
      </c>
      <c r="AR719" t="s">
        <v>1264</v>
      </c>
      <c r="AS719" t="s">
        <v>148</v>
      </c>
      <c r="AT719" t="s">
        <v>120</v>
      </c>
      <c r="AU719" s="8">
        <v>96950</v>
      </c>
      <c r="AV719" t="s">
        <v>121</v>
      </c>
      <c r="AX719" s="10">
        <v>16702330081</v>
      </c>
      <c r="AZ719" t="s">
        <v>1265</v>
      </c>
      <c r="BA719" t="s">
        <v>1266</v>
      </c>
      <c r="BB719" t="s">
        <v>120</v>
      </c>
      <c r="BC719" t="s">
        <v>856</v>
      </c>
      <c r="BD719" t="str">
        <f>"49-3042.00"</f>
        <v>49-3042.00</v>
      </c>
      <c r="BE719" t="s">
        <v>1020</v>
      </c>
      <c r="BF719" t="s">
        <v>1267</v>
      </c>
      <c r="BG719" t="s">
        <v>1268</v>
      </c>
      <c r="BH719">
        <v>14</v>
      </c>
      <c r="BJ719" s="1">
        <v>45301</v>
      </c>
      <c r="BK719" s="1">
        <v>45666</v>
      </c>
      <c r="BN719">
        <v>40</v>
      </c>
      <c r="BO719">
        <v>0</v>
      </c>
      <c r="BP719">
        <v>8</v>
      </c>
      <c r="BQ719">
        <v>8</v>
      </c>
      <c r="BR719">
        <v>8</v>
      </c>
      <c r="BS719">
        <v>8</v>
      </c>
      <c r="BT719">
        <v>8</v>
      </c>
      <c r="BU719">
        <v>0</v>
      </c>
      <c r="BV719" t="str">
        <f>"8:00 AM"</f>
        <v>8:00 AM</v>
      </c>
      <c r="BW719" t="str">
        <f>"5:00 PM"</f>
        <v>5:00 PM</v>
      </c>
      <c r="BX719" t="s">
        <v>226</v>
      </c>
      <c r="BY719">
        <v>0</v>
      </c>
      <c r="BZ719">
        <v>12</v>
      </c>
      <c r="CA719" t="s">
        <v>115</v>
      </c>
      <c r="CC719" t="s">
        <v>9341</v>
      </c>
      <c r="CD719" t="s">
        <v>1270</v>
      </c>
      <c r="CF719" t="s">
        <v>162</v>
      </c>
      <c r="CG719" t="s">
        <v>120</v>
      </c>
      <c r="CH719" s="8">
        <v>96952</v>
      </c>
      <c r="CI719" s="3">
        <v>12.48</v>
      </c>
      <c r="CK719" s="3">
        <v>18.72</v>
      </c>
      <c r="CM719" t="s">
        <v>136</v>
      </c>
      <c r="CN719" t="s">
        <v>9342</v>
      </c>
      <c r="CO719" t="s">
        <v>138</v>
      </c>
      <c r="CQ719" t="s">
        <v>115</v>
      </c>
      <c r="CR719" t="s">
        <v>133</v>
      </c>
      <c r="CS719" t="s">
        <v>133</v>
      </c>
      <c r="CT719" t="s">
        <v>133</v>
      </c>
      <c r="CU719" t="s">
        <v>139</v>
      </c>
      <c r="CV719" t="s">
        <v>133</v>
      </c>
      <c r="CW719" t="s">
        <v>133</v>
      </c>
      <c r="CX719" t="s">
        <v>9343</v>
      </c>
      <c r="CY719" s="10">
        <v>16716473668</v>
      </c>
      <c r="CZ719" t="s">
        <v>1259</v>
      </c>
      <c r="DA719" t="s">
        <v>139</v>
      </c>
      <c r="DB719" t="s">
        <v>133</v>
      </c>
      <c r="DC719" t="s">
        <v>115</v>
      </c>
    </row>
    <row r="720" spans="1:112" ht="14.45" customHeight="1" x14ac:dyDescent="0.25">
      <c r="A720" t="s">
        <v>9531</v>
      </c>
      <c r="B720" t="s">
        <v>143</v>
      </c>
      <c r="C720" s="1">
        <v>45551</v>
      </c>
      <c r="D720" s="1">
        <v>45610</v>
      </c>
      <c r="E720" t="s">
        <v>144</v>
      </c>
      <c r="F720" s="1">
        <v>45656</v>
      </c>
      <c r="G720" t="s">
        <v>115</v>
      </c>
      <c r="H720" t="s">
        <v>115</v>
      </c>
      <c r="I720" t="s">
        <v>115</v>
      </c>
      <c r="J720" t="s">
        <v>2218</v>
      </c>
      <c r="K720" t="s">
        <v>2219</v>
      </c>
      <c r="L720" t="s">
        <v>2220</v>
      </c>
      <c r="M720" t="s">
        <v>2221</v>
      </c>
      <c r="N720" t="s">
        <v>119</v>
      </c>
      <c r="O720" t="s">
        <v>120</v>
      </c>
      <c r="P720" s="8">
        <v>96950</v>
      </c>
      <c r="Q720" t="s">
        <v>121</v>
      </c>
      <c r="R720" t="s">
        <v>119</v>
      </c>
      <c r="S720" s="10">
        <v>16702882288</v>
      </c>
      <c r="T720">
        <v>106</v>
      </c>
      <c r="U720" t="s">
        <v>2222</v>
      </c>
      <c r="V720">
        <v>44414</v>
      </c>
      <c r="W720" t="s">
        <v>123</v>
      </c>
      <c r="Y720" t="s">
        <v>2223</v>
      </c>
      <c r="Z720" t="s">
        <v>2224</v>
      </c>
      <c r="AA720" t="s">
        <v>139</v>
      </c>
      <c r="AB720" t="s">
        <v>2225</v>
      </c>
      <c r="AC720" t="s">
        <v>2220</v>
      </c>
      <c r="AD720" t="s">
        <v>2221</v>
      </c>
      <c r="AE720" t="s">
        <v>119</v>
      </c>
      <c r="AF720" t="s">
        <v>120</v>
      </c>
      <c r="AG720" s="8">
        <v>96950</v>
      </c>
      <c r="AH720" t="s">
        <v>121</v>
      </c>
      <c r="AI720" t="s">
        <v>119</v>
      </c>
      <c r="AJ720" s="10">
        <v>16702882288</v>
      </c>
      <c r="AK720">
        <v>106</v>
      </c>
      <c r="AL720" t="s">
        <v>2226</v>
      </c>
      <c r="BD720" t="str">
        <f>"53-7065.00"</f>
        <v>53-7065.00</v>
      </c>
      <c r="BE720" t="s">
        <v>849</v>
      </c>
      <c r="BF720" t="s">
        <v>2227</v>
      </c>
      <c r="BG720" t="s">
        <v>2228</v>
      </c>
      <c r="BH720">
        <v>1</v>
      </c>
      <c r="BI720">
        <v>1</v>
      </c>
      <c r="BJ720" s="1">
        <v>45658</v>
      </c>
      <c r="BK720" s="1">
        <v>46022</v>
      </c>
      <c r="BL720" s="1">
        <v>45658</v>
      </c>
      <c r="BM720" s="1">
        <v>46022</v>
      </c>
      <c r="BN720">
        <v>40</v>
      </c>
      <c r="BO720">
        <v>0</v>
      </c>
      <c r="BP720">
        <v>7</v>
      </c>
      <c r="BQ720">
        <v>6.5</v>
      </c>
      <c r="BR720">
        <v>6.5</v>
      </c>
      <c r="BS720">
        <v>6.5</v>
      </c>
      <c r="BT720">
        <v>6.5</v>
      </c>
      <c r="BU720">
        <v>7</v>
      </c>
      <c r="BV720" t="str">
        <f>"9:00 AM"</f>
        <v>9:00 AM</v>
      </c>
      <c r="BW720" t="str">
        <f>"5:00 PM"</f>
        <v>5:00 PM</v>
      </c>
      <c r="BX720" t="s">
        <v>226</v>
      </c>
      <c r="BY720">
        <v>0</v>
      </c>
      <c r="BZ720">
        <v>12</v>
      </c>
      <c r="CA720" t="s">
        <v>115</v>
      </c>
      <c r="CC720" s="2" t="s">
        <v>9532</v>
      </c>
      <c r="CD720" t="s">
        <v>2220</v>
      </c>
      <c r="CE720" t="s">
        <v>2221</v>
      </c>
      <c r="CF720" t="s">
        <v>119</v>
      </c>
      <c r="CG720" t="s">
        <v>120</v>
      </c>
      <c r="CH720" s="8">
        <v>96950</v>
      </c>
      <c r="CI720" s="3">
        <v>8.86</v>
      </c>
      <c r="CJ720" s="3">
        <v>9.3000000000000007</v>
      </c>
      <c r="CK720" s="3">
        <v>13.29</v>
      </c>
      <c r="CL720" s="3">
        <v>13.95</v>
      </c>
      <c r="CM720" t="s">
        <v>136</v>
      </c>
      <c r="CN720" t="s">
        <v>139</v>
      </c>
      <c r="CO720" t="s">
        <v>138</v>
      </c>
      <c r="CQ720" t="s">
        <v>115</v>
      </c>
      <c r="CR720" t="s">
        <v>133</v>
      </c>
      <c r="CS720" t="s">
        <v>139</v>
      </c>
      <c r="CT720" t="s">
        <v>133</v>
      </c>
      <c r="CU720" t="s">
        <v>139</v>
      </c>
      <c r="CV720" t="s">
        <v>133</v>
      </c>
      <c r="CW720" t="s">
        <v>133</v>
      </c>
      <c r="CX720" t="s">
        <v>2230</v>
      </c>
      <c r="CY720" s="10">
        <v>16702882888</v>
      </c>
      <c r="CZ720" t="s">
        <v>2226</v>
      </c>
      <c r="DA720" t="s">
        <v>139</v>
      </c>
      <c r="DB720" t="s">
        <v>133</v>
      </c>
      <c r="DC720" t="s">
        <v>115</v>
      </c>
    </row>
    <row r="721" spans="1:112" ht="14.45" customHeight="1" x14ac:dyDescent="0.25">
      <c r="A721" t="s">
        <v>1448</v>
      </c>
      <c r="B721" t="s">
        <v>192</v>
      </c>
      <c r="C721" s="1">
        <v>45526</v>
      </c>
      <c r="D721" s="1">
        <v>45611</v>
      </c>
      <c r="E721" t="s">
        <v>144</v>
      </c>
      <c r="F721" s="1">
        <v>45564</v>
      </c>
      <c r="G721" t="s">
        <v>133</v>
      </c>
      <c r="H721" t="s">
        <v>115</v>
      </c>
      <c r="I721" t="s">
        <v>115</v>
      </c>
      <c r="J721" t="s">
        <v>1449</v>
      </c>
      <c r="K721" t="s">
        <v>1450</v>
      </c>
      <c r="L721" t="s">
        <v>1451</v>
      </c>
      <c r="M721" t="s">
        <v>1452</v>
      </c>
      <c r="N721" t="s">
        <v>148</v>
      </c>
      <c r="O721" t="s">
        <v>120</v>
      </c>
      <c r="P721" s="8">
        <v>96950</v>
      </c>
      <c r="Q721" t="s">
        <v>121</v>
      </c>
      <c r="S721" s="10">
        <v>16702358000</v>
      </c>
      <c r="U721" t="s">
        <v>1453</v>
      </c>
      <c r="V721">
        <v>561520</v>
      </c>
      <c r="W721" t="s">
        <v>123</v>
      </c>
      <c r="Y721" t="s">
        <v>1123</v>
      </c>
      <c r="Z721" t="s">
        <v>1454</v>
      </c>
      <c r="AB721" t="s">
        <v>1455</v>
      </c>
      <c r="AC721" t="s">
        <v>1451</v>
      </c>
      <c r="AD721" t="s">
        <v>1452</v>
      </c>
      <c r="AE721" t="s">
        <v>148</v>
      </c>
      <c r="AF721" t="s">
        <v>120</v>
      </c>
      <c r="AG721" s="8">
        <v>96950</v>
      </c>
      <c r="AH721" t="s">
        <v>121</v>
      </c>
      <c r="AJ721" s="10">
        <v>16702358000</v>
      </c>
      <c r="AL721" t="s">
        <v>1456</v>
      </c>
      <c r="BD721" t="str">
        <f>"39-7011.00"</f>
        <v>39-7011.00</v>
      </c>
      <c r="BE721" t="s">
        <v>1457</v>
      </c>
      <c r="BF721" t="s">
        <v>1458</v>
      </c>
      <c r="BG721" t="s">
        <v>1459</v>
      </c>
      <c r="BH721">
        <v>5</v>
      </c>
      <c r="BJ721" s="1">
        <v>45566</v>
      </c>
      <c r="BK721" s="1">
        <v>46660</v>
      </c>
      <c r="BN721">
        <v>35</v>
      </c>
      <c r="BO721">
        <v>7</v>
      </c>
      <c r="BP721">
        <v>0</v>
      </c>
      <c r="BQ721">
        <v>0</v>
      </c>
      <c r="BR721">
        <v>7</v>
      </c>
      <c r="BS721">
        <v>7</v>
      </c>
      <c r="BT721">
        <v>7</v>
      </c>
      <c r="BU721">
        <v>7</v>
      </c>
      <c r="BV721" t="str">
        <f>"9:00 AM"</f>
        <v>9:00 AM</v>
      </c>
      <c r="BW721" t="str">
        <f>"5:00 PM"</f>
        <v>5:00 PM</v>
      </c>
      <c r="BX721" t="s">
        <v>226</v>
      </c>
      <c r="BY721">
        <v>0</v>
      </c>
      <c r="BZ721">
        <v>24</v>
      </c>
      <c r="CA721" t="s">
        <v>115</v>
      </c>
      <c r="CC721" s="2" t="s">
        <v>1460</v>
      </c>
      <c r="CD721" t="s">
        <v>1451</v>
      </c>
      <c r="CE721" t="s">
        <v>1452</v>
      </c>
      <c r="CF721" t="s">
        <v>148</v>
      </c>
      <c r="CG721" t="s">
        <v>120</v>
      </c>
      <c r="CH721" s="8">
        <v>96950</v>
      </c>
      <c r="CI721" s="3">
        <v>10.43</v>
      </c>
      <c r="CJ721" s="3">
        <v>10.43</v>
      </c>
      <c r="CK721" s="3">
        <v>15.64</v>
      </c>
      <c r="CL721" s="3">
        <v>15.64</v>
      </c>
      <c r="CM721" t="s">
        <v>136</v>
      </c>
      <c r="CO721" t="s">
        <v>138</v>
      </c>
      <c r="CQ721" t="s">
        <v>115</v>
      </c>
      <c r="CR721" t="s">
        <v>133</v>
      </c>
      <c r="CS721" t="s">
        <v>139</v>
      </c>
      <c r="CT721" t="s">
        <v>133</v>
      </c>
      <c r="CU721" t="s">
        <v>139</v>
      </c>
      <c r="CV721" t="s">
        <v>133</v>
      </c>
      <c r="CW721" t="s">
        <v>139</v>
      </c>
      <c r="CX721" t="s">
        <v>1461</v>
      </c>
      <c r="CY721" s="10">
        <v>16702358000</v>
      </c>
      <c r="CZ721" t="s">
        <v>1456</v>
      </c>
      <c r="DA721" t="s">
        <v>139</v>
      </c>
      <c r="DB721" t="s">
        <v>133</v>
      </c>
      <c r="DC721" t="s">
        <v>115</v>
      </c>
    </row>
    <row r="722" spans="1:112" ht="14.45" customHeight="1" x14ac:dyDescent="0.25">
      <c r="A722" t="s">
        <v>1860</v>
      </c>
      <c r="B722" t="s">
        <v>192</v>
      </c>
      <c r="C722" s="1">
        <v>45539</v>
      </c>
      <c r="D722" s="1">
        <v>45611</v>
      </c>
      <c r="E722" t="s">
        <v>144</v>
      </c>
      <c r="F722" s="1">
        <v>45715</v>
      </c>
      <c r="G722" t="s">
        <v>115</v>
      </c>
      <c r="H722" t="s">
        <v>115</v>
      </c>
      <c r="I722" t="s">
        <v>115</v>
      </c>
      <c r="J722" t="s">
        <v>1861</v>
      </c>
      <c r="K722" t="s">
        <v>1862</v>
      </c>
      <c r="L722" t="s">
        <v>1863</v>
      </c>
      <c r="N722" t="s">
        <v>283</v>
      </c>
      <c r="O722" t="s">
        <v>120</v>
      </c>
      <c r="P722" s="8">
        <v>96952</v>
      </c>
      <c r="Q722" t="s">
        <v>121</v>
      </c>
      <c r="S722" s="10">
        <v>16704335682</v>
      </c>
      <c r="U722" t="s">
        <v>1864</v>
      </c>
      <c r="V722">
        <v>722511</v>
      </c>
      <c r="W722" t="s">
        <v>123</v>
      </c>
      <c r="Y722" t="s">
        <v>1865</v>
      </c>
      <c r="Z722" t="s">
        <v>1866</v>
      </c>
      <c r="AA722" t="s">
        <v>190</v>
      </c>
      <c r="AB722" t="s">
        <v>827</v>
      </c>
      <c r="AC722" t="s">
        <v>1867</v>
      </c>
      <c r="AE722" t="s">
        <v>1868</v>
      </c>
      <c r="AF722" t="s">
        <v>1869</v>
      </c>
      <c r="AG722" s="8">
        <v>33315</v>
      </c>
      <c r="AH722" t="s">
        <v>121</v>
      </c>
      <c r="AJ722" s="10">
        <v>13057107039</v>
      </c>
      <c r="AL722" t="s">
        <v>1870</v>
      </c>
      <c r="BD722" t="str">
        <f>"35-2014.00"</f>
        <v>35-2014.00</v>
      </c>
      <c r="BE722" t="s">
        <v>273</v>
      </c>
      <c r="BF722" t="s">
        <v>1871</v>
      </c>
      <c r="BG722" t="s">
        <v>275</v>
      </c>
      <c r="BH722">
        <v>2</v>
      </c>
      <c r="BJ722" s="1">
        <v>45717</v>
      </c>
      <c r="BK722" s="1">
        <v>46081</v>
      </c>
      <c r="BN722">
        <v>40</v>
      </c>
      <c r="BO722">
        <v>0</v>
      </c>
      <c r="BP722">
        <v>8</v>
      </c>
      <c r="BQ722">
        <v>8</v>
      </c>
      <c r="BR722">
        <v>8</v>
      </c>
      <c r="BS722">
        <v>8</v>
      </c>
      <c r="BT722">
        <v>8</v>
      </c>
      <c r="BU722">
        <v>0</v>
      </c>
      <c r="BV722" t="str">
        <f>"6:00 AM"</f>
        <v>6:00 AM</v>
      </c>
      <c r="BW722" t="str">
        <f>"10:00 PM"</f>
        <v>10:00 PM</v>
      </c>
      <c r="BX722" t="s">
        <v>158</v>
      </c>
      <c r="BY722">
        <v>0</v>
      </c>
      <c r="BZ722">
        <v>12</v>
      </c>
      <c r="CA722" t="s">
        <v>115</v>
      </c>
      <c r="CC722" t="s">
        <v>137</v>
      </c>
      <c r="CD722" t="s">
        <v>1863</v>
      </c>
      <c r="CF722" t="s">
        <v>283</v>
      </c>
      <c r="CG722" t="s">
        <v>120</v>
      </c>
      <c r="CH722" s="8">
        <v>96952</v>
      </c>
      <c r="CI722" s="3">
        <v>8.83</v>
      </c>
      <c r="CJ722" s="3">
        <v>8.83</v>
      </c>
      <c r="CK722" s="3">
        <v>13.25</v>
      </c>
      <c r="CL722" s="3">
        <v>13.25</v>
      </c>
      <c r="CM722" t="s">
        <v>136</v>
      </c>
      <c r="CN722" t="s">
        <v>139</v>
      </c>
      <c r="CO722" t="s">
        <v>138</v>
      </c>
      <c r="CQ722" t="s">
        <v>115</v>
      </c>
      <c r="CR722" t="s">
        <v>133</v>
      </c>
      <c r="CS722" t="s">
        <v>139</v>
      </c>
      <c r="CT722" t="s">
        <v>133</v>
      </c>
      <c r="CU722" t="s">
        <v>139</v>
      </c>
      <c r="CV722" t="s">
        <v>133</v>
      </c>
      <c r="CW722" t="s">
        <v>139</v>
      </c>
      <c r="CX722" t="s">
        <v>1872</v>
      </c>
      <c r="CY722" s="10">
        <v>16702853413</v>
      </c>
      <c r="CZ722" t="s">
        <v>1870</v>
      </c>
      <c r="DA722" t="s">
        <v>139</v>
      </c>
      <c r="DB722" t="s">
        <v>133</v>
      </c>
      <c r="DC722" t="s">
        <v>115</v>
      </c>
    </row>
    <row r="723" spans="1:112" ht="14.45" customHeight="1" x14ac:dyDescent="0.25">
      <c r="A723" t="s">
        <v>2246</v>
      </c>
      <c r="B723" t="s">
        <v>192</v>
      </c>
      <c r="C723" s="1">
        <v>45506</v>
      </c>
      <c r="D723" s="1">
        <v>45611</v>
      </c>
      <c r="E723" t="s">
        <v>114</v>
      </c>
      <c r="G723" t="s">
        <v>115</v>
      </c>
      <c r="H723" t="s">
        <v>115</v>
      </c>
      <c r="I723" t="s">
        <v>115</v>
      </c>
      <c r="J723" t="s">
        <v>2247</v>
      </c>
      <c r="K723" t="s">
        <v>2248</v>
      </c>
      <c r="L723" t="s">
        <v>2249</v>
      </c>
      <c r="M723" t="s">
        <v>2250</v>
      </c>
      <c r="N723" t="s">
        <v>119</v>
      </c>
      <c r="O723" t="s">
        <v>120</v>
      </c>
      <c r="P723" s="8">
        <v>96950</v>
      </c>
      <c r="Q723" t="s">
        <v>121</v>
      </c>
      <c r="S723" s="10">
        <v>16702882902</v>
      </c>
      <c r="U723" t="s">
        <v>2251</v>
      </c>
      <c r="V723">
        <v>72232</v>
      </c>
      <c r="W723" t="s">
        <v>123</v>
      </c>
      <c r="Y723" t="s">
        <v>2252</v>
      </c>
      <c r="Z723" t="s">
        <v>2253</v>
      </c>
      <c r="AA723" t="s">
        <v>2254</v>
      </c>
      <c r="AB723" t="s">
        <v>200</v>
      </c>
      <c r="AC723" t="s">
        <v>2249</v>
      </c>
      <c r="AD723" t="s">
        <v>2250</v>
      </c>
      <c r="AE723" t="s">
        <v>148</v>
      </c>
      <c r="AF723" t="s">
        <v>120</v>
      </c>
      <c r="AG723" s="8">
        <v>96950</v>
      </c>
      <c r="AH723" t="s">
        <v>121</v>
      </c>
      <c r="AJ723" s="10">
        <v>16702850138</v>
      </c>
      <c r="AL723" t="s">
        <v>2255</v>
      </c>
      <c r="BD723" t="str">
        <f>"37-2011.00"</f>
        <v>37-2011.00</v>
      </c>
      <c r="BE723" t="s">
        <v>203</v>
      </c>
      <c r="BF723" t="s">
        <v>2256</v>
      </c>
      <c r="BG723" t="s">
        <v>2257</v>
      </c>
      <c r="BH723">
        <v>5</v>
      </c>
      <c r="BJ723" s="1">
        <v>45566</v>
      </c>
      <c r="BK723" s="1">
        <v>45930</v>
      </c>
      <c r="BN723">
        <v>35</v>
      </c>
      <c r="BO723">
        <v>0</v>
      </c>
      <c r="BP723">
        <v>7</v>
      </c>
      <c r="BQ723">
        <v>7</v>
      </c>
      <c r="BR723">
        <v>7</v>
      </c>
      <c r="BS723">
        <v>7</v>
      </c>
      <c r="BT723">
        <v>7</v>
      </c>
      <c r="BU723">
        <v>0</v>
      </c>
      <c r="BV723" t="str">
        <f>"7:00 AM"</f>
        <v>7:00 AM</v>
      </c>
      <c r="BW723" t="str">
        <f>"3:00 PM"</f>
        <v>3:00 PM</v>
      </c>
      <c r="BX723" t="s">
        <v>158</v>
      </c>
      <c r="BY723">
        <v>0</v>
      </c>
      <c r="BZ723">
        <v>6</v>
      </c>
      <c r="CA723" t="s">
        <v>115</v>
      </c>
      <c r="CC723" s="2" t="s">
        <v>2258</v>
      </c>
      <c r="CD723" t="s">
        <v>2249</v>
      </c>
      <c r="CE723" t="s">
        <v>2259</v>
      </c>
      <c r="CF723" t="s">
        <v>148</v>
      </c>
      <c r="CG723" t="s">
        <v>120</v>
      </c>
      <c r="CH723" s="8">
        <v>96950</v>
      </c>
      <c r="CI723" s="3">
        <v>8.2899999999999991</v>
      </c>
      <c r="CJ723" s="3">
        <v>8.2899999999999991</v>
      </c>
      <c r="CK723" s="3">
        <v>12.44</v>
      </c>
      <c r="CL723" s="3">
        <v>12.44</v>
      </c>
      <c r="CM723" t="s">
        <v>136</v>
      </c>
      <c r="CO723" t="s">
        <v>138</v>
      </c>
      <c r="CQ723" t="s">
        <v>115</v>
      </c>
      <c r="CR723" t="s">
        <v>133</v>
      </c>
      <c r="CS723" t="s">
        <v>139</v>
      </c>
      <c r="CT723" t="s">
        <v>133</v>
      </c>
      <c r="CU723" t="s">
        <v>139</v>
      </c>
      <c r="CV723" t="s">
        <v>133</v>
      </c>
      <c r="CW723" t="s">
        <v>139</v>
      </c>
      <c r="CX723" t="s">
        <v>2260</v>
      </c>
      <c r="CY723" s="10">
        <v>16702850138</v>
      </c>
      <c r="CZ723" t="s">
        <v>2255</v>
      </c>
      <c r="DA723" t="s">
        <v>139</v>
      </c>
      <c r="DB723" t="s">
        <v>133</v>
      </c>
      <c r="DC723" t="s">
        <v>115</v>
      </c>
    </row>
    <row r="724" spans="1:112" ht="14.45" customHeight="1" x14ac:dyDescent="0.25">
      <c r="A724" t="s">
        <v>3967</v>
      </c>
      <c r="B724" t="s">
        <v>192</v>
      </c>
      <c r="C724" s="1">
        <v>45526</v>
      </c>
      <c r="D724" s="1">
        <v>45611</v>
      </c>
      <c r="E724" t="s">
        <v>114</v>
      </c>
      <c r="G724" t="s">
        <v>115</v>
      </c>
      <c r="H724" t="s">
        <v>115</v>
      </c>
      <c r="I724" t="s">
        <v>115</v>
      </c>
      <c r="J724" t="s">
        <v>1449</v>
      </c>
      <c r="K724" t="s">
        <v>1450</v>
      </c>
      <c r="L724" t="s">
        <v>1451</v>
      </c>
      <c r="M724" t="s">
        <v>1452</v>
      </c>
      <c r="N724" t="s">
        <v>148</v>
      </c>
      <c r="O724" t="s">
        <v>120</v>
      </c>
      <c r="P724" s="8">
        <v>96950</v>
      </c>
      <c r="Q724" t="s">
        <v>121</v>
      </c>
      <c r="S724" s="10">
        <v>16702358000</v>
      </c>
      <c r="U724" t="s">
        <v>1453</v>
      </c>
      <c r="V724">
        <v>561520</v>
      </c>
      <c r="W724" t="s">
        <v>123</v>
      </c>
      <c r="Y724" t="s">
        <v>1123</v>
      </c>
      <c r="Z724" t="s">
        <v>1454</v>
      </c>
      <c r="AB724" t="s">
        <v>1455</v>
      </c>
      <c r="AC724" t="s">
        <v>1451</v>
      </c>
      <c r="AD724" t="s">
        <v>1452</v>
      </c>
      <c r="AE724" t="s">
        <v>148</v>
      </c>
      <c r="AF724" t="s">
        <v>120</v>
      </c>
      <c r="AG724" s="8">
        <v>96950</v>
      </c>
      <c r="AH724" t="s">
        <v>121</v>
      </c>
      <c r="AJ724" s="10">
        <v>16702358000</v>
      </c>
      <c r="AL724" t="s">
        <v>1456</v>
      </c>
      <c r="BD724" t="str">
        <f>"41-3041.00"</f>
        <v>41-3041.00</v>
      </c>
      <c r="BE724" t="s">
        <v>3968</v>
      </c>
      <c r="BF724" t="s">
        <v>3969</v>
      </c>
      <c r="BG724" t="s">
        <v>3970</v>
      </c>
      <c r="BH724">
        <v>3</v>
      </c>
      <c r="BJ724" s="1">
        <v>45566</v>
      </c>
      <c r="BK724" s="1">
        <v>45930</v>
      </c>
      <c r="BN724">
        <v>35</v>
      </c>
      <c r="BO724">
        <v>7</v>
      </c>
      <c r="BP724">
        <v>0</v>
      </c>
      <c r="BQ724">
        <v>0</v>
      </c>
      <c r="BR724">
        <v>7</v>
      </c>
      <c r="BS724">
        <v>7</v>
      </c>
      <c r="BT724">
        <v>7</v>
      </c>
      <c r="BU724">
        <v>7</v>
      </c>
      <c r="BV724" t="str">
        <f>"12:00 AM"</f>
        <v>12:00 AM</v>
      </c>
      <c r="BW724" t="str">
        <f>"5:00 PM"</f>
        <v>5:00 PM</v>
      </c>
      <c r="BX724" t="s">
        <v>226</v>
      </c>
      <c r="BY724">
        <v>0</v>
      </c>
      <c r="BZ724">
        <v>24</v>
      </c>
      <c r="CA724" t="s">
        <v>115</v>
      </c>
      <c r="CC724" s="2" t="s">
        <v>3971</v>
      </c>
      <c r="CD724" t="s">
        <v>1451</v>
      </c>
      <c r="CE724" t="s">
        <v>1452</v>
      </c>
      <c r="CF724" t="s">
        <v>148</v>
      </c>
      <c r="CG724" t="s">
        <v>120</v>
      </c>
      <c r="CH724" s="8">
        <v>96950</v>
      </c>
      <c r="CI724" s="3">
        <v>14.66</v>
      </c>
      <c r="CJ724" s="3">
        <v>14.66</v>
      </c>
      <c r="CK724" s="3">
        <v>21.99</v>
      </c>
      <c r="CL724" s="3">
        <v>21.99</v>
      </c>
      <c r="CM724" t="s">
        <v>136</v>
      </c>
      <c r="CN724" t="s">
        <v>368</v>
      </c>
      <c r="CO724" t="s">
        <v>138</v>
      </c>
      <c r="CQ724" t="s">
        <v>115</v>
      </c>
      <c r="CR724" t="s">
        <v>133</v>
      </c>
      <c r="CS724" t="s">
        <v>139</v>
      </c>
      <c r="CT724" t="s">
        <v>133</v>
      </c>
      <c r="CU724" t="s">
        <v>139</v>
      </c>
      <c r="CV724" t="s">
        <v>133</v>
      </c>
      <c r="CW724" t="s">
        <v>139</v>
      </c>
      <c r="CX724" t="s">
        <v>1461</v>
      </c>
      <c r="CY724" s="10">
        <v>16702358000</v>
      </c>
      <c r="CZ724" t="s">
        <v>1456</v>
      </c>
      <c r="DA724" t="s">
        <v>139</v>
      </c>
      <c r="DB724" t="s">
        <v>133</v>
      </c>
      <c r="DC724" t="s">
        <v>115</v>
      </c>
    </row>
    <row r="725" spans="1:112" ht="14.45" customHeight="1" x14ac:dyDescent="0.25">
      <c r="A725" t="s">
        <v>4080</v>
      </c>
      <c r="B725" t="s">
        <v>192</v>
      </c>
      <c r="C725" s="1">
        <v>45539</v>
      </c>
      <c r="D725" s="1">
        <v>45611</v>
      </c>
      <c r="E725" t="s">
        <v>144</v>
      </c>
      <c r="F725" s="1">
        <v>45715</v>
      </c>
      <c r="G725" t="s">
        <v>115</v>
      </c>
      <c r="H725" t="s">
        <v>115</v>
      </c>
      <c r="I725" t="s">
        <v>115</v>
      </c>
      <c r="J725" t="s">
        <v>1861</v>
      </c>
      <c r="K725" t="s">
        <v>1862</v>
      </c>
      <c r="L725" t="s">
        <v>1863</v>
      </c>
      <c r="M725" t="s">
        <v>4081</v>
      </c>
      <c r="N725" t="s">
        <v>283</v>
      </c>
      <c r="O725" t="s">
        <v>120</v>
      </c>
      <c r="P725" s="8">
        <v>96952</v>
      </c>
      <c r="Q725" t="s">
        <v>121</v>
      </c>
      <c r="S725" s="10">
        <v>16704335682</v>
      </c>
      <c r="U725" t="s">
        <v>1864</v>
      </c>
      <c r="V725">
        <v>722511</v>
      </c>
      <c r="W725" t="s">
        <v>123</v>
      </c>
      <c r="Y725" t="s">
        <v>1865</v>
      </c>
      <c r="Z725" t="s">
        <v>1866</v>
      </c>
      <c r="AA725" t="s">
        <v>190</v>
      </c>
      <c r="AB725" t="s">
        <v>304</v>
      </c>
      <c r="AC725" t="s">
        <v>1867</v>
      </c>
      <c r="AE725" t="s">
        <v>1868</v>
      </c>
      <c r="AF725" t="s">
        <v>1869</v>
      </c>
      <c r="AG725" s="8">
        <v>33315</v>
      </c>
      <c r="AH725" t="s">
        <v>121</v>
      </c>
      <c r="AJ725" s="10">
        <v>13057107039</v>
      </c>
      <c r="AL725" t="s">
        <v>1870</v>
      </c>
      <c r="BD725" t="str">
        <f>"35-3031.00"</f>
        <v>35-3031.00</v>
      </c>
      <c r="BE725" t="s">
        <v>1072</v>
      </c>
      <c r="BF725" t="s">
        <v>4082</v>
      </c>
      <c r="BG725" t="s">
        <v>4083</v>
      </c>
      <c r="BH725">
        <v>4</v>
      </c>
      <c r="BJ725" s="1">
        <v>45717</v>
      </c>
      <c r="BK725" s="1">
        <v>46081</v>
      </c>
      <c r="BN725">
        <v>40</v>
      </c>
      <c r="BO725">
        <v>0</v>
      </c>
      <c r="BP725">
        <v>8</v>
      </c>
      <c r="BQ725">
        <v>8</v>
      </c>
      <c r="BR725">
        <v>8</v>
      </c>
      <c r="BS725">
        <v>8</v>
      </c>
      <c r="BT725">
        <v>8</v>
      </c>
      <c r="BU725">
        <v>0</v>
      </c>
      <c r="BV725" t="str">
        <f>"6:00 AM"</f>
        <v>6:00 AM</v>
      </c>
      <c r="BW725" t="str">
        <f>"10:00 PM"</f>
        <v>10:00 PM</v>
      </c>
      <c r="BX725" t="s">
        <v>158</v>
      </c>
      <c r="BY725">
        <v>0</v>
      </c>
      <c r="BZ725">
        <v>0</v>
      </c>
      <c r="CA725" t="s">
        <v>115</v>
      </c>
      <c r="CC725" t="s">
        <v>137</v>
      </c>
      <c r="CD725" t="s">
        <v>1863</v>
      </c>
      <c r="CF725" t="s">
        <v>283</v>
      </c>
      <c r="CG725" t="s">
        <v>120</v>
      </c>
      <c r="CH725" s="8">
        <v>96952</v>
      </c>
      <c r="CI725" s="3">
        <v>8.0399999999999991</v>
      </c>
      <c r="CJ725" s="3">
        <v>8.0399999999999991</v>
      </c>
      <c r="CK725" s="3">
        <v>12.06</v>
      </c>
      <c r="CL725" s="3">
        <v>12.06</v>
      </c>
      <c r="CM725" t="s">
        <v>136</v>
      </c>
      <c r="CN725" t="s">
        <v>139</v>
      </c>
      <c r="CO725" t="s">
        <v>138</v>
      </c>
      <c r="CQ725" t="s">
        <v>115</v>
      </c>
      <c r="CR725" t="s">
        <v>133</v>
      </c>
      <c r="CS725" t="s">
        <v>139</v>
      </c>
      <c r="CT725" t="s">
        <v>133</v>
      </c>
      <c r="CU725" t="s">
        <v>139</v>
      </c>
      <c r="CV725" t="s">
        <v>133</v>
      </c>
      <c r="CW725" t="s">
        <v>139</v>
      </c>
      <c r="CX725" t="s">
        <v>1872</v>
      </c>
      <c r="CY725" s="10">
        <v>16702853413</v>
      </c>
      <c r="CZ725" t="s">
        <v>1870</v>
      </c>
      <c r="DA725" t="s">
        <v>139</v>
      </c>
      <c r="DB725" t="s">
        <v>133</v>
      </c>
      <c r="DC725" t="s">
        <v>115</v>
      </c>
    </row>
    <row r="726" spans="1:112" ht="14.45" customHeight="1" x14ac:dyDescent="0.25">
      <c r="A726" t="s">
        <v>4385</v>
      </c>
      <c r="B726" t="s">
        <v>192</v>
      </c>
      <c r="C726" s="1">
        <v>45539</v>
      </c>
      <c r="D726" s="1">
        <v>45611</v>
      </c>
      <c r="E726" t="s">
        <v>114</v>
      </c>
      <c r="G726" t="s">
        <v>115</v>
      </c>
      <c r="H726" t="s">
        <v>115</v>
      </c>
      <c r="I726" t="s">
        <v>115</v>
      </c>
      <c r="J726" t="s">
        <v>1861</v>
      </c>
      <c r="K726" t="s">
        <v>1862</v>
      </c>
      <c r="L726" t="s">
        <v>1863</v>
      </c>
      <c r="N726" t="s">
        <v>283</v>
      </c>
      <c r="O726" t="s">
        <v>120</v>
      </c>
      <c r="P726" s="8">
        <v>96952</v>
      </c>
      <c r="Q726" t="s">
        <v>121</v>
      </c>
      <c r="S726" s="10">
        <v>16704335682</v>
      </c>
      <c r="U726" t="s">
        <v>1864</v>
      </c>
      <c r="V726">
        <v>722511</v>
      </c>
      <c r="W726" t="s">
        <v>123</v>
      </c>
      <c r="Y726" t="s">
        <v>1865</v>
      </c>
      <c r="Z726" t="s">
        <v>1866</v>
      </c>
      <c r="AA726" t="s">
        <v>190</v>
      </c>
      <c r="AB726" t="s">
        <v>827</v>
      </c>
      <c r="AC726" t="s">
        <v>1867</v>
      </c>
      <c r="AE726" t="s">
        <v>1868</v>
      </c>
      <c r="AF726" t="s">
        <v>1869</v>
      </c>
      <c r="AG726" s="8">
        <v>33315</v>
      </c>
      <c r="AH726" t="s">
        <v>121</v>
      </c>
      <c r="AJ726" s="10">
        <v>13057107039</v>
      </c>
      <c r="AL726" t="s">
        <v>1870</v>
      </c>
      <c r="BD726" t="str">
        <f>"35-2014.00"</f>
        <v>35-2014.00</v>
      </c>
      <c r="BE726" t="s">
        <v>273</v>
      </c>
      <c r="BF726" t="s">
        <v>1871</v>
      </c>
      <c r="BG726" t="s">
        <v>275</v>
      </c>
      <c r="BH726">
        <v>3</v>
      </c>
      <c r="BJ726" s="1">
        <v>45627</v>
      </c>
      <c r="BK726" s="1">
        <v>45991</v>
      </c>
      <c r="BN726">
        <v>40</v>
      </c>
      <c r="BO726">
        <v>0</v>
      </c>
      <c r="BP726">
        <v>8</v>
      </c>
      <c r="BQ726">
        <v>8</v>
      </c>
      <c r="BR726">
        <v>8</v>
      </c>
      <c r="BS726">
        <v>8</v>
      </c>
      <c r="BT726">
        <v>8</v>
      </c>
      <c r="BU726">
        <v>0</v>
      </c>
      <c r="BV726" t="str">
        <f>"6:00 AM"</f>
        <v>6:00 AM</v>
      </c>
      <c r="BW726" t="str">
        <f>"10:00 PM"</f>
        <v>10:00 PM</v>
      </c>
      <c r="BX726" t="s">
        <v>158</v>
      </c>
      <c r="BY726">
        <v>0</v>
      </c>
      <c r="BZ726">
        <v>12</v>
      </c>
      <c r="CA726" t="s">
        <v>115</v>
      </c>
      <c r="CC726" t="s">
        <v>137</v>
      </c>
      <c r="CD726" t="s">
        <v>1863</v>
      </c>
      <c r="CF726" t="s">
        <v>283</v>
      </c>
      <c r="CG726" t="s">
        <v>120</v>
      </c>
      <c r="CH726" s="8">
        <v>96952</v>
      </c>
      <c r="CI726" s="3">
        <v>8.83</v>
      </c>
      <c r="CJ726" s="3">
        <v>8.83</v>
      </c>
      <c r="CK726" s="3">
        <v>13.25</v>
      </c>
      <c r="CL726" s="3">
        <v>13.25</v>
      </c>
      <c r="CM726" t="s">
        <v>136</v>
      </c>
      <c r="CN726" t="s">
        <v>139</v>
      </c>
      <c r="CO726" t="s">
        <v>138</v>
      </c>
      <c r="CQ726" t="s">
        <v>115</v>
      </c>
      <c r="CR726" t="s">
        <v>133</v>
      </c>
      <c r="CS726" t="s">
        <v>139</v>
      </c>
      <c r="CT726" t="s">
        <v>133</v>
      </c>
      <c r="CU726" t="s">
        <v>139</v>
      </c>
      <c r="CV726" t="s">
        <v>133</v>
      </c>
      <c r="CW726" t="s">
        <v>139</v>
      </c>
      <c r="CX726" t="s">
        <v>1872</v>
      </c>
      <c r="CY726" s="10">
        <v>16702853413</v>
      </c>
      <c r="CZ726" t="s">
        <v>1870</v>
      </c>
      <c r="DA726" t="s">
        <v>139</v>
      </c>
      <c r="DB726" t="s">
        <v>133</v>
      </c>
      <c r="DC726" t="s">
        <v>115</v>
      </c>
    </row>
    <row r="727" spans="1:112" ht="14.45" customHeight="1" x14ac:dyDescent="0.25">
      <c r="A727" t="s">
        <v>4970</v>
      </c>
      <c r="B727" t="s">
        <v>143</v>
      </c>
      <c r="C727" s="1">
        <v>45555</v>
      </c>
      <c r="D727" s="1">
        <v>45611</v>
      </c>
      <c r="E727" t="s">
        <v>114</v>
      </c>
      <c r="G727" t="s">
        <v>115</v>
      </c>
      <c r="H727" t="s">
        <v>115</v>
      </c>
      <c r="I727" t="s">
        <v>115</v>
      </c>
      <c r="J727" t="s">
        <v>2802</v>
      </c>
      <c r="L727" t="s">
        <v>2803</v>
      </c>
      <c r="M727" t="s">
        <v>2804</v>
      </c>
      <c r="N727" t="s">
        <v>119</v>
      </c>
      <c r="O727" t="s">
        <v>120</v>
      </c>
      <c r="P727" s="8">
        <v>96950</v>
      </c>
      <c r="Q727" t="s">
        <v>121</v>
      </c>
      <c r="S727" s="10">
        <v>16702873612</v>
      </c>
      <c r="U727" t="s">
        <v>2805</v>
      </c>
      <c r="V727">
        <v>23622</v>
      </c>
      <c r="W727" t="s">
        <v>123</v>
      </c>
      <c r="Y727" t="s">
        <v>2806</v>
      </c>
      <c r="Z727" t="s">
        <v>2807</v>
      </c>
      <c r="AB727" t="s">
        <v>623</v>
      </c>
      <c r="AC727" t="s">
        <v>2803</v>
      </c>
      <c r="AD727" t="s">
        <v>2804</v>
      </c>
      <c r="AE727" t="s">
        <v>119</v>
      </c>
      <c r="AF727" t="s">
        <v>120</v>
      </c>
      <c r="AG727" s="8">
        <v>96950</v>
      </c>
      <c r="AH727" t="s">
        <v>121</v>
      </c>
      <c r="AJ727" s="10">
        <v>16702348106</v>
      </c>
      <c r="AL727" t="s">
        <v>2808</v>
      </c>
      <c r="BD727" t="str">
        <f>"49-3042.00"</f>
        <v>49-3042.00</v>
      </c>
      <c r="BE727" t="s">
        <v>1020</v>
      </c>
      <c r="BF727" t="s">
        <v>4971</v>
      </c>
      <c r="BG727" t="s">
        <v>4821</v>
      </c>
      <c r="BH727">
        <v>2</v>
      </c>
      <c r="BI727">
        <v>2</v>
      </c>
      <c r="BJ727" s="1">
        <v>45658</v>
      </c>
      <c r="BK727" s="1">
        <v>46022</v>
      </c>
      <c r="BL727" s="1">
        <v>45658</v>
      </c>
      <c r="BM727" s="1">
        <v>46022</v>
      </c>
      <c r="BN727">
        <v>35</v>
      </c>
      <c r="BO727">
        <v>0</v>
      </c>
      <c r="BP727">
        <v>7</v>
      </c>
      <c r="BQ727">
        <v>7</v>
      </c>
      <c r="BR727">
        <v>7</v>
      </c>
      <c r="BS727">
        <v>7</v>
      </c>
      <c r="BT727">
        <v>7</v>
      </c>
      <c r="BU727">
        <v>0</v>
      </c>
      <c r="BV727" t="str">
        <f>"8:00 AM"</f>
        <v>8:00 AM</v>
      </c>
      <c r="BW727" t="str">
        <f>"5:00 PM"</f>
        <v>5:00 PM</v>
      </c>
      <c r="BX727" t="s">
        <v>158</v>
      </c>
      <c r="BY727">
        <v>0</v>
      </c>
      <c r="BZ727">
        <v>24</v>
      </c>
      <c r="CA727" t="s">
        <v>115</v>
      </c>
      <c r="CC727" t="s">
        <v>4972</v>
      </c>
      <c r="CD727" t="s">
        <v>2803</v>
      </c>
      <c r="CE727" t="s">
        <v>2804</v>
      </c>
      <c r="CF727" t="s">
        <v>148</v>
      </c>
      <c r="CG727" t="s">
        <v>120</v>
      </c>
      <c r="CH727" s="8">
        <v>96950</v>
      </c>
      <c r="CI727" s="3">
        <v>12.48</v>
      </c>
      <c r="CJ727" s="3">
        <v>12.48</v>
      </c>
      <c r="CK727" s="3">
        <v>18.72</v>
      </c>
      <c r="CL727" s="3">
        <v>18.72</v>
      </c>
      <c r="CM727" t="s">
        <v>136</v>
      </c>
      <c r="CO727" t="s">
        <v>138</v>
      </c>
      <c r="CQ727" t="s">
        <v>115</v>
      </c>
      <c r="CR727" t="s">
        <v>133</v>
      </c>
      <c r="CS727" t="s">
        <v>133</v>
      </c>
      <c r="CT727" t="s">
        <v>133</v>
      </c>
      <c r="CU727" t="s">
        <v>139</v>
      </c>
      <c r="CV727" t="s">
        <v>133</v>
      </c>
      <c r="CW727" t="s">
        <v>139</v>
      </c>
      <c r="CX727" t="s">
        <v>2812</v>
      </c>
      <c r="CY727" s="10">
        <v>16702348106</v>
      </c>
      <c r="CZ727" t="s">
        <v>2808</v>
      </c>
      <c r="DA727" t="s">
        <v>139</v>
      </c>
      <c r="DB727" t="s">
        <v>133</v>
      </c>
      <c r="DC727" t="s">
        <v>115</v>
      </c>
    </row>
    <row r="728" spans="1:112" ht="14.45" customHeight="1" x14ac:dyDescent="0.25">
      <c r="A728" t="s">
        <v>6055</v>
      </c>
      <c r="B728" t="s">
        <v>113</v>
      </c>
      <c r="C728" s="1">
        <v>45608</v>
      </c>
      <c r="D728" s="1">
        <v>45611</v>
      </c>
      <c r="E728" t="s">
        <v>144</v>
      </c>
      <c r="F728" s="1">
        <v>45929</v>
      </c>
      <c r="G728" t="s">
        <v>115</v>
      </c>
      <c r="H728" t="s">
        <v>115</v>
      </c>
      <c r="I728" t="s">
        <v>115</v>
      </c>
      <c r="J728" t="s">
        <v>6056</v>
      </c>
      <c r="K728" t="s">
        <v>6057</v>
      </c>
      <c r="L728" t="s">
        <v>6058</v>
      </c>
      <c r="N728" t="s">
        <v>148</v>
      </c>
      <c r="O728" t="s">
        <v>120</v>
      </c>
      <c r="P728" s="8">
        <v>96950</v>
      </c>
      <c r="Q728" t="s">
        <v>121</v>
      </c>
      <c r="S728" s="10">
        <v>16702858808</v>
      </c>
      <c r="U728" t="s">
        <v>6059</v>
      </c>
      <c r="V728">
        <v>812112</v>
      </c>
      <c r="W728" t="s">
        <v>123</v>
      </c>
      <c r="Y728" t="s">
        <v>6060</v>
      </c>
      <c r="Z728" t="s">
        <v>6061</v>
      </c>
      <c r="AA728" t="s">
        <v>6062</v>
      </c>
      <c r="AB728" t="s">
        <v>1698</v>
      </c>
      <c r="AC728" t="s">
        <v>6063</v>
      </c>
      <c r="AE728" t="s">
        <v>148</v>
      </c>
      <c r="AF728" t="s">
        <v>120</v>
      </c>
      <c r="AG728" s="8">
        <v>96950</v>
      </c>
      <c r="AH728" t="s">
        <v>121</v>
      </c>
      <c r="AJ728" s="10">
        <v>18057574509</v>
      </c>
      <c r="AL728" t="s">
        <v>6064</v>
      </c>
      <c r="BD728" t="str">
        <f>"39-5012.00"</f>
        <v>39-5012.00</v>
      </c>
      <c r="BE728" t="s">
        <v>947</v>
      </c>
      <c r="BF728" t="s">
        <v>6065</v>
      </c>
      <c r="BG728" t="s">
        <v>6066</v>
      </c>
      <c r="BH728">
        <v>10</v>
      </c>
      <c r="BJ728" s="1">
        <v>45931</v>
      </c>
      <c r="BK728" s="1">
        <v>46295</v>
      </c>
      <c r="BN728">
        <v>35</v>
      </c>
      <c r="BO728">
        <v>6</v>
      </c>
      <c r="BP728">
        <v>6</v>
      </c>
      <c r="BQ728">
        <v>6</v>
      </c>
      <c r="BR728">
        <v>0</v>
      </c>
      <c r="BS728">
        <v>5</v>
      </c>
      <c r="BT728">
        <v>6</v>
      </c>
      <c r="BU728">
        <v>6</v>
      </c>
      <c r="BV728" t="str">
        <f>"10:00 AM"</f>
        <v>10:00 AM</v>
      </c>
      <c r="BW728" t="str">
        <f>"5:00 PM"</f>
        <v>5:00 PM</v>
      </c>
      <c r="BX728" t="s">
        <v>226</v>
      </c>
      <c r="BY728">
        <v>12</v>
      </c>
      <c r="BZ728">
        <v>12</v>
      </c>
      <c r="CA728" t="s">
        <v>115</v>
      </c>
      <c r="CC728" t="e">
        <f>- Haircutting and customer service</f>
        <v>#NAME?</v>
      </c>
      <c r="CD728" t="s">
        <v>6067</v>
      </c>
      <c r="CF728" t="s">
        <v>148</v>
      </c>
      <c r="CG728" t="s">
        <v>120</v>
      </c>
      <c r="CH728" s="8">
        <v>96950</v>
      </c>
      <c r="CI728" s="3">
        <v>9.77</v>
      </c>
      <c r="CJ728" s="3">
        <v>9.77</v>
      </c>
      <c r="CK728" s="3">
        <v>14.66</v>
      </c>
      <c r="CL728" s="3">
        <v>14.66</v>
      </c>
      <c r="CM728" t="s">
        <v>136</v>
      </c>
      <c r="CO728" t="s">
        <v>138</v>
      </c>
      <c r="CQ728" t="s">
        <v>115</v>
      </c>
      <c r="CR728" t="s">
        <v>133</v>
      </c>
      <c r="CS728" t="s">
        <v>139</v>
      </c>
      <c r="CT728" t="s">
        <v>133</v>
      </c>
      <c r="CU728" t="s">
        <v>133</v>
      </c>
      <c r="CV728" t="s">
        <v>139</v>
      </c>
      <c r="CW728" t="s">
        <v>133</v>
      </c>
      <c r="CX728" t="s">
        <v>6068</v>
      </c>
      <c r="CY728" s="10">
        <v>16704888668</v>
      </c>
      <c r="CZ728" t="s">
        <v>6064</v>
      </c>
      <c r="DA728" t="s">
        <v>139</v>
      </c>
      <c r="DB728" t="s">
        <v>133</v>
      </c>
      <c r="DC728" t="s">
        <v>115</v>
      </c>
      <c r="DD728" t="s">
        <v>6060</v>
      </c>
      <c r="DE728" t="s">
        <v>6061</v>
      </c>
      <c r="DF728" t="s">
        <v>807</v>
      </c>
      <c r="DG728" t="s">
        <v>6056</v>
      </c>
      <c r="DH728" t="s">
        <v>6064</v>
      </c>
    </row>
    <row r="729" spans="1:112" ht="14.45" customHeight="1" x14ac:dyDescent="0.25">
      <c r="A729" t="s">
        <v>6459</v>
      </c>
      <c r="B729" t="s">
        <v>192</v>
      </c>
      <c r="C729" s="1">
        <v>45506</v>
      </c>
      <c r="D729" s="1">
        <v>45611</v>
      </c>
      <c r="E729" t="s">
        <v>114</v>
      </c>
      <c r="G729" t="s">
        <v>115</v>
      </c>
      <c r="H729" t="s">
        <v>115</v>
      </c>
      <c r="I729" t="s">
        <v>115</v>
      </c>
      <c r="J729" t="s">
        <v>1540</v>
      </c>
      <c r="K729" t="s">
        <v>1541</v>
      </c>
      <c r="L729" t="s">
        <v>1306</v>
      </c>
      <c r="M729" t="s">
        <v>1307</v>
      </c>
      <c r="N729" t="s">
        <v>119</v>
      </c>
      <c r="O729" t="s">
        <v>120</v>
      </c>
      <c r="P729" s="8">
        <v>96950</v>
      </c>
      <c r="Q729" t="s">
        <v>121</v>
      </c>
      <c r="S729" s="10">
        <v>16702872161</v>
      </c>
      <c r="U729" t="s">
        <v>1308</v>
      </c>
      <c r="V729">
        <v>561612</v>
      </c>
      <c r="W729" t="s">
        <v>123</v>
      </c>
      <c r="Y729" t="s">
        <v>1309</v>
      </c>
      <c r="Z729" t="s">
        <v>1316</v>
      </c>
      <c r="AB729" t="s">
        <v>945</v>
      </c>
      <c r="AC729" t="s">
        <v>1542</v>
      </c>
      <c r="AD729" t="s">
        <v>1311</v>
      </c>
      <c r="AE729" t="s">
        <v>119</v>
      </c>
      <c r="AF729" t="s">
        <v>120</v>
      </c>
      <c r="AG729" s="8">
        <v>96950</v>
      </c>
      <c r="AH729" t="s">
        <v>121</v>
      </c>
      <c r="AJ729" s="10">
        <v>16702872161</v>
      </c>
      <c r="AL729" t="s">
        <v>1312</v>
      </c>
      <c r="BD729" t="str">
        <f>"33-9032.00"</f>
        <v>33-9032.00</v>
      </c>
      <c r="BE729" t="s">
        <v>1377</v>
      </c>
      <c r="BF729" t="s">
        <v>1543</v>
      </c>
      <c r="BG729" t="s">
        <v>1544</v>
      </c>
      <c r="BH729">
        <v>5</v>
      </c>
      <c r="BJ729" s="1">
        <v>45566</v>
      </c>
      <c r="BK729" s="1">
        <v>45930</v>
      </c>
      <c r="BN729">
        <v>35</v>
      </c>
      <c r="BO729">
        <v>0</v>
      </c>
      <c r="BP729">
        <v>7</v>
      </c>
      <c r="BQ729">
        <v>7</v>
      </c>
      <c r="BR729">
        <v>7</v>
      </c>
      <c r="BS729">
        <v>7</v>
      </c>
      <c r="BT729">
        <v>7</v>
      </c>
      <c r="BU729">
        <v>0</v>
      </c>
      <c r="BV729" t="str">
        <f>"6:00 PM"</f>
        <v>6:00 PM</v>
      </c>
      <c r="BW729" t="str">
        <f>"1:00 AM"</f>
        <v>1:00 AM</v>
      </c>
      <c r="BX729" t="s">
        <v>226</v>
      </c>
      <c r="BY729">
        <v>0</v>
      </c>
      <c r="BZ729">
        <v>12</v>
      </c>
      <c r="CA729" t="s">
        <v>115</v>
      </c>
      <c r="CC729" t="s">
        <v>1545</v>
      </c>
      <c r="CD729" t="s">
        <v>1306</v>
      </c>
      <c r="CE729" t="s">
        <v>1311</v>
      </c>
      <c r="CF729" t="s">
        <v>119</v>
      </c>
      <c r="CG729" t="s">
        <v>120</v>
      </c>
      <c r="CH729" s="8">
        <v>96950</v>
      </c>
      <c r="CI729" s="3">
        <v>7.96</v>
      </c>
      <c r="CJ729" s="3">
        <v>7.96</v>
      </c>
      <c r="CK729" s="3">
        <v>11.94</v>
      </c>
      <c r="CL729" s="3">
        <v>11.94</v>
      </c>
      <c r="CM729" t="s">
        <v>136</v>
      </c>
      <c r="CN729">
        <v>0</v>
      </c>
      <c r="CO729" t="s">
        <v>138</v>
      </c>
      <c r="CQ729" t="s">
        <v>115</v>
      </c>
      <c r="CR729" t="s">
        <v>133</v>
      </c>
      <c r="CS729" t="s">
        <v>139</v>
      </c>
      <c r="CT729" t="s">
        <v>133</v>
      </c>
      <c r="CU729" t="s">
        <v>139</v>
      </c>
      <c r="CV729" t="s">
        <v>133</v>
      </c>
      <c r="CW729" t="s">
        <v>139</v>
      </c>
      <c r="CX729" t="s">
        <v>1315</v>
      </c>
      <c r="CY729" s="10">
        <v>16702872161</v>
      </c>
      <c r="CZ729" t="s">
        <v>1312</v>
      </c>
      <c r="DA729" t="s">
        <v>139</v>
      </c>
      <c r="DB729" t="s">
        <v>133</v>
      </c>
      <c r="DC729" t="s">
        <v>115</v>
      </c>
      <c r="DD729" t="s">
        <v>1309</v>
      </c>
      <c r="DE729" t="s">
        <v>1316</v>
      </c>
      <c r="DG729" t="s">
        <v>1305</v>
      </c>
      <c r="DH729" t="s">
        <v>1312</v>
      </c>
    </row>
    <row r="730" spans="1:112" ht="14.45" customHeight="1" x14ac:dyDescent="0.25">
      <c r="A730" t="s">
        <v>7462</v>
      </c>
      <c r="B730" t="s">
        <v>192</v>
      </c>
      <c r="C730" s="1">
        <v>45497</v>
      </c>
      <c r="D730" s="1">
        <v>45611</v>
      </c>
      <c r="E730" t="s">
        <v>144</v>
      </c>
      <c r="F730" s="1">
        <v>45656</v>
      </c>
      <c r="G730" t="s">
        <v>115</v>
      </c>
      <c r="H730" t="s">
        <v>115</v>
      </c>
      <c r="I730" t="s">
        <v>115</v>
      </c>
      <c r="J730" t="s">
        <v>1136</v>
      </c>
      <c r="K730" t="s">
        <v>1137</v>
      </c>
      <c r="L730" t="s">
        <v>1138</v>
      </c>
      <c r="N730" t="s">
        <v>148</v>
      </c>
      <c r="O730" t="s">
        <v>120</v>
      </c>
      <c r="P730" s="8">
        <v>96950</v>
      </c>
      <c r="Q730" t="s">
        <v>121</v>
      </c>
      <c r="S730" s="10">
        <v>16703221234</v>
      </c>
      <c r="T730">
        <v>781</v>
      </c>
      <c r="U730" t="s">
        <v>1139</v>
      </c>
      <c r="V730">
        <v>721110</v>
      </c>
      <c r="W730" t="s">
        <v>123</v>
      </c>
      <c r="Y730" t="s">
        <v>1140</v>
      </c>
      <c r="Z730" t="s">
        <v>1141</v>
      </c>
      <c r="AA730" t="s">
        <v>1142</v>
      </c>
      <c r="AB730" t="s">
        <v>1143</v>
      </c>
      <c r="AC730" t="s">
        <v>1138</v>
      </c>
      <c r="AE730" t="s">
        <v>148</v>
      </c>
      <c r="AF730" t="s">
        <v>120</v>
      </c>
      <c r="AG730" s="8">
        <v>96950</v>
      </c>
      <c r="AH730" t="s">
        <v>121</v>
      </c>
      <c r="AJ730" s="10">
        <v>16703221234</v>
      </c>
      <c r="AK730">
        <v>781</v>
      </c>
      <c r="AL730" t="s">
        <v>1144</v>
      </c>
      <c r="BD730" t="str">
        <f>"35-3011.00"</f>
        <v>35-3011.00</v>
      </c>
      <c r="BE730" t="s">
        <v>5328</v>
      </c>
      <c r="BF730" t="s">
        <v>7463</v>
      </c>
      <c r="BG730" t="s">
        <v>5358</v>
      </c>
      <c r="BH730">
        <v>1</v>
      </c>
      <c r="BJ730" s="1">
        <v>45658</v>
      </c>
      <c r="BK730" s="1">
        <v>46022</v>
      </c>
      <c r="BN730">
        <v>40</v>
      </c>
      <c r="BO730">
        <v>8</v>
      </c>
      <c r="BP730">
        <v>8</v>
      </c>
      <c r="BQ730">
        <v>0</v>
      </c>
      <c r="BR730">
        <v>8</v>
      </c>
      <c r="BS730">
        <v>0</v>
      </c>
      <c r="BT730">
        <v>8</v>
      </c>
      <c r="BU730">
        <v>8</v>
      </c>
      <c r="BV730" t="str">
        <f>"11:00 AM"</f>
        <v>11:00 AM</v>
      </c>
      <c r="BW730" t="str">
        <f>"7:00 PM"</f>
        <v>7:00 PM</v>
      </c>
      <c r="BX730" t="s">
        <v>158</v>
      </c>
      <c r="BY730">
        <v>0</v>
      </c>
      <c r="BZ730">
        <v>12</v>
      </c>
      <c r="CA730" t="s">
        <v>115</v>
      </c>
      <c r="CC730" t="s">
        <v>7464</v>
      </c>
      <c r="CD730" t="s">
        <v>1138</v>
      </c>
      <c r="CF730" t="s">
        <v>148</v>
      </c>
      <c r="CG730" t="s">
        <v>120</v>
      </c>
      <c r="CH730" s="8">
        <v>96950</v>
      </c>
      <c r="CI730" s="3">
        <v>8.15</v>
      </c>
      <c r="CJ730" s="3">
        <v>8.15</v>
      </c>
      <c r="CK730" s="3">
        <v>12.23</v>
      </c>
      <c r="CL730" s="3">
        <v>12.23</v>
      </c>
      <c r="CM730" t="s">
        <v>136</v>
      </c>
      <c r="CN730" t="s">
        <v>1149</v>
      </c>
      <c r="CO730" t="s">
        <v>138</v>
      </c>
      <c r="CQ730" t="s">
        <v>115</v>
      </c>
      <c r="CR730" t="s">
        <v>133</v>
      </c>
      <c r="CS730" t="s">
        <v>139</v>
      </c>
      <c r="CT730" t="s">
        <v>133</v>
      </c>
      <c r="CU730" t="s">
        <v>139</v>
      </c>
      <c r="CV730" t="s">
        <v>133</v>
      </c>
      <c r="CW730" t="s">
        <v>139</v>
      </c>
      <c r="CX730" t="s">
        <v>7465</v>
      </c>
      <c r="CY730" s="10">
        <v>16703221234</v>
      </c>
      <c r="CZ730" t="s">
        <v>1144</v>
      </c>
      <c r="DA730" t="s">
        <v>139</v>
      </c>
      <c r="DB730" t="s">
        <v>133</v>
      </c>
      <c r="DC730" t="s">
        <v>115</v>
      </c>
    </row>
    <row r="731" spans="1:112" ht="14.45" customHeight="1" x14ac:dyDescent="0.25">
      <c r="A731" t="s">
        <v>7649</v>
      </c>
      <c r="B731" t="s">
        <v>143</v>
      </c>
      <c r="C731" s="1">
        <v>45560</v>
      </c>
      <c r="D731" s="1">
        <v>45611</v>
      </c>
      <c r="E731" t="s">
        <v>144</v>
      </c>
      <c r="F731" s="1">
        <v>45583</v>
      </c>
      <c r="G731" t="s">
        <v>115</v>
      </c>
      <c r="H731" t="s">
        <v>115</v>
      </c>
      <c r="I731" t="s">
        <v>115</v>
      </c>
      <c r="J731" t="s">
        <v>265</v>
      </c>
      <c r="L731" t="s">
        <v>266</v>
      </c>
      <c r="M731" t="s">
        <v>267</v>
      </c>
      <c r="N731" t="s">
        <v>148</v>
      </c>
      <c r="O731" t="s">
        <v>120</v>
      </c>
      <c r="P731" s="8">
        <v>96950</v>
      </c>
      <c r="Q731" t="s">
        <v>121</v>
      </c>
      <c r="S731" s="10">
        <v>16702341795</v>
      </c>
      <c r="U731" t="s">
        <v>149</v>
      </c>
      <c r="V731">
        <v>45999</v>
      </c>
      <c r="W731" t="s">
        <v>123</v>
      </c>
      <c r="Y731" t="s">
        <v>268</v>
      </c>
      <c r="Z731" t="s">
        <v>269</v>
      </c>
      <c r="AA731" t="s">
        <v>270</v>
      </c>
      <c r="AB731" t="s">
        <v>271</v>
      </c>
      <c r="AC731" t="s">
        <v>1590</v>
      </c>
      <c r="AD731" t="s">
        <v>1591</v>
      </c>
      <c r="AE731" t="s">
        <v>119</v>
      </c>
      <c r="AF731" t="s">
        <v>120</v>
      </c>
      <c r="AG731" s="8">
        <v>96950</v>
      </c>
      <c r="AH731" t="s">
        <v>121</v>
      </c>
      <c r="AJ731" s="10">
        <v>16702341795</v>
      </c>
      <c r="AL731" t="s">
        <v>154</v>
      </c>
      <c r="BD731" t="str">
        <f>"41-1011.00"</f>
        <v>41-1011.00</v>
      </c>
      <c r="BE731" t="s">
        <v>1059</v>
      </c>
      <c r="BF731" t="s">
        <v>4862</v>
      </c>
      <c r="BG731" t="s">
        <v>4863</v>
      </c>
      <c r="BH731">
        <v>1</v>
      </c>
      <c r="BI731">
        <v>1</v>
      </c>
      <c r="BJ731" s="1">
        <v>45585</v>
      </c>
      <c r="BK731" s="1">
        <v>45949</v>
      </c>
      <c r="BL731" s="1">
        <v>45611</v>
      </c>
      <c r="BM731" s="1">
        <v>45949</v>
      </c>
      <c r="BN731">
        <v>35</v>
      </c>
      <c r="BO731">
        <v>0</v>
      </c>
      <c r="BP731">
        <v>7</v>
      </c>
      <c r="BQ731">
        <v>7</v>
      </c>
      <c r="BR731">
        <v>7</v>
      </c>
      <c r="BS731">
        <v>0</v>
      </c>
      <c r="BT731">
        <v>7</v>
      </c>
      <c r="BU731">
        <v>7</v>
      </c>
      <c r="BV731" t="str">
        <f>"9:00 AM"</f>
        <v>9:00 AM</v>
      </c>
      <c r="BW731" t="str">
        <f>"5:00 PM"</f>
        <v>5:00 PM</v>
      </c>
      <c r="BX731" t="s">
        <v>226</v>
      </c>
      <c r="BY731">
        <v>0</v>
      </c>
      <c r="BZ731">
        <v>12</v>
      </c>
      <c r="CA731" t="s">
        <v>133</v>
      </c>
      <c r="CB731">
        <v>10</v>
      </c>
      <c r="CC731" t="s">
        <v>4864</v>
      </c>
      <c r="CD731" t="s">
        <v>7650</v>
      </c>
      <c r="CE731" t="s">
        <v>4866</v>
      </c>
      <c r="CF731" t="s">
        <v>283</v>
      </c>
      <c r="CG731" t="s">
        <v>120</v>
      </c>
      <c r="CH731" s="8">
        <v>96952</v>
      </c>
      <c r="CI731" s="3">
        <v>11.35</v>
      </c>
      <c r="CJ731" s="3">
        <v>15</v>
      </c>
      <c r="CM731" t="s">
        <v>136</v>
      </c>
      <c r="CN731" t="s">
        <v>158</v>
      </c>
      <c r="CO731" t="s">
        <v>138</v>
      </c>
      <c r="CQ731" t="s">
        <v>115</v>
      </c>
      <c r="CR731" t="s">
        <v>133</v>
      </c>
      <c r="CS731" t="s">
        <v>133</v>
      </c>
      <c r="CT731" t="s">
        <v>139</v>
      </c>
      <c r="CU731" t="s">
        <v>139</v>
      </c>
      <c r="CV731" t="s">
        <v>133</v>
      </c>
      <c r="CW731" t="s">
        <v>133</v>
      </c>
      <c r="CX731" t="s">
        <v>638</v>
      </c>
      <c r="CY731" s="10">
        <v>16702341795</v>
      </c>
      <c r="CZ731" t="s">
        <v>154</v>
      </c>
      <c r="DA731" t="s">
        <v>164</v>
      </c>
      <c r="DB731" t="s">
        <v>133</v>
      </c>
      <c r="DC731" t="s">
        <v>115</v>
      </c>
    </row>
    <row r="732" spans="1:112" ht="14.45" customHeight="1" x14ac:dyDescent="0.25">
      <c r="A732" t="s">
        <v>8093</v>
      </c>
      <c r="B732" t="s">
        <v>192</v>
      </c>
      <c r="C732" s="1">
        <v>45530</v>
      </c>
      <c r="D732" s="1">
        <v>45611</v>
      </c>
      <c r="E732" t="s">
        <v>144</v>
      </c>
      <c r="F732" s="1">
        <v>45657</v>
      </c>
      <c r="G732" t="s">
        <v>115</v>
      </c>
      <c r="H732" t="s">
        <v>115</v>
      </c>
      <c r="I732" t="s">
        <v>115</v>
      </c>
      <c r="J732" t="s">
        <v>2093</v>
      </c>
      <c r="K732" t="s">
        <v>2093</v>
      </c>
      <c r="L732" t="s">
        <v>6300</v>
      </c>
      <c r="N732" t="s">
        <v>148</v>
      </c>
      <c r="O732" t="s">
        <v>120</v>
      </c>
      <c r="P732" s="8">
        <v>96950</v>
      </c>
      <c r="Q732" t="s">
        <v>121</v>
      </c>
      <c r="S732" s="10">
        <v>16703221558</v>
      </c>
      <c r="U732" t="s">
        <v>2096</v>
      </c>
      <c r="V732">
        <v>21231</v>
      </c>
      <c r="W732" t="s">
        <v>123</v>
      </c>
      <c r="Y732" t="s">
        <v>2097</v>
      </c>
      <c r="Z732" t="s">
        <v>2098</v>
      </c>
      <c r="AB732" t="s">
        <v>565</v>
      </c>
      <c r="AC732" t="s">
        <v>6300</v>
      </c>
      <c r="AE732" t="s">
        <v>148</v>
      </c>
      <c r="AF732" t="s">
        <v>120</v>
      </c>
      <c r="AG732" s="8">
        <v>96950</v>
      </c>
      <c r="AH732" t="s">
        <v>121</v>
      </c>
      <c r="AJ732" s="10">
        <v>16703221558</v>
      </c>
      <c r="AL732" t="s">
        <v>2099</v>
      </c>
      <c r="BD732" t="str">
        <f>"53-3032.00"</f>
        <v>53-3032.00</v>
      </c>
      <c r="BE732" t="s">
        <v>2970</v>
      </c>
      <c r="BF732" t="s">
        <v>6301</v>
      </c>
      <c r="BG732" t="s">
        <v>2972</v>
      </c>
      <c r="BH732">
        <v>7</v>
      </c>
      <c r="BJ732" s="1">
        <v>45659</v>
      </c>
      <c r="BK732" s="1">
        <v>46023</v>
      </c>
      <c r="BN732">
        <v>40</v>
      </c>
      <c r="BO732">
        <v>0</v>
      </c>
      <c r="BP732">
        <v>8</v>
      </c>
      <c r="BQ732">
        <v>8</v>
      </c>
      <c r="BR732">
        <v>8</v>
      </c>
      <c r="BS732">
        <v>8</v>
      </c>
      <c r="BT732">
        <v>8</v>
      </c>
      <c r="BU732">
        <v>0</v>
      </c>
      <c r="BV732" t="str">
        <f>"8:00 AM"</f>
        <v>8:00 AM</v>
      </c>
      <c r="BW732" t="str">
        <f>"5:00 PM"</f>
        <v>5:00 PM</v>
      </c>
      <c r="BX732" t="s">
        <v>158</v>
      </c>
      <c r="BY732">
        <v>0</v>
      </c>
      <c r="BZ732">
        <v>12</v>
      </c>
      <c r="CA732" t="s">
        <v>115</v>
      </c>
      <c r="CC732" s="2" t="s">
        <v>8094</v>
      </c>
      <c r="CD732" t="s">
        <v>6303</v>
      </c>
      <c r="CE732" t="s">
        <v>6304</v>
      </c>
      <c r="CF732" t="s">
        <v>148</v>
      </c>
      <c r="CG732" t="s">
        <v>120</v>
      </c>
      <c r="CH732" s="8">
        <v>96950</v>
      </c>
      <c r="CI732" s="3">
        <v>10.47</v>
      </c>
      <c r="CJ732" s="3">
        <v>10.47</v>
      </c>
      <c r="CK732" s="3">
        <v>15.7</v>
      </c>
      <c r="CL732" s="3">
        <v>15.7</v>
      </c>
      <c r="CM732" t="s">
        <v>136</v>
      </c>
      <c r="CN732" t="s">
        <v>139</v>
      </c>
      <c r="CO732" t="s">
        <v>138</v>
      </c>
      <c r="CQ732" t="s">
        <v>115</v>
      </c>
      <c r="CR732" t="s">
        <v>133</v>
      </c>
      <c r="CS732" t="s">
        <v>139</v>
      </c>
      <c r="CT732" t="s">
        <v>133</v>
      </c>
      <c r="CU732" t="s">
        <v>139</v>
      </c>
      <c r="CV732" t="s">
        <v>133</v>
      </c>
      <c r="CW732" t="s">
        <v>139</v>
      </c>
      <c r="CX732" s="2" t="s">
        <v>8095</v>
      </c>
      <c r="CY732" s="10">
        <v>16703221558</v>
      </c>
      <c r="CZ732" t="s">
        <v>2099</v>
      </c>
      <c r="DA732" t="s">
        <v>139</v>
      </c>
      <c r="DB732" t="s">
        <v>133</v>
      </c>
      <c r="DC732" t="s">
        <v>115</v>
      </c>
    </row>
    <row r="733" spans="1:112" ht="14.45" customHeight="1" x14ac:dyDescent="0.25">
      <c r="A733" t="s">
        <v>8577</v>
      </c>
      <c r="B733" t="s">
        <v>192</v>
      </c>
      <c r="C733" s="1">
        <v>45525</v>
      </c>
      <c r="D733" s="1">
        <v>45611</v>
      </c>
      <c r="E733" t="s">
        <v>144</v>
      </c>
      <c r="F733" s="1">
        <v>45595</v>
      </c>
      <c r="G733" t="s">
        <v>115</v>
      </c>
      <c r="H733" t="s">
        <v>115</v>
      </c>
      <c r="I733" t="s">
        <v>115</v>
      </c>
      <c r="J733" t="s">
        <v>6531</v>
      </c>
      <c r="K733" t="s">
        <v>7595</v>
      </c>
      <c r="L733" t="s">
        <v>6536</v>
      </c>
      <c r="M733" t="s">
        <v>6532</v>
      </c>
      <c r="N733" t="s">
        <v>148</v>
      </c>
      <c r="O733" t="s">
        <v>120</v>
      </c>
      <c r="P733" s="8">
        <v>96950</v>
      </c>
      <c r="Q733" t="s">
        <v>121</v>
      </c>
      <c r="R733" t="s">
        <v>493</v>
      </c>
      <c r="S733" s="10">
        <v>16702352020</v>
      </c>
      <c r="U733" t="s">
        <v>6533</v>
      </c>
      <c r="V733">
        <v>312112</v>
      </c>
      <c r="W733" t="s">
        <v>123</v>
      </c>
      <c r="Y733" t="s">
        <v>6534</v>
      </c>
      <c r="Z733" t="s">
        <v>6535</v>
      </c>
      <c r="AB733" t="s">
        <v>565</v>
      </c>
      <c r="AC733" t="s">
        <v>7596</v>
      </c>
      <c r="AD733" t="s">
        <v>6532</v>
      </c>
      <c r="AE733" t="s">
        <v>148</v>
      </c>
      <c r="AF733" t="s">
        <v>120</v>
      </c>
      <c r="AG733" s="8">
        <v>96950</v>
      </c>
      <c r="AH733" t="s">
        <v>121</v>
      </c>
      <c r="AI733" t="s">
        <v>493</v>
      </c>
      <c r="AJ733" s="10">
        <v>16702352020</v>
      </c>
      <c r="AL733" t="s">
        <v>6537</v>
      </c>
      <c r="BD733" t="str">
        <f>"41-1011.00"</f>
        <v>41-1011.00</v>
      </c>
      <c r="BE733" t="s">
        <v>1059</v>
      </c>
      <c r="BF733" t="s">
        <v>7597</v>
      </c>
      <c r="BG733" t="s">
        <v>7598</v>
      </c>
      <c r="BH733">
        <v>1</v>
      </c>
      <c r="BJ733" s="1">
        <v>45597</v>
      </c>
      <c r="BK733" s="1">
        <v>45961</v>
      </c>
      <c r="BN733">
        <v>35</v>
      </c>
      <c r="BO733">
        <v>0</v>
      </c>
      <c r="BP733">
        <v>6</v>
      </c>
      <c r="BQ733">
        <v>6</v>
      </c>
      <c r="BR733">
        <v>6</v>
      </c>
      <c r="BS733">
        <v>5</v>
      </c>
      <c r="BT733">
        <v>6</v>
      </c>
      <c r="BU733">
        <v>6</v>
      </c>
      <c r="BV733" t="str">
        <f>"8:00 AM"</f>
        <v>8:00 AM</v>
      </c>
      <c r="BW733" t="str">
        <f>"4:00 PM"</f>
        <v>4:00 PM</v>
      </c>
      <c r="BX733" t="s">
        <v>158</v>
      </c>
      <c r="BY733">
        <v>0</v>
      </c>
      <c r="BZ733">
        <v>12</v>
      </c>
      <c r="CA733" t="s">
        <v>133</v>
      </c>
      <c r="CB733">
        <v>15</v>
      </c>
      <c r="CC733" t="s">
        <v>8578</v>
      </c>
      <c r="CD733" t="s">
        <v>6536</v>
      </c>
      <c r="CE733" t="s">
        <v>6532</v>
      </c>
      <c r="CF733" t="s">
        <v>148</v>
      </c>
      <c r="CG733" t="s">
        <v>120</v>
      </c>
      <c r="CH733" s="8">
        <v>96950</v>
      </c>
      <c r="CI733" s="3">
        <v>11.35</v>
      </c>
      <c r="CJ733" s="3">
        <v>11.35</v>
      </c>
      <c r="CK733" s="3">
        <v>17.03</v>
      </c>
      <c r="CL733" s="3">
        <v>17.03</v>
      </c>
      <c r="CM733" t="s">
        <v>136</v>
      </c>
      <c r="CN733" t="s">
        <v>493</v>
      </c>
      <c r="CO733" t="s">
        <v>138</v>
      </c>
      <c r="CQ733" t="s">
        <v>115</v>
      </c>
      <c r="CR733" t="s">
        <v>133</v>
      </c>
      <c r="CS733" t="s">
        <v>139</v>
      </c>
      <c r="CT733" t="s">
        <v>133</v>
      </c>
      <c r="CU733" t="s">
        <v>139</v>
      </c>
      <c r="CV733" t="s">
        <v>133</v>
      </c>
      <c r="CW733" t="s">
        <v>139</v>
      </c>
      <c r="CX733" t="s">
        <v>8579</v>
      </c>
      <c r="CY733" s="10">
        <v>16702352020</v>
      </c>
      <c r="CZ733" t="s">
        <v>6537</v>
      </c>
      <c r="DA733" t="s">
        <v>139</v>
      </c>
      <c r="DB733" t="s">
        <v>133</v>
      </c>
      <c r="DC733" t="s">
        <v>115</v>
      </c>
    </row>
    <row r="734" spans="1:112" ht="14.45" customHeight="1" x14ac:dyDescent="0.25">
      <c r="A734" t="s">
        <v>8669</v>
      </c>
      <c r="B734" t="s">
        <v>143</v>
      </c>
      <c r="C734" s="1">
        <v>45555</v>
      </c>
      <c r="D734" s="1">
        <v>45611</v>
      </c>
      <c r="E734" t="s">
        <v>114</v>
      </c>
      <c r="G734" t="s">
        <v>115</v>
      </c>
      <c r="H734" t="s">
        <v>115</v>
      </c>
      <c r="I734" t="s">
        <v>115</v>
      </c>
      <c r="J734" t="s">
        <v>2802</v>
      </c>
      <c r="L734" t="s">
        <v>2803</v>
      </c>
      <c r="M734" t="s">
        <v>2804</v>
      </c>
      <c r="N734" t="s">
        <v>119</v>
      </c>
      <c r="O734" t="s">
        <v>120</v>
      </c>
      <c r="P734" s="8">
        <v>96950</v>
      </c>
      <c r="Q734" t="s">
        <v>121</v>
      </c>
      <c r="S734" s="10">
        <v>16702348106</v>
      </c>
      <c r="U734" t="s">
        <v>2805</v>
      </c>
      <c r="V734">
        <v>23622</v>
      </c>
      <c r="W734" t="s">
        <v>123</v>
      </c>
      <c r="Y734" t="s">
        <v>2806</v>
      </c>
      <c r="Z734" t="s">
        <v>2807</v>
      </c>
      <c r="AB734" t="s">
        <v>623</v>
      </c>
      <c r="AC734" t="s">
        <v>2803</v>
      </c>
      <c r="AD734" t="s">
        <v>2804</v>
      </c>
      <c r="AE734" t="s">
        <v>119</v>
      </c>
      <c r="AF734" t="s">
        <v>120</v>
      </c>
      <c r="AG734" s="8">
        <v>96950</v>
      </c>
      <c r="AH734" t="s">
        <v>121</v>
      </c>
      <c r="AJ734" s="10">
        <v>16702348106</v>
      </c>
      <c r="AL734" t="s">
        <v>2808</v>
      </c>
      <c r="BD734" t="str">
        <f>"17-3022.00"</f>
        <v>17-3022.00</v>
      </c>
      <c r="BE734" t="s">
        <v>1567</v>
      </c>
      <c r="BF734" t="s">
        <v>8670</v>
      </c>
      <c r="BG734" t="s">
        <v>2810</v>
      </c>
      <c r="BH734">
        <v>2</v>
      </c>
      <c r="BI734">
        <v>2</v>
      </c>
      <c r="BJ734" s="1">
        <v>45658</v>
      </c>
      <c r="BK734" s="1">
        <v>46022</v>
      </c>
      <c r="BL734" s="1">
        <v>45658</v>
      </c>
      <c r="BM734" s="1">
        <v>46022</v>
      </c>
      <c r="BN734">
        <v>40</v>
      </c>
      <c r="BO734">
        <v>0</v>
      </c>
      <c r="BP734">
        <v>8</v>
      </c>
      <c r="BQ734">
        <v>8</v>
      </c>
      <c r="BR734">
        <v>8</v>
      </c>
      <c r="BS734">
        <v>8</v>
      </c>
      <c r="BT734">
        <v>8</v>
      </c>
      <c r="BU734">
        <v>0</v>
      </c>
      <c r="BV734" t="str">
        <f>"8:00 AM"</f>
        <v>8:00 AM</v>
      </c>
      <c r="BW734" t="str">
        <f>"5:00 PM"</f>
        <v>5:00 PM</v>
      </c>
      <c r="BX734" t="s">
        <v>726</v>
      </c>
      <c r="BY734">
        <v>0</v>
      </c>
      <c r="BZ734">
        <v>24</v>
      </c>
      <c r="CA734" t="s">
        <v>115</v>
      </c>
      <c r="CC734" t="s">
        <v>7560</v>
      </c>
      <c r="CD734" t="s">
        <v>2803</v>
      </c>
      <c r="CE734" t="s">
        <v>2804</v>
      </c>
      <c r="CF734" t="s">
        <v>148</v>
      </c>
      <c r="CG734" t="s">
        <v>120</v>
      </c>
      <c r="CH734" s="8">
        <v>96950</v>
      </c>
      <c r="CI734" s="3">
        <v>15.75</v>
      </c>
      <c r="CJ734" s="3">
        <v>15.75</v>
      </c>
      <c r="CK734" s="3">
        <v>23.63</v>
      </c>
      <c r="CL734" s="3">
        <v>23.63</v>
      </c>
      <c r="CM734" t="s">
        <v>136</v>
      </c>
      <c r="CO734" t="s">
        <v>138</v>
      </c>
      <c r="CQ734" t="s">
        <v>115</v>
      </c>
      <c r="CR734" t="s">
        <v>133</v>
      </c>
      <c r="CS734" t="s">
        <v>133</v>
      </c>
      <c r="CT734" t="s">
        <v>133</v>
      </c>
      <c r="CU734" t="s">
        <v>139</v>
      </c>
      <c r="CV734" t="s">
        <v>133</v>
      </c>
      <c r="CW734" t="s">
        <v>139</v>
      </c>
      <c r="CX734" t="s">
        <v>2812</v>
      </c>
      <c r="CY734" s="10">
        <v>16702348106</v>
      </c>
      <c r="CZ734" t="s">
        <v>2808</v>
      </c>
      <c r="DA734" t="s">
        <v>139</v>
      </c>
      <c r="DB734" t="s">
        <v>133</v>
      </c>
      <c r="DC734" t="s">
        <v>115</v>
      </c>
    </row>
    <row r="735" spans="1:112" ht="14.45" customHeight="1" x14ac:dyDescent="0.25">
      <c r="A735" t="s">
        <v>8951</v>
      </c>
      <c r="B735" t="s">
        <v>143</v>
      </c>
      <c r="C735" s="1">
        <v>45547</v>
      </c>
      <c r="D735" s="1">
        <v>45611</v>
      </c>
      <c r="E735" t="s">
        <v>144</v>
      </c>
      <c r="F735" s="1">
        <v>45564</v>
      </c>
      <c r="G735" t="s">
        <v>115</v>
      </c>
      <c r="H735" t="s">
        <v>115</v>
      </c>
      <c r="I735" t="s">
        <v>115</v>
      </c>
      <c r="J735" t="s">
        <v>4179</v>
      </c>
      <c r="K735" t="s">
        <v>139</v>
      </c>
      <c r="L735" t="s">
        <v>5346</v>
      </c>
      <c r="M735" t="s">
        <v>4181</v>
      </c>
      <c r="N735" t="s">
        <v>148</v>
      </c>
      <c r="O735" t="s">
        <v>120</v>
      </c>
      <c r="P735" s="8">
        <v>96950</v>
      </c>
      <c r="Q735" t="s">
        <v>121</v>
      </c>
      <c r="R735" t="s">
        <v>139</v>
      </c>
      <c r="S735" s="10">
        <v>16702330349</v>
      </c>
      <c r="U735" t="s">
        <v>3790</v>
      </c>
      <c r="V735">
        <v>56132</v>
      </c>
      <c r="W735" t="s">
        <v>123</v>
      </c>
      <c r="Y735" t="s">
        <v>4182</v>
      </c>
      <c r="Z735" t="s">
        <v>4183</v>
      </c>
      <c r="AA735" t="s">
        <v>700</v>
      </c>
      <c r="AB735" t="s">
        <v>2208</v>
      </c>
      <c r="AC735" t="s">
        <v>4180</v>
      </c>
      <c r="AD735" t="s">
        <v>3789</v>
      </c>
      <c r="AE735" t="s">
        <v>148</v>
      </c>
      <c r="AF735" t="s">
        <v>120</v>
      </c>
      <c r="AG735" s="8">
        <v>96950</v>
      </c>
      <c r="AH735" t="s">
        <v>121</v>
      </c>
      <c r="AJ735" s="10">
        <v>16702330349</v>
      </c>
      <c r="AL735" t="s">
        <v>4184</v>
      </c>
      <c r="BD735" t="str">
        <f>"37-2012.00"</f>
        <v>37-2012.00</v>
      </c>
      <c r="BE735" t="s">
        <v>512</v>
      </c>
      <c r="BF735" t="s">
        <v>4185</v>
      </c>
      <c r="BG735" t="s">
        <v>4186</v>
      </c>
      <c r="BH735">
        <v>1</v>
      </c>
      <c r="BI735">
        <v>1</v>
      </c>
      <c r="BJ735" s="1">
        <v>45566</v>
      </c>
      <c r="BK735" s="1">
        <v>45930</v>
      </c>
      <c r="BL735" s="1">
        <v>45611</v>
      </c>
      <c r="BM735" s="1">
        <v>45930</v>
      </c>
      <c r="BN735">
        <v>35</v>
      </c>
      <c r="BO735">
        <v>0</v>
      </c>
      <c r="BP735">
        <v>7</v>
      </c>
      <c r="BQ735">
        <v>7</v>
      </c>
      <c r="BR735">
        <v>7</v>
      </c>
      <c r="BS735">
        <v>7</v>
      </c>
      <c r="BT735">
        <v>7</v>
      </c>
      <c r="BU735">
        <v>0</v>
      </c>
      <c r="BV735" t="str">
        <f>"9:00 AM"</f>
        <v>9:00 AM</v>
      </c>
      <c r="BW735" t="str">
        <f>"5:00 PM"</f>
        <v>5:00 PM</v>
      </c>
      <c r="BX735" t="s">
        <v>158</v>
      </c>
      <c r="BY735">
        <v>0</v>
      </c>
      <c r="BZ735">
        <v>3</v>
      </c>
      <c r="CA735" t="s">
        <v>115</v>
      </c>
      <c r="CC735" s="2" t="s">
        <v>8952</v>
      </c>
      <c r="CD735" t="s">
        <v>3788</v>
      </c>
      <c r="CF735" t="s">
        <v>148</v>
      </c>
      <c r="CG735" t="s">
        <v>120</v>
      </c>
      <c r="CH735" s="8">
        <v>96950</v>
      </c>
      <c r="CI735" s="3">
        <v>7.77</v>
      </c>
      <c r="CJ735" s="3">
        <v>7.77</v>
      </c>
      <c r="CK735" s="3">
        <v>0</v>
      </c>
      <c r="CL735" s="3">
        <v>0</v>
      </c>
      <c r="CM735" t="s">
        <v>136</v>
      </c>
      <c r="CN735" t="s">
        <v>139</v>
      </c>
      <c r="CO735" t="s">
        <v>138</v>
      </c>
      <c r="CQ735" t="s">
        <v>115</v>
      </c>
      <c r="CR735" t="s">
        <v>133</v>
      </c>
      <c r="CS735" t="s">
        <v>139</v>
      </c>
      <c r="CT735" t="s">
        <v>139</v>
      </c>
      <c r="CU735" t="s">
        <v>139</v>
      </c>
      <c r="CV735" t="s">
        <v>133</v>
      </c>
      <c r="CW735" t="s">
        <v>139</v>
      </c>
      <c r="CX735" t="s">
        <v>158</v>
      </c>
      <c r="CY735" s="10">
        <v>16702330349</v>
      </c>
      <c r="CZ735" t="s">
        <v>3791</v>
      </c>
      <c r="DA735" t="s">
        <v>139</v>
      </c>
      <c r="DB735" t="s">
        <v>133</v>
      </c>
      <c r="DC735" t="s">
        <v>115</v>
      </c>
    </row>
    <row r="736" spans="1:112" ht="14.45" customHeight="1" x14ac:dyDescent="0.25">
      <c r="A736" t="s">
        <v>8955</v>
      </c>
      <c r="B736" t="s">
        <v>192</v>
      </c>
      <c r="C736" s="1">
        <v>45506</v>
      </c>
      <c r="D736" s="1">
        <v>45611</v>
      </c>
      <c r="E736" t="s">
        <v>114</v>
      </c>
      <c r="G736" t="s">
        <v>115</v>
      </c>
      <c r="H736" t="s">
        <v>115</v>
      </c>
      <c r="I736" t="s">
        <v>115</v>
      </c>
      <c r="J736" t="s">
        <v>1540</v>
      </c>
      <c r="K736" t="s">
        <v>1541</v>
      </c>
      <c r="L736" t="s">
        <v>1306</v>
      </c>
      <c r="M736" t="s">
        <v>1307</v>
      </c>
      <c r="N736" t="s">
        <v>119</v>
      </c>
      <c r="O736" t="s">
        <v>120</v>
      </c>
      <c r="P736" s="8">
        <v>96950</v>
      </c>
      <c r="Q736" t="s">
        <v>121</v>
      </c>
      <c r="S736" s="10">
        <v>16702872161</v>
      </c>
      <c r="U736" t="s">
        <v>1308</v>
      </c>
      <c r="V736">
        <v>561612</v>
      </c>
      <c r="W736" t="s">
        <v>123</v>
      </c>
      <c r="Y736" t="s">
        <v>1309</v>
      </c>
      <c r="Z736" t="s">
        <v>1316</v>
      </c>
      <c r="AB736" t="s">
        <v>945</v>
      </c>
      <c r="AC736" t="s">
        <v>1542</v>
      </c>
      <c r="AD736" t="s">
        <v>1311</v>
      </c>
      <c r="AE736" t="s">
        <v>119</v>
      </c>
      <c r="AF736" t="s">
        <v>120</v>
      </c>
      <c r="AG736" s="8">
        <v>96950</v>
      </c>
      <c r="AH736" t="s">
        <v>121</v>
      </c>
      <c r="AJ736" s="10">
        <v>16702872161</v>
      </c>
      <c r="AL736" t="s">
        <v>1312</v>
      </c>
      <c r="BD736" t="str">
        <f>"33-9032.00"</f>
        <v>33-9032.00</v>
      </c>
      <c r="BE736" t="s">
        <v>1377</v>
      </c>
      <c r="BF736" t="s">
        <v>1543</v>
      </c>
      <c r="BG736" t="s">
        <v>1544</v>
      </c>
      <c r="BH736">
        <v>10</v>
      </c>
      <c r="BJ736" s="1">
        <v>45566</v>
      </c>
      <c r="BK736" s="1">
        <v>45930</v>
      </c>
      <c r="BN736">
        <v>35</v>
      </c>
      <c r="BO736">
        <v>0</v>
      </c>
      <c r="BP736">
        <v>7</v>
      </c>
      <c r="BQ736">
        <v>7</v>
      </c>
      <c r="BR736">
        <v>7</v>
      </c>
      <c r="BS736">
        <v>7</v>
      </c>
      <c r="BT736">
        <v>7</v>
      </c>
      <c r="BU736">
        <v>0</v>
      </c>
      <c r="BV736" t="str">
        <f>"6:00 PM"</f>
        <v>6:00 PM</v>
      </c>
      <c r="BW736" t="str">
        <f>"1:00 AM"</f>
        <v>1:00 AM</v>
      </c>
      <c r="BX736" t="s">
        <v>226</v>
      </c>
      <c r="BY736">
        <v>0</v>
      </c>
      <c r="BZ736">
        <v>12</v>
      </c>
      <c r="CA736" t="s">
        <v>115</v>
      </c>
      <c r="CC736" t="s">
        <v>1545</v>
      </c>
      <c r="CD736" t="s">
        <v>1306</v>
      </c>
      <c r="CE736" t="s">
        <v>1311</v>
      </c>
      <c r="CF736" t="s">
        <v>119</v>
      </c>
      <c r="CG736" t="s">
        <v>120</v>
      </c>
      <c r="CH736" s="8">
        <v>96950</v>
      </c>
      <c r="CI736" s="3">
        <v>7.96</v>
      </c>
      <c r="CJ736" s="3">
        <v>7.96</v>
      </c>
      <c r="CK736" s="3">
        <v>11.94</v>
      </c>
      <c r="CL736" s="3">
        <v>11.94</v>
      </c>
      <c r="CM736" t="s">
        <v>136</v>
      </c>
      <c r="CN736" t="s">
        <v>209</v>
      </c>
      <c r="CO736" t="s">
        <v>138</v>
      </c>
      <c r="CQ736" t="s">
        <v>115</v>
      </c>
      <c r="CR736" t="s">
        <v>133</v>
      </c>
      <c r="CS736" t="s">
        <v>139</v>
      </c>
      <c r="CT736" t="s">
        <v>133</v>
      </c>
      <c r="CU736" t="s">
        <v>139</v>
      </c>
      <c r="CV736" t="s">
        <v>133</v>
      </c>
      <c r="CW736" t="s">
        <v>139</v>
      </c>
      <c r="CX736" t="s">
        <v>1315</v>
      </c>
      <c r="CY736" s="10">
        <v>16702872161</v>
      </c>
      <c r="CZ736" t="s">
        <v>1312</v>
      </c>
      <c r="DA736" t="s">
        <v>209</v>
      </c>
      <c r="DB736" t="s">
        <v>133</v>
      </c>
      <c r="DC736" t="s">
        <v>115</v>
      </c>
      <c r="DD736" t="s">
        <v>8956</v>
      </c>
      <c r="DE736" t="s">
        <v>1316</v>
      </c>
      <c r="DG736" t="s">
        <v>1305</v>
      </c>
      <c r="DH736" t="s">
        <v>1312</v>
      </c>
    </row>
    <row r="737" spans="1:112" ht="14.45" customHeight="1" x14ac:dyDescent="0.25">
      <c r="A737" t="s">
        <v>9315</v>
      </c>
      <c r="B737" t="s">
        <v>192</v>
      </c>
      <c r="C737" s="1">
        <v>45522</v>
      </c>
      <c r="D737" s="1">
        <v>45611</v>
      </c>
      <c r="E737" t="s">
        <v>144</v>
      </c>
      <c r="F737" s="1">
        <v>45656</v>
      </c>
      <c r="G737" t="s">
        <v>133</v>
      </c>
      <c r="H737" t="s">
        <v>115</v>
      </c>
      <c r="I737" t="s">
        <v>115</v>
      </c>
      <c r="J737" t="s">
        <v>1987</v>
      </c>
      <c r="K737" t="s">
        <v>1988</v>
      </c>
      <c r="L737" t="s">
        <v>7046</v>
      </c>
      <c r="M737" t="s">
        <v>1990</v>
      </c>
      <c r="N737" t="s">
        <v>119</v>
      </c>
      <c r="O737" t="s">
        <v>120</v>
      </c>
      <c r="P737" s="8">
        <v>96950</v>
      </c>
      <c r="Q737" t="s">
        <v>121</v>
      </c>
      <c r="S737" s="10">
        <v>16702357354</v>
      </c>
      <c r="U737" t="s">
        <v>1991</v>
      </c>
      <c r="V737">
        <v>81231</v>
      </c>
      <c r="W737" t="s">
        <v>123</v>
      </c>
      <c r="Y737" t="s">
        <v>1180</v>
      </c>
      <c r="Z737" t="s">
        <v>1992</v>
      </c>
      <c r="AB737" t="s">
        <v>200</v>
      </c>
      <c r="AC737" t="s">
        <v>7046</v>
      </c>
      <c r="AD737" t="s">
        <v>1990</v>
      </c>
      <c r="AE737" t="s">
        <v>119</v>
      </c>
      <c r="AF737" t="s">
        <v>120</v>
      </c>
      <c r="AG737" s="8">
        <v>96950</v>
      </c>
      <c r="AH737" t="s">
        <v>121</v>
      </c>
      <c r="AJ737" s="10">
        <v>16702357354</v>
      </c>
      <c r="AL737" t="s">
        <v>1993</v>
      </c>
      <c r="BD737" t="str">
        <f>"53-3033.00"</f>
        <v>53-3033.00</v>
      </c>
      <c r="BE737" t="s">
        <v>2961</v>
      </c>
      <c r="BF737" t="s">
        <v>9316</v>
      </c>
      <c r="BG737" t="s">
        <v>9317</v>
      </c>
      <c r="BH737">
        <v>4</v>
      </c>
      <c r="BJ737" s="1">
        <v>45658</v>
      </c>
      <c r="BK737" s="1">
        <v>46752</v>
      </c>
      <c r="BN737">
        <v>36</v>
      </c>
      <c r="BO737">
        <v>0</v>
      </c>
      <c r="BP737">
        <v>6</v>
      </c>
      <c r="BQ737">
        <v>6</v>
      </c>
      <c r="BR737">
        <v>6</v>
      </c>
      <c r="BS737">
        <v>6</v>
      </c>
      <c r="BT737">
        <v>6</v>
      </c>
      <c r="BU737">
        <v>6</v>
      </c>
      <c r="BV737" t="str">
        <f>"9:00 AM"</f>
        <v>9:00 AM</v>
      </c>
      <c r="BW737" t="str">
        <f>"4:00 PM"</f>
        <v>4:00 PM</v>
      </c>
      <c r="BX737" t="s">
        <v>226</v>
      </c>
      <c r="BY737">
        <v>0</v>
      </c>
      <c r="BZ737">
        <v>12</v>
      </c>
      <c r="CA737" t="s">
        <v>115</v>
      </c>
      <c r="CC737" t="s">
        <v>9318</v>
      </c>
      <c r="CD737" t="s">
        <v>7046</v>
      </c>
      <c r="CE737" t="s">
        <v>1990</v>
      </c>
      <c r="CF737" t="s">
        <v>119</v>
      </c>
      <c r="CG737" t="s">
        <v>120</v>
      </c>
      <c r="CH737" s="8">
        <v>96950</v>
      </c>
      <c r="CI737" s="3">
        <v>8.15</v>
      </c>
      <c r="CJ737" s="3">
        <v>8.15</v>
      </c>
      <c r="CK737" s="3">
        <v>0</v>
      </c>
      <c r="CL737" s="3">
        <v>0</v>
      </c>
      <c r="CM737" t="s">
        <v>136</v>
      </c>
      <c r="CN737" t="s">
        <v>139</v>
      </c>
      <c r="CO737" t="s">
        <v>138</v>
      </c>
      <c r="CQ737" t="s">
        <v>115</v>
      </c>
      <c r="CR737" t="s">
        <v>133</v>
      </c>
      <c r="CS737" t="s">
        <v>139</v>
      </c>
      <c r="CT737" t="s">
        <v>139</v>
      </c>
      <c r="CU737" t="s">
        <v>139</v>
      </c>
      <c r="CV737" t="s">
        <v>133</v>
      </c>
      <c r="CW737" t="s">
        <v>139</v>
      </c>
      <c r="CX737" t="s">
        <v>139</v>
      </c>
      <c r="CY737" s="10">
        <v>16702357354</v>
      </c>
      <c r="CZ737" t="s">
        <v>1993</v>
      </c>
      <c r="DA737" t="s">
        <v>139</v>
      </c>
      <c r="DB737" t="s">
        <v>133</v>
      </c>
      <c r="DC737" t="s">
        <v>115</v>
      </c>
      <c r="DD737" t="s">
        <v>1998</v>
      </c>
      <c r="DE737" t="s">
        <v>1999</v>
      </c>
      <c r="DF737" t="s">
        <v>1057</v>
      </c>
      <c r="DG737" t="s">
        <v>1987</v>
      </c>
      <c r="DH737" t="s">
        <v>1993</v>
      </c>
    </row>
    <row r="738" spans="1:112" ht="14.45" customHeight="1" x14ac:dyDescent="0.25">
      <c r="A738" t="s">
        <v>9511</v>
      </c>
      <c r="B738" t="s">
        <v>192</v>
      </c>
      <c r="C738" s="1">
        <v>45526</v>
      </c>
      <c r="D738" s="1">
        <v>45611</v>
      </c>
      <c r="E738" t="s">
        <v>144</v>
      </c>
      <c r="F738" s="1">
        <v>45564</v>
      </c>
      <c r="G738" t="s">
        <v>115</v>
      </c>
      <c r="H738" t="s">
        <v>115</v>
      </c>
      <c r="I738" t="s">
        <v>115</v>
      </c>
      <c r="J738" t="s">
        <v>7210</v>
      </c>
      <c r="K738" t="s">
        <v>7211</v>
      </c>
      <c r="L738" t="s">
        <v>1451</v>
      </c>
      <c r="M738" t="s">
        <v>1452</v>
      </c>
      <c r="N738" t="s">
        <v>148</v>
      </c>
      <c r="O738" t="s">
        <v>120</v>
      </c>
      <c r="P738" s="8">
        <v>96950</v>
      </c>
      <c r="Q738" t="s">
        <v>121</v>
      </c>
      <c r="S738" s="10">
        <v>16702358000</v>
      </c>
      <c r="U738" t="s">
        <v>1453</v>
      </c>
      <c r="V738">
        <v>812199</v>
      </c>
      <c r="W738" t="s">
        <v>123</v>
      </c>
      <c r="Y738" t="s">
        <v>1123</v>
      </c>
      <c r="Z738" t="s">
        <v>1454</v>
      </c>
      <c r="AB738" t="s">
        <v>1455</v>
      </c>
      <c r="AC738" t="s">
        <v>1451</v>
      </c>
      <c r="AD738" t="s">
        <v>1452</v>
      </c>
      <c r="AE738" t="s">
        <v>148</v>
      </c>
      <c r="AF738" t="s">
        <v>120</v>
      </c>
      <c r="AG738" s="8">
        <v>96950</v>
      </c>
      <c r="AH738" t="s">
        <v>121</v>
      </c>
      <c r="AJ738" s="10">
        <v>16702358000</v>
      </c>
      <c r="AL738" t="s">
        <v>1456</v>
      </c>
      <c r="BD738" t="str">
        <f>"31-9011.00"</f>
        <v>31-9011.00</v>
      </c>
      <c r="BE738" t="s">
        <v>1170</v>
      </c>
      <c r="BF738" t="s">
        <v>7212</v>
      </c>
      <c r="BG738" t="s">
        <v>4038</v>
      </c>
      <c r="BH738">
        <v>5</v>
      </c>
      <c r="BJ738" s="1">
        <v>45566</v>
      </c>
      <c r="BK738" s="1">
        <v>45930</v>
      </c>
      <c r="BN738">
        <v>35</v>
      </c>
      <c r="BO738">
        <v>7</v>
      </c>
      <c r="BP738">
        <v>0</v>
      </c>
      <c r="BQ738">
        <v>0</v>
      </c>
      <c r="BR738">
        <v>7</v>
      </c>
      <c r="BS738">
        <v>7</v>
      </c>
      <c r="BT738">
        <v>7</v>
      </c>
      <c r="BU738">
        <v>7</v>
      </c>
      <c r="BV738" t="str">
        <f>"11:00 AM"</f>
        <v>11:00 AM</v>
      </c>
      <c r="BW738" t="str">
        <f>"6:00 PM"</f>
        <v>6:00 PM</v>
      </c>
      <c r="BX738" t="s">
        <v>226</v>
      </c>
      <c r="BY738">
        <v>0</v>
      </c>
      <c r="BZ738">
        <v>24</v>
      </c>
      <c r="CA738" t="s">
        <v>115</v>
      </c>
      <c r="CC738" s="2" t="s">
        <v>7213</v>
      </c>
      <c r="CD738" t="s">
        <v>1451</v>
      </c>
      <c r="CE738" t="s">
        <v>1452</v>
      </c>
      <c r="CF738" t="s">
        <v>148</v>
      </c>
      <c r="CG738" t="s">
        <v>120</v>
      </c>
      <c r="CH738" s="8">
        <v>96950</v>
      </c>
      <c r="CI738" s="3">
        <v>12.37</v>
      </c>
      <c r="CJ738" s="3">
        <v>12.37</v>
      </c>
      <c r="CK738" s="3">
        <v>18.559999999999999</v>
      </c>
      <c r="CL738" s="3">
        <v>18.559999999999999</v>
      </c>
      <c r="CM738" t="s">
        <v>136</v>
      </c>
      <c r="CN738" t="s">
        <v>137</v>
      </c>
      <c r="CO738" t="s">
        <v>138</v>
      </c>
      <c r="CQ738" t="s">
        <v>115</v>
      </c>
      <c r="CR738" t="s">
        <v>133</v>
      </c>
      <c r="CS738" t="s">
        <v>139</v>
      </c>
      <c r="CT738" t="s">
        <v>133</v>
      </c>
      <c r="CU738" t="s">
        <v>139</v>
      </c>
      <c r="CV738" t="s">
        <v>133</v>
      </c>
      <c r="CW738" t="s">
        <v>139</v>
      </c>
      <c r="CX738" t="s">
        <v>1461</v>
      </c>
      <c r="CY738" s="10">
        <v>16702358000</v>
      </c>
      <c r="CZ738" t="s">
        <v>1456</v>
      </c>
      <c r="DA738" t="s">
        <v>139</v>
      </c>
      <c r="DB738" t="s">
        <v>133</v>
      </c>
      <c r="DC738" t="s">
        <v>115</v>
      </c>
    </row>
    <row r="739" spans="1:112" ht="14.45" customHeight="1" x14ac:dyDescent="0.25">
      <c r="A739" t="s">
        <v>5698</v>
      </c>
      <c r="B739" t="s">
        <v>212</v>
      </c>
      <c r="C739" s="1">
        <v>45587</v>
      </c>
      <c r="D739" s="1">
        <v>45613</v>
      </c>
      <c r="E739" t="s">
        <v>114</v>
      </c>
      <c r="G739" t="s">
        <v>115</v>
      </c>
      <c r="H739" t="s">
        <v>115</v>
      </c>
      <c r="I739" t="s">
        <v>115</v>
      </c>
      <c r="J739" t="s">
        <v>5699</v>
      </c>
      <c r="K739" t="s">
        <v>5700</v>
      </c>
      <c r="L739" t="s">
        <v>5701</v>
      </c>
      <c r="M739" t="s">
        <v>1009</v>
      </c>
      <c r="N739" t="s">
        <v>119</v>
      </c>
      <c r="O739" t="s">
        <v>120</v>
      </c>
      <c r="P739" s="8">
        <v>96950</v>
      </c>
      <c r="Q739" t="s">
        <v>121</v>
      </c>
      <c r="R739" t="s">
        <v>376</v>
      </c>
      <c r="S739" s="10">
        <v>16702873600</v>
      </c>
      <c r="U739" t="s">
        <v>5702</v>
      </c>
      <c r="V739">
        <v>561612</v>
      </c>
      <c r="W739" t="s">
        <v>123</v>
      </c>
      <c r="Y739" t="s">
        <v>5703</v>
      </c>
      <c r="Z739" t="s">
        <v>5704</v>
      </c>
      <c r="AA739" t="s">
        <v>139</v>
      </c>
      <c r="AB739" t="s">
        <v>304</v>
      </c>
      <c r="AC739" t="s">
        <v>5701</v>
      </c>
      <c r="AD739" t="s">
        <v>1009</v>
      </c>
      <c r="AE739" t="s">
        <v>119</v>
      </c>
      <c r="AF739" t="s">
        <v>120</v>
      </c>
      <c r="AG739" s="8">
        <v>96950</v>
      </c>
      <c r="AH739" t="s">
        <v>121</v>
      </c>
      <c r="AI739" t="s">
        <v>376</v>
      </c>
      <c r="AJ739" s="10">
        <v>16702873600</v>
      </c>
      <c r="AL739" t="s">
        <v>5705</v>
      </c>
      <c r="BD739" t="str">
        <f>"33-9032.00"</f>
        <v>33-9032.00</v>
      </c>
      <c r="BE739" t="s">
        <v>1377</v>
      </c>
      <c r="BF739" t="s">
        <v>5706</v>
      </c>
      <c r="BG739" t="s">
        <v>1379</v>
      </c>
      <c r="BH739">
        <v>8</v>
      </c>
      <c r="BJ739" s="1">
        <v>45587</v>
      </c>
      <c r="BK739" s="1">
        <v>45930</v>
      </c>
      <c r="BN739">
        <v>40</v>
      </c>
      <c r="BO739">
        <v>0</v>
      </c>
      <c r="BP739">
        <v>8</v>
      </c>
      <c r="BQ739">
        <v>8</v>
      </c>
      <c r="BR739">
        <v>8</v>
      </c>
      <c r="BS739">
        <v>8</v>
      </c>
      <c r="BT739">
        <v>8</v>
      </c>
      <c r="BU739">
        <v>0</v>
      </c>
      <c r="BV739" t="str">
        <f>"8:00 AM"</f>
        <v>8:00 AM</v>
      </c>
      <c r="BW739" t="str">
        <f t="shared" ref="BW739:BW744" si="12">"5:00 PM"</f>
        <v>5:00 PM</v>
      </c>
      <c r="BX739" t="s">
        <v>158</v>
      </c>
      <c r="BY739">
        <v>0</v>
      </c>
      <c r="BZ739">
        <v>6</v>
      </c>
      <c r="CA739" t="s">
        <v>115</v>
      </c>
      <c r="CC739" t="s">
        <v>5707</v>
      </c>
      <c r="CD739" t="s">
        <v>5708</v>
      </c>
      <c r="CE739" t="s">
        <v>1009</v>
      </c>
      <c r="CF739" t="s">
        <v>119</v>
      </c>
      <c r="CG739" t="s">
        <v>120</v>
      </c>
      <c r="CH739" s="8">
        <v>96950</v>
      </c>
      <c r="CI739" s="3">
        <v>8.15</v>
      </c>
      <c r="CJ739" s="3">
        <v>8.3000000000000007</v>
      </c>
      <c r="CK739" s="3">
        <v>12.22</v>
      </c>
      <c r="CL739" s="3">
        <v>12.45</v>
      </c>
      <c r="CM739" t="s">
        <v>136</v>
      </c>
      <c r="CN739" t="s">
        <v>139</v>
      </c>
      <c r="CO739" t="s">
        <v>138</v>
      </c>
      <c r="CQ739" t="s">
        <v>115</v>
      </c>
      <c r="CR739" t="s">
        <v>133</v>
      </c>
      <c r="CS739" t="s">
        <v>133</v>
      </c>
      <c r="CT739" t="s">
        <v>133</v>
      </c>
      <c r="CU739" t="s">
        <v>139</v>
      </c>
      <c r="CV739" t="s">
        <v>133</v>
      </c>
      <c r="CW739" t="s">
        <v>139</v>
      </c>
      <c r="CX739" t="s">
        <v>5709</v>
      </c>
      <c r="CY739" s="10">
        <v>16702873600</v>
      </c>
      <c r="CZ739" t="s">
        <v>5705</v>
      </c>
      <c r="DA739" t="s">
        <v>139</v>
      </c>
      <c r="DB739" t="s">
        <v>133</v>
      </c>
      <c r="DC739" t="s">
        <v>115</v>
      </c>
    </row>
    <row r="740" spans="1:112" ht="14.45" customHeight="1" x14ac:dyDescent="0.25">
      <c r="A740" t="s">
        <v>484</v>
      </c>
      <c r="B740" t="s">
        <v>143</v>
      </c>
      <c r="C740" s="1">
        <v>45577</v>
      </c>
      <c r="D740" s="1">
        <v>45614</v>
      </c>
      <c r="E740" t="s">
        <v>144</v>
      </c>
      <c r="F740" s="1">
        <v>45625</v>
      </c>
      <c r="G740" t="s">
        <v>115</v>
      </c>
      <c r="H740" t="s">
        <v>115</v>
      </c>
      <c r="I740" t="s">
        <v>115</v>
      </c>
      <c r="J740" t="s">
        <v>485</v>
      </c>
      <c r="K740" t="s">
        <v>485</v>
      </c>
      <c r="L740" t="s">
        <v>486</v>
      </c>
      <c r="M740" t="s">
        <v>487</v>
      </c>
      <c r="N740" t="s">
        <v>148</v>
      </c>
      <c r="O740" t="s">
        <v>120</v>
      </c>
      <c r="P740" s="8">
        <v>96950</v>
      </c>
      <c r="Q740" t="s">
        <v>121</v>
      </c>
      <c r="R740" t="s">
        <v>139</v>
      </c>
      <c r="S740" s="10">
        <v>16702357642</v>
      </c>
      <c r="U740" t="s">
        <v>488</v>
      </c>
      <c r="V740">
        <v>53111</v>
      </c>
      <c r="W740" t="s">
        <v>123</v>
      </c>
      <c r="Y740" t="s">
        <v>489</v>
      </c>
      <c r="Z740" t="s">
        <v>490</v>
      </c>
      <c r="AA740" t="s">
        <v>491</v>
      </c>
      <c r="AB740" t="s">
        <v>492</v>
      </c>
      <c r="AC740" t="s">
        <v>486</v>
      </c>
      <c r="AD740" t="s">
        <v>487</v>
      </c>
      <c r="AE740" t="s">
        <v>148</v>
      </c>
      <c r="AF740" t="s">
        <v>120</v>
      </c>
      <c r="AG740" s="8">
        <v>96950</v>
      </c>
      <c r="AH740" t="s">
        <v>121</v>
      </c>
      <c r="AI740" t="s">
        <v>493</v>
      </c>
      <c r="AJ740" s="10">
        <v>16702357642</v>
      </c>
      <c r="AL740" t="s">
        <v>494</v>
      </c>
      <c r="BD740" t="str">
        <f>"49-9071.00"</f>
        <v>49-9071.00</v>
      </c>
      <c r="BE740" t="s">
        <v>241</v>
      </c>
      <c r="BF740" t="s">
        <v>495</v>
      </c>
      <c r="BG740" t="s">
        <v>496</v>
      </c>
      <c r="BH740">
        <v>6</v>
      </c>
      <c r="BI740">
        <v>6</v>
      </c>
      <c r="BJ740" s="1">
        <v>45627</v>
      </c>
      <c r="BK740" s="1">
        <v>45991</v>
      </c>
      <c r="BL740" s="1">
        <v>45627</v>
      </c>
      <c r="BM740" s="1">
        <v>45991</v>
      </c>
      <c r="BN740">
        <v>40</v>
      </c>
      <c r="BO740">
        <v>0</v>
      </c>
      <c r="BP740">
        <v>8</v>
      </c>
      <c r="BQ740">
        <v>8</v>
      </c>
      <c r="BR740">
        <v>8</v>
      </c>
      <c r="BS740">
        <v>8</v>
      </c>
      <c r="BT740">
        <v>8</v>
      </c>
      <c r="BU740">
        <v>0</v>
      </c>
      <c r="BV740" t="str">
        <f>"8:00 AM"</f>
        <v>8:00 AM</v>
      </c>
      <c r="BW740" t="str">
        <f t="shared" si="12"/>
        <v>5:00 PM</v>
      </c>
      <c r="BX740" t="s">
        <v>226</v>
      </c>
      <c r="BY740">
        <v>0</v>
      </c>
      <c r="BZ740">
        <v>12</v>
      </c>
      <c r="CA740" t="s">
        <v>115</v>
      </c>
      <c r="CC740" s="2" t="s">
        <v>497</v>
      </c>
      <c r="CD740" t="s">
        <v>498</v>
      </c>
      <c r="CE740" t="s">
        <v>499</v>
      </c>
      <c r="CF740" t="s">
        <v>148</v>
      </c>
      <c r="CG740" t="s">
        <v>120</v>
      </c>
      <c r="CH740" s="8">
        <v>96950</v>
      </c>
      <c r="CI740" s="3">
        <v>9.75</v>
      </c>
      <c r="CJ740" s="3">
        <v>9.75</v>
      </c>
      <c r="CK740" s="3">
        <v>14.62</v>
      </c>
      <c r="CL740" s="3">
        <v>14.62</v>
      </c>
      <c r="CM740" t="s">
        <v>136</v>
      </c>
      <c r="CN740" t="s">
        <v>139</v>
      </c>
      <c r="CO740" t="s">
        <v>138</v>
      </c>
      <c r="CQ740" t="s">
        <v>115</v>
      </c>
      <c r="CR740" t="s">
        <v>133</v>
      </c>
      <c r="CS740" t="s">
        <v>133</v>
      </c>
      <c r="CT740" t="s">
        <v>133</v>
      </c>
      <c r="CU740" t="s">
        <v>139</v>
      </c>
      <c r="CV740" t="s">
        <v>133</v>
      </c>
      <c r="CW740" t="s">
        <v>139</v>
      </c>
      <c r="CX740" t="s">
        <v>139</v>
      </c>
      <c r="CY740" s="10">
        <v>16702357642</v>
      </c>
      <c r="CZ740" t="s">
        <v>494</v>
      </c>
      <c r="DA740" t="s">
        <v>139</v>
      </c>
      <c r="DB740" t="s">
        <v>133</v>
      </c>
      <c r="DC740" t="s">
        <v>115</v>
      </c>
    </row>
    <row r="741" spans="1:112" ht="14.45" customHeight="1" x14ac:dyDescent="0.25">
      <c r="A741" t="s">
        <v>1938</v>
      </c>
      <c r="B741" t="s">
        <v>192</v>
      </c>
      <c r="C741" s="1">
        <v>45531</v>
      </c>
      <c r="D741" s="1">
        <v>45614</v>
      </c>
      <c r="E741" t="s">
        <v>114</v>
      </c>
      <c r="G741" t="s">
        <v>115</v>
      </c>
      <c r="H741" t="s">
        <v>115</v>
      </c>
      <c r="I741" t="s">
        <v>115</v>
      </c>
      <c r="J741" t="s">
        <v>656</v>
      </c>
      <c r="L741" t="s">
        <v>657</v>
      </c>
      <c r="M741" t="s">
        <v>658</v>
      </c>
      <c r="N741" t="s">
        <v>119</v>
      </c>
      <c r="O741" t="s">
        <v>120</v>
      </c>
      <c r="P741" s="8">
        <v>96950</v>
      </c>
      <c r="Q741" t="s">
        <v>121</v>
      </c>
      <c r="S741" s="10">
        <v>16702330744</v>
      </c>
      <c r="U741" t="s">
        <v>659</v>
      </c>
      <c r="V741">
        <v>488320</v>
      </c>
      <c r="W741" t="s">
        <v>123</v>
      </c>
      <c r="Y741" t="s">
        <v>660</v>
      </c>
      <c r="Z741" t="s">
        <v>661</v>
      </c>
      <c r="AA741" t="s">
        <v>662</v>
      </c>
      <c r="AB741" t="s">
        <v>663</v>
      </c>
      <c r="AC741" t="s">
        <v>657</v>
      </c>
      <c r="AD741" t="s">
        <v>664</v>
      </c>
      <c r="AE741" t="s">
        <v>119</v>
      </c>
      <c r="AF741" t="s">
        <v>120</v>
      </c>
      <c r="AG741" s="8">
        <v>96950</v>
      </c>
      <c r="AH741" t="s">
        <v>121</v>
      </c>
      <c r="AJ741" s="10">
        <v>16702330744</v>
      </c>
      <c r="AL741" t="s">
        <v>665</v>
      </c>
      <c r="BD741" t="str">
        <f>"51-4121.00"</f>
        <v>51-4121.00</v>
      </c>
      <c r="BE741" t="s">
        <v>666</v>
      </c>
      <c r="BF741" t="s">
        <v>667</v>
      </c>
      <c r="BG741" t="s">
        <v>668</v>
      </c>
      <c r="BH741">
        <v>1</v>
      </c>
      <c r="BJ741" s="1">
        <v>45646</v>
      </c>
      <c r="BK741" s="1">
        <v>46010</v>
      </c>
      <c r="BN741">
        <v>40</v>
      </c>
      <c r="BO741">
        <v>0</v>
      </c>
      <c r="BP741">
        <v>8</v>
      </c>
      <c r="BQ741">
        <v>8</v>
      </c>
      <c r="BR741">
        <v>8</v>
      </c>
      <c r="BS741">
        <v>8</v>
      </c>
      <c r="BT741">
        <v>8</v>
      </c>
      <c r="BU741">
        <v>0</v>
      </c>
      <c r="BV741" t="str">
        <f>"8:00 AM"</f>
        <v>8:00 AM</v>
      </c>
      <c r="BW741" t="str">
        <f t="shared" si="12"/>
        <v>5:00 PM</v>
      </c>
      <c r="BX741" t="s">
        <v>226</v>
      </c>
      <c r="BY741">
        <v>0</v>
      </c>
      <c r="BZ741">
        <v>12</v>
      </c>
      <c r="CA741" t="s">
        <v>115</v>
      </c>
      <c r="CC741" s="2" t="s">
        <v>669</v>
      </c>
      <c r="CD741" t="s">
        <v>658</v>
      </c>
      <c r="CF741" t="s">
        <v>119</v>
      </c>
      <c r="CG741" t="s">
        <v>120</v>
      </c>
      <c r="CH741" s="8">
        <v>96950</v>
      </c>
      <c r="CI741" s="3">
        <v>16.25</v>
      </c>
      <c r="CJ741" s="3">
        <v>16.25</v>
      </c>
      <c r="CK741" s="3">
        <v>24.38</v>
      </c>
      <c r="CL741" s="3">
        <v>24.38</v>
      </c>
      <c r="CM741" t="s">
        <v>136</v>
      </c>
      <c r="CN741" t="s">
        <v>139</v>
      </c>
      <c r="CO741" t="s">
        <v>138</v>
      </c>
      <c r="CQ741" t="s">
        <v>115</v>
      </c>
      <c r="CR741" t="s">
        <v>133</v>
      </c>
      <c r="CS741" t="s">
        <v>139</v>
      </c>
      <c r="CT741" t="s">
        <v>133</v>
      </c>
      <c r="CU741" t="s">
        <v>139</v>
      </c>
      <c r="CV741" t="s">
        <v>133</v>
      </c>
      <c r="CW741" t="s">
        <v>139</v>
      </c>
      <c r="CX741" t="s">
        <v>139</v>
      </c>
      <c r="CY741" s="10">
        <v>16702330744</v>
      </c>
      <c r="CZ741" t="s">
        <v>670</v>
      </c>
      <c r="DA741" t="s">
        <v>139</v>
      </c>
      <c r="DB741" t="s">
        <v>133</v>
      </c>
      <c r="DC741" t="s">
        <v>115</v>
      </c>
    </row>
    <row r="742" spans="1:112" ht="14.45" customHeight="1" x14ac:dyDescent="0.25">
      <c r="A742" t="s">
        <v>3065</v>
      </c>
      <c r="B742" t="s">
        <v>143</v>
      </c>
      <c r="C742" s="1">
        <v>45547</v>
      </c>
      <c r="D742" s="1">
        <v>45614</v>
      </c>
      <c r="E742" t="s">
        <v>114</v>
      </c>
      <c r="G742" t="s">
        <v>133</v>
      </c>
      <c r="H742" t="s">
        <v>115</v>
      </c>
      <c r="I742" t="s">
        <v>115</v>
      </c>
      <c r="J742" t="s">
        <v>1192</v>
      </c>
      <c r="L742" t="s">
        <v>1197</v>
      </c>
      <c r="N742" t="s">
        <v>148</v>
      </c>
      <c r="O742" t="s">
        <v>120</v>
      </c>
      <c r="P742" s="8">
        <v>96950</v>
      </c>
      <c r="Q742" t="s">
        <v>121</v>
      </c>
      <c r="S742" s="10">
        <v>16702872020</v>
      </c>
      <c r="U742" t="s">
        <v>1194</v>
      </c>
      <c r="V742">
        <v>236115</v>
      </c>
      <c r="W742" t="s">
        <v>123</v>
      </c>
      <c r="Y742" t="s">
        <v>1195</v>
      </c>
      <c r="Z742" t="s">
        <v>1196</v>
      </c>
      <c r="AB742" t="s">
        <v>2725</v>
      </c>
      <c r="AC742" t="s">
        <v>1197</v>
      </c>
      <c r="AE742" t="s">
        <v>148</v>
      </c>
      <c r="AF742" t="s">
        <v>120</v>
      </c>
      <c r="AG742" s="8">
        <v>96950</v>
      </c>
      <c r="AH742" t="s">
        <v>121</v>
      </c>
      <c r="AJ742" s="10">
        <v>16702872020</v>
      </c>
      <c r="AL742" t="s">
        <v>1198</v>
      </c>
      <c r="AM742" t="s">
        <v>567</v>
      </c>
      <c r="AN742" t="s">
        <v>1199</v>
      </c>
      <c r="AO742" t="s">
        <v>1200</v>
      </c>
      <c r="AQ742" t="s">
        <v>1201</v>
      </c>
      <c r="AS742" t="s">
        <v>148</v>
      </c>
      <c r="AT742" t="s">
        <v>120</v>
      </c>
      <c r="AU742" s="8">
        <v>96950</v>
      </c>
      <c r="AV742" t="s">
        <v>121</v>
      </c>
      <c r="AX742" s="10">
        <v>16702353403</v>
      </c>
      <c r="AZ742" t="s">
        <v>1202</v>
      </c>
      <c r="BA742" t="s">
        <v>1203</v>
      </c>
      <c r="BD742" t="str">
        <f>"11-9021.00"</f>
        <v>11-9021.00</v>
      </c>
      <c r="BE742" t="s">
        <v>3066</v>
      </c>
      <c r="BF742" t="s">
        <v>3067</v>
      </c>
      <c r="BG742" t="s">
        <v>1817</v>
      </c>
      <c r="BH742">
        <v>1</v>
      </c>
      <c r="BI742">
        <v>1</v>
      </c>
      <c r="BJ742" s="1">
        <v>45598</v>
      </c>
      <c r="BK742" s="1">
        <v>46692</v>
      </c>
      <c r="BL742" s="1">
        <v>45614</v>
      </c>
      <c r="BM742" s="1">
        <v>46692</v>
      </c>
      <c r="BN742">
        <v>35</v>
      </c>
      <c r="BO742">
        <v>0</v>
      </c>
      <c r="BP742">
        <v>7</v>
      </c>
      <c r="BQ742">
        <v>7</v>
      </c>
      <c r="BR742">
        <v>7</v>
      </c>
      <c r="BS742">
        <v>7</v>
      </c>
      <c r="BT742">
        <v>7</v>
      </c>
      <c r="BU742">
        <v>0</v>
      </c>
      <c r="BV742" t="str">
        <f>"9:00 AM"</f>
        <v>9:00 AM</v>
      </c>
      <c r="BW742" t="str">
        <f t="shared" si="12"/>
        <v>5:00 PM</v>
      </c>
      <c r="BX742" t="s">
        <v>226</v>
      </c>
      <c r="BY742">
        <v>0</v>
      </c>
      <c r="BZ742">
        <v>24</v>
      </c>
      <c r="CA742" t="s">
        <v>115</v>
      </c>
      <c r="CC742" t="s">
        <v>3068</v>
      </c>
      <c r="CD742" t="s">
        <v>1207</v>
      </c>
      <c r="CF742" t="s">
        <v>148</v>
      </c>
      <c r="CG742" t="s">
        <v>120</v>
      </c>
      <c r="CH742" s="8">
        <v>96950</v>
      </c>
      <c r="CI742" s="3">
        <v>23.95</v>
      </c>
      <c r="CJ742" s="3">
        <v>23.95</v>
      </c>
      <c r="CK742" s="3">
        <v>0</v>
      </c>
      <c r="CL742" s="3">
        <v>0</v>
      </c>
      <c r="CM742" t="s">
        <v>136</v>
      </c>
      <c r="CN742" t="s">
        <v>368</v>
      </c>
      <c r="CO742" t="s">
        <v>138</v>
      </c>
      <c r="CQ742" t="s">
        <v>115</v>
      </c>
      <c r="CR742" t="s">
        <v>133</v>
      </c>
      <c r="CS742" t="s">
        <v>139</v>
      </c>
      <c r="CT742" t="s">
        <v>139</v>
      </c>
      <c r="CU742" t="s">
        <v>139</v>
      </c>
      <c r="CV742" t="s">
        <v>133</v>
      </c>
      <c r="CW742" t="s">
        <v>139</v>
      </c>
      <c r="CX742" t="s">
        <v>3069</v>
      </c>
      <c r="CY742" s="10">
        <v>16702872020</v>
      </c>
      <c r="CZ742" t="s">
        <v>1198</v>
      </c>
      <c r="DA742" t="s">
        <v>139</v>
      </c>
      <c r="DB742" t="s">
        <v>133</v>
      </c>
      <c r="DC742" t="s">
        <v>115</v>
      </c>
    </row>
    <row r="743" spans="1:112" ht="14.45" customHeight="1" x14ac:dyDescent="0.25">
      <c r="A743" t="s">
        <v>3625</v>
      </c>
      <c r="B743" t="s">
        <v>143</v>
      </c>
      <c r="C743" s="1">
        <v>45555</v>
      </c>
      <c r="D743" s="1">
        <v>45614</v>
      </c>
      <c r="E743" t="s">
        <v>144</v>
      </c>
      <c r="F743" s="1">
        <v>45717</v>
      </c>
      <c r="G743" t="s">
        <v>115</v>
      </c>
      <c r="H743" t="s">
        <v>115</v>
      </c>
      <c r="I743" t="s">
        <v>115</v>
      </c>
      <c r="J743" t="s">
        <v>887</v>
      </c>
      <c r="K743" t="s">
        <v>139</v>
      </c>
      <c r="L743" t="s">
        <v>888</v>
      </c>
      <c r="M743" t="s">
        <v>889</v>
      </c>
      <c r="N743" t="s">
        <v>162</v>
      </c>
      <c r="O743" t="s">
        <v>120</v>
      </c>
      <c r="P743" s="8">
        <v>96952</v>
      </c>
      <c r="Q743" t="s">
        <v>121</v>
      </c>
      <c r="R743" t="s">
        <v>139</v>
      </c>
      <c r="S743" s="10">
        <v>16704339989</v>
      </c>
      <c r="U743" t="s">
        <v>890</v>
      </c>
      <c r="V743">
        <v>481111</v>
      </c>
      <c r="W743" t="s">
        <v>123</v>
      </c>
      <c r="Y743" t="s">
        <v>891</v>
      </c>
      <c r="Z743" t="s">
        <v>892</v>
      </c>
      <c r="AA743" t="s">
        <v>893</v>
      </c>
      <c r="AB743" t="s">
        <v>565</v>
      </c>
      <c r="AC743" t="s">
        <v>888</v>
      </c>
      <c r="AD743" t="s">
        <v>889</v>
      </c>
      <c r="AE743" t="s">
        <v>162</v>
      </c>
      <c r="AF743" t="s">
        <v>120</v>
      </c>
      <c r="AG743" s="8">
        <v>96952</v>
      </c>
      <c r="AH743" t="s">
        <v>121</v>
      </c>
      <c r="AJ743" s="10">
        <v>16704339989</v>
      </c>
      <c r="AL743" t="s">
        <v>894</v>
      </c>
      <c r="BD743" t="str">
        <f>"53-7065.00"</f>
        <v>53-7065.00</v>
      </c>
      <c r="BE743" t="s">
        <v>849</v>
      </c>
      <c r="BF743" t="s">
        <v>3626</v>
      </c>
      <c r="BG743" t="s">
        <v>3627</v>
      </c>
      <c r="BH743">
        <v>1</v>
      </c>
      <c r="BI743">
        <v>1</v>
      </c>
      <c r="BJ743" s="1">
        <v>45719</v>
      </c>
      <c r="BK743" s="1">
        <v>46083</v>
      </c>
      <c r="BL743" s="1">
        <v>45719</v>
      </c>
      <c r="BM743" s="1">
        <v>46083</v>
      </c>
      <c r="BN743">
        <v>40</v>
      </c>
      <c r="BO743">
        <v>0</v>
      </c>
      <c r="BP743">
        <v>8</v>
      </c>
      <c r="BQ743">
        <v>8</v>
      </c>
      <c r="BR743">
        <v>8</v>
      </c>
      <c r="BS743">
        <v>8</v>
      </c>
      <c r="BT743">
        <v>8</v>
      </c>
      <c r="BU743">
        <v>0</v>
      </c>
      <c r="BV743" t="str">
        <f>"8:00 AM"</f>
        <v>8:00 AM</v>
      </c>
      <c r="BW743" t="str">
        <f t="shared" si="12"/>
        <v>5:00 PM</v>
      </c>
      <c r="BX743" t="s">
        <v>226</v>
      </c>
      <c r="BY743">
        <v>0</v>
      </c>
      <c r="BZ743">
        <v>12</v>
      </c>
      <c r="CA743" t="s">
        <v>115</v>
      </c>
      <c r="CC743" t="s">
        <v>3628</v>
      </c>
      <c r="CD743" t="s">
        <v>888</v>
      </c>
      <c r="CE743" t="s">
        <v>889</v>
      </c>
      <c r="CF743" t="s">
        <v>162</v>
      </c>
      <c r="CG743" t="s">
        <v>120</v>
      </c>
      <c r="CH743" s="8">
        <v>96952</v>
      </c>
      <c r="CI743" s="3">
        <v>8.86</v>
      </c>
      <c r="CJ743" s="3">
        <v>10</v>
      </c>
      <c r="CK743" s="3">
        <v>0</v>
      </c>
      <c r="CL743" s="3">
        <v>0</v>
      </c>
      <c r="CM743" t="s">
        <v>136</v>
      </c>
      <c r="CN743" t="s">
        <v>139</v>
      </c>
      <c r="CO743" t="s">
        <v>138</v>
      </c>
      <c r="CQ743" t="s">
        <v>115</v>
      </c>
      <c r="CR743" t="s">
        <v>133</v>
      </c>
      <c r="CS743" t="s">
        <v>139</v>
      </c>
      <c r="CT743" t="s">
        <v>139</v>
      </c>
      <c r="CU743" t="s">
        <v>133</v>
      </c>
      <c r="CV743" t="s">
        <v>133</v>
      </c>
      <c r="CW743" t="s">
        <v>139</v>
      </c>
      <c r="CX743" t="s">
        <v>898</v>
      </c>
      <c r="CY743" s="10">
        <v>16704339989</v>
      </c>
      <c r="CZ743" t="s">
        <v>899</v>
      </c>
      <c r="DA743" t="s">
        <v>139</v>
      </c>
      <c r="DB743" t="s">
        <v>133</v>
      </c>
      <c r="DC743" t="s">
        <v>115</v>
      </c>
    </row>
    <row r="744" spans="1:112" ht="14.45" customHeight="1" x14ac:dyDescent="0.25">
      <c r="A744" t="s">
        <v>3953</v>
      </c>
      <c r="B744" t="s">
        <v>143</v>
      </c>
      <c r="C744" s="1">
        <v>45547</v>
      </c>
      <c r="D744" s="1">
        <v>45614</v>
      </c>
      <c r="E744" t="s">
        <v>114</v>
      </c>
      <c r="G744" t="s">
        <v>133</v>
      </c>
      <c r="H744" t="s">
        <v>115</v>
      </c>
      <c r="I744" t="s">
        <v>115</v>
      </c>
      <c r="J744" t="s">
        <v>1192</v>
      </c>
      <c r="L744" t="s">
        <v>1197</v>
      </c>
      <c r="N744" t="s">
        <v>148</v>
      </c>
      <c r="O744" t="s">
        <v>120</v>
      </c>
      <c r="P744" s="8">
        <v>96950</v>
      </c>
      <c r="Q744" t="s">
        <v>121</v>
      </c>
      <c r="S744" s="10">
        <v>16702872020</v>
      </c>
      <c r="U744" t="s">
        <v>1194</v>
      </c>
      <c r="V744">
        <v>236115</v>
      </c>
      <c r="W744" t="s">
        <v>123</v>
      </c>
      <c r="Y744" t="s">
        <v>1195</v>
      </c>
      <c r="Z744" t="s">
        <v>1196</v>
      </c>
      <c r="AB744" t="s">
        <v>565</v>
      </c>
      <c r="AC744" t="s">
        <v>1197</v>
      </c>
      <c r="AE744" t="s">
        <v>148</v>
      </c>
      <c r="AF744" t="s">
        <v>120</v>
      </c>
      <c r="AG744" s="8">
        <v>96950</v>
      </c>
      <c r="AH744" t="s">
        <v>121</v>
      </c>
      <c r="AJ744" s="10">
        <v>16702872020</v>
      </c>
      <c r="AL744" t="s">
        <v>1198</v>
      </c>
      <c r="AM744" t="s">
        <v>567</v>
      </c>
      <c r="AN744" t="s">
        <v>1199</v>
      </c>
      <c r="AO744" t="s">
        <v>1200</v>
      </c>
      <c r="AQ744" t="s">
        <v>1201</v>
      </c>
      <c r="AS744" t="s">
        <v>148</v>
      </c>
      <c r="AT744" t="s">
        <v>120</v>
      </c>
      <c r="AU744" s="8">
        <v>96950</v>
      </c>
      <c r="AV744" t="s">
        <v>121</v>
      </c>
      <c r="AX744" s="10">
        <v>16702353403</v>
      </c>
      <c r="AZ744" t="s">
        <v>1202</v>
      </c>
      <c r="BA744" t="s">
        <v>1203</v>
      </c>
      <c r="BD744" t="str">
        <f>"47-1011.00"</f>
        <v>47-1011.00</v>
      </c>
      <c r="BE744" t="s">
        <v>3954</v>
      </c>
      <c r="BF744" t="s">
        <v>3955</v>
      </c>
      <c r="BG744" t="s">
        <v>3956</v>
      </c>
      <c r="BH744">
        <v>1</v>
      </c>
      <c r="BI744">
        <v>1</v>
      </c>
      <c r="BJ744" s="1">
        <v>45598</v>
      </c>
      <c r="BK744" s="1">
        <v>46692</v>
      </c>
      <c r="BL744" s="1">
        <v>45614</v>
      </c>
      <c r="BM744" s="1">
        <v>46692</v>
      </c>
      <c r="BN744">
        <v>35</v>
      </c>
      <c r="BO744">
        <v>0</v>
      </c>
      <c r="BP744">
        <v>7</v>
      </c>
      <c r="BQ744">
        <v>7</v>
      </c>
      <c r="BR744">
        <v>7</v>
      </c>
      <c r="BS744">
        <v>7</v>
      </c>
      <c r="BT744">
        <v>7</v>
      </c>
      <c r="BU744">
        <v>0</v>
      </c>
      <c r="BV744" t="str">
        <f>"9:00 AM"</f>
        <v>9:00 AM</v>
      </c>
      <c r="BW744" t="str">
        <f t="shared" si="12"/>
        <v>5:00 PM</v>
      </c>
      <c r="BX744" t="s">
        <v>226</v>
      </c>
      <c r="BY744">
        <v>0</v>
      </c>
      <c r="BZ744">
        <v>24</v>
      </c>
      <c r="CA744" t="s">
        <v>133</v>
      </c>
      <c r="CB744">
        <v>3</v>
      </c>
      <c r="CC744" t="s">
        <v>3957</v>
      </c>
      <c r="CD744" t="s">
        <v>1207</v>
      </c>
      <c r="CF744" t="s">
        <v>148</v>
      </c>
      <c r="CG744" t="s">
        <v>120</v>
      </c>
      <c r="CH744" s="8">
        <v>96950</v>
      </c>
      <c r="CI744" s="3">
        <v>26.08</v>
      </c>
      <c r="CJ744" s="3">
        <v>26.08</v>
      </c>
      <c r="CK744" s="3">
        <v>0</v>
      </c>
      <c r="CL744" s="3">
        <v>0</v>
      </c>
      <c r="CM744" t="s">
        <v>136</v>
      </c>
      <c r="CN744" t="s">
        <v>158</v>
      </c>
      <c r="CO744" t="s">
        <v>138</v>
      </c>
      <c r="CQ744" t="s">
        <v>115</v>
      </c>
      <c r="CR744" t="s">
        <v>133</v>
      </c>
      <c r="CS744" t="s">
        <v>139</v>
      </c>
      <c r="CT744" t="s">
        <v>139</v>
      </c>
      <c r="CU744" t="s">
        <v>139</v>
      </c>
      <c r="CV744" t="s">
        <v>133</v>
      </c>
      <c r="CW744" t="s">
        <v>139</v>
      </c>
      <c r="CX744" t="s">
        <v>1208</v>
      </c>
      <c r="CY744" s="10">
        <v>16702872020</v>
      </c>
      <c r="CZ744" t="s">
        <v>1198</v>
      </c>
      <c r="DA744" t="s">
        <v>139</v>
      </c>
      <c r="DB744" t="s">
        <v>133</v>
      </c>
      <c r="DC744" t="s">
        <v>115</v>
      </c>
    </row>
    <row r="745" spans="1:112" ht="14.45" customHeight="1" x14ac:dyDescent="0.25">
      <c r="A745" t="s">
        <v>4400</v>
      </c>
      <c r="B745" t="s">
        <v>143</v>
      </c>
      <c r="C745" s="1">
        <v>45546</v>
      </c>
      <c r="D745" s="1">
        <v>45614</v>
      </c>
      <c r="E745" t="s">
        <v>114</v>
      </c>
      <c r="G745" t="s">
        <v>115</v>
      </c>
      <c r="H745" t="s">
        <v>115</v>
      </c>
      <c r="I745" t="s">
        <v>115</v>
      </c>
      <c r="J745" t="s">
        <v>2169</v>
      </c>
      <c r="K745" t="s">
        <v>2170</v>
      </c>
      <c r="L745" t="s">
        <v>2171</v>
      </c>
      <c r="N745" t="s">
        <v>119</v>
      </c>
      <c r="O745" t="s">
        <v>120</v>
      </c>
      <c r="P745" s="8">
        <v>96950</v>
      </c>
      <c r="Q745" t="s">
        <v>121</v>
      </c>
      <c r="S745" s="10">
        <v>16702375051</v>
      </c>
      <c r="U745" t="s">
        <v>2172</v>
      </c>
      <c r="V745">
        <v>721110</v>
      </c>
      <c r="W745" t="s">
        <v>123</v>
      </c>
      <c r="Y745" t="s">
        <v>2173</v>
      </c>
      <c r="Z745" t="s">
        <v>2174</v>
      </c>
      <c r="AB745" t="s">
        <v>663</v>
      </c>
      <c r="AC745" t="s">
        <v>2171</v>
      </c>
      <c r="AE745" t="s">
        <v>119</v>
      </c>
      <c r="AF745" t="s">
        <v>120</v>
      </c>
      <c r="AG745" s="8">
        <v>96950</v>
      </c>
      <c r="AH745" t="s">
        <v>121</v>
      </c>
      <c r="AJ745" s="10">
        <v>16702375051</v>
      </c>
      <c r="AL745" t="s">
        <v>2175</v>
      </c>
      <c r="BD745" t="str">
        <f>"35-2014.00"</f>
        <v>35-2014.00</v>
      </c>
      <c r="BE745" t="s">
        <v>273</v>
      </c>
      <c r="BF745" t="s">
        <v>4401</v>
      </c>
      <c r="BG745" t="s">
        <v>275</v>
      </c>
      <c r="BH745">
        <v>3</v>
      </c>
      <c r="BI745">
        <v>3</v>
      </c>
      <c r="BJ745" s="1">
        <v>45657</v>
      </c>
      <c r="BK745" s="1">
        <v>46021</v>
      </c>
      <c r="BL745" s="1">
        <v>45657</v>
      </c>
      <c r="BM745" s="1">
        <v>46021</v>
      </c>
      <c r="BN745">
        <v>35</v>
      </c>
      <c r="BO745">
        <v>7</v>
      </c>
      <c r="BP745">
        <v>0</v>
      </c>
      <c r="BQ745">
        <v>0</v>
      </c>
      <c r="BR745">
        <v>7</v>
      </c>
      <c r="BS745">
        <v>7</v>
      </c>
      <c r="BT745">
        <v>7</v>
      </c>
      <c r="BU745">
        <v>7</v>
      </c>
      <c r="BV745" t="str">
        <f>"4:00 AM"</f>
        <v>4:00 AM</v>
      </c>
      <c r="BW745" t="str">
        <f>"11:00 AM"</f>
        <v>11:00 AM</v>
      </c>
      <c r="BX745" t="s">
        <v>158</v>
      </c>
      <c r="BY745">
        <v>0</v>
      </c>
      <c r="BZ745">
        <v>12</v>
      </c>
      <c r="CA745" t="s">
        <v>115</v>
      </c>
      <c r="CC745" s="2" t="s">
        <v>4402</v>
      </c>
      <c r="CD745" t="s">
        <v>2176</v>
      </c>
      <c r="CE745" t="s">
        <v>2171</v>
      </c>
      <c r="CF745" t="s">
        <v>119</v>
      </c>
      <c r="CG745" t="s">
        <v>120</v>
      </c>
      <c r="CH745" s="8">
        <v>96950</v>
      </c>
      <c r="CI745" s="3">
        <v>8.83</v>
      </c>
      <c r="CJ745" s="3">
        <v>8.83</v>
      </c>
      <c r="CK745" s="3">
        <v>13.25</v>
      </c>
      <c r="CL745" s="3">
        <v>13.25</v>
      </c>
      <c r="CM745" t="s">
        <v>136</v>
      </c>
      <c r="CO745" t="s">
        <v>138</v>
      </c>
      <c r="CQ745" t="s">
        <v>115</v>
      </c>
      <c r="CR745" t="s">
        <v>133</v>
      </c>
      <c r="CS745" t="s">
        <v>139</v>
      </c>
      <c r="CT745" t="s">
        <v>133</v>
      </c>
      <c r="CU745" t="s">
        <v>139</v>
      </c>
      <c r="CV745" t="s">
        <v>133</v>
      </c>
      <c r="CW745" t="s">
        <v>139</v>
      </c>
      <c r="CX745" t="s">
        <v>4403</v>
      </c>
      <c r="CY745" s="10">
        <v>16702375051</v>
      </c>
      <c r="CZ745" t="s">
        <v>2175</v>
      </c>
      <c r="DA745" t="s">
        <v>139</v>
      </c>
      <c r="DB745" t="s">
        <v>133</v>
      </c>
      <c r="DC745" t="s">
        <v>115</v>
      </c>
    </row>
    <row r="746" spans="1:112" ht="14.45" customHeight="1" x14ac:dyDescent="0.25">
      <c r="A746" t="s">
        <v>4549</v>
      </c>
      <c r="B746" t="s">
        <v>192</v>
      </c>
      <c r="C746" s="1">
        <v>45488</v>
      </c>
      <c r="D746" s="1">
        <v>45614</v>
      </c>
      <c r="E746" t="s">
        <v>114</v>
      </c>
      <c r="G746" t="s">
        <v>115</v>
      </c>
      <c r="H746" t="s">
        <v>115</v>
      </c>
      <c r="I746" t="s">
        <v>115</v>
      </c>
      <c r="J746" t="s">
        <v>4550</v>
      </c>
      <c r="K746" t="s">
        <v>4551</v>
      </c>
      <c r="L746" t="s">
        <v>4552</v>
      </c>
      <c r="N746" t="s">
        <v>148</v>
      </c>
      <c r="O746" t="s">
        <v>120</v>
      </c>
      <c r="P746" s="8">
        <v>96950</v>
      </c>
      <c r="Q746" t="s">
        <v>121</v>
      </c>
      <c r="S746" s="10">
        <v>16702870701</v>
      </c>
      <c r="U746" t="s">
        <v>4553</v>
      </c>
      <c r="V746">
        <v>62441</v>
      </c>
      <c r="W746" t="s">
        <v>123</v>
      </c>
      <c r="Y746" t="s">
        <v>1513</v>
      </c>
      <c r="Z746" t="s">
        <v>4554</v>
      </c>
      <c r="AA746" t="s">
        <v>4555</v>
      </c>
      <c r="AB746" t="s">
        <v>4556</v>
      </c>
      <c r="AC746" t="s">
        <v>4552</v>
      </c>
      <c r="AE746" t="s">
        <v>148</v>
      </c>
      <c r="AF746" t="s">
        <v>120</v>
      </c>
      <c r="AG746" s="8">
        <v>96950</v>
      </c>
      <c r="AH746" t="s">
        <v>121</v>
      </c>
      <c r="AJ746" s="10">
        <v>16702870701</v>
      </c>
      <c r="AL746" t="s">
        <v>4557</v>
      </c>
      <c r="BD746" t="str">
        <f>"37-2011.00"</f>
        <v>37-2011.00</v>
      </c>
      <c r="BE746" t="s">
        <v>203</v>
      </c>
      <c r="BF746" t="s">
        <v>4558</v>
      </c>
      <c r="BG746" t="s">
        <v>4559</v>
      </c>
      <c r="BH746">
        <v>6</v>
      </c>
      <c r="BJ746" s="1">
        <v>45566</v>
      </c>
      <c r="BK746" s="1">
        <v>45930</v>
      </c>
      <c r="BN746">
        <v>35</v>
      </c>
      <c r="BO746">
        <v>0</v>
      </c>
      <c r="BP746">
        <v>7</v>
      </c>
      <c r="BQ746">
        <v>7</v>
      </c>
      <c r="BR746">
        <v>7</v>
      </c>
      <c r="BS746">
        <v>7</v>
      </c>
      <c r="BT746">
        <v>7</v>
      </c>
      <c r="BU746">
        <v>0</v>
      </c>
      <c r="BV746" t="str">
        <f>"8:00 AM"</f>
        <v>8:00 AM</v>
      </c>
      <c r="BW746" t="str">
        <f>"4:00 PM"</f>
        <v>4:00 PM</v>
      </c>
      <c r="BX746" t="s">
        <v>158</v>
      </c>
      <c r="BY746">
        <v>0</v>
      </c>
      <c r="BZ746">
        <v>3</v>
      </c>
      <c r="CA746" t="s">
        <v>115</v>
      </c>
      <c r="CC746" t="s">
        <v>4560</v>
      </c>
      <c r="CD746" t="s">
        <v>4561</v>
      </c>
      <c r="CE746" t="s">
        <v>3238</v>
      </c>
      <c r="CF746" t="s">
        <v>148</v>
      </c>
      <c r="CG746" t="s">
        <v>120</v>
      </c>
      <c r="CH746" s="8">
        <v>96950</v>
      </c>
      <c r="CI746" s="3">
        <v>8.2899999999999991</v>
      </c>
      <c r="CJ746" s="3">
        <v>8.2899999999999991</v>
      </c>
      <c r="CK746" s="3">
        <v>12.44</v>
      </c>
      <c r="CL746" s="3">
        <v>12.44</v>
      </c>
      <c r="CM746" t="s">
        <v>136</v>
      </c>
      <c r="CO746" t="s">
        <v>138</v>
      </c>
      <c r="CQ746" t="s">
        <v>115</v>
      </c>
      <c r="CR746" t="s">
        <v>133</v>
      </c>
      <c r="CS746" t="s">
        <v>139</v>
      </c>
      <c r="CT746" t="s">
        <v>133</v>
      </c>
      <c r="CU746" t="s">
        <v>139</v>
      </c>
      <c r="CV746" t="s">
        <v>133</v>
      </c>
      <c r="CW746" t="s">
        <v>139</v>
      </c>
      <c r="CX746" t="s">
        <v>354</v>
      </c>
      <c r="CY746" s="10">
        <v>16702870701</v>
      </c>
      <c r="CZ746" t="s">
        <v>4557</v>
      </c>
      <c r="DA746" t="s">
        <v>356</v>
      </c>
      <c r="DB746" t="s">
        <v>133</v>
      </c>
      <c r="DC746" t="s">
        <v>115</v>
      </c>
    </row>
    <row r="747" spans="1:112" ht="14.45" customHeight="1" x14ac:dyDescent="0.25">
      <c r="A747" t="s">
        <v>4856</v>
      </c>
      <c r="B747" t="s">
        <v>192</v>
      </c>
      <c r="C747" s="1">
        <v>45541</v>
      </c>
      <c r="D747" s="1">
        <v>45614</v>
      </c>
      <c r="E747" t="s">
        <v>114</v>
      </c>
      <c r="G747" t="s">
        <v>115</v>
      </c>
      <c r="H747" t="s">
        <v>115</v>
      </c>
      <c r="I747" t="s">
        <v>115</v>
      </c>
      <c r="J747" t="s">
        <v>2306</v>
      </c>
      <c r="K747" t="s">
        <v>2307</v>
      </c>
      <c r="L747" t="s">
        <v>2308</v>
      </c>
      <c r="M747" t="s">
        <v>148</v>
      </c>
      <c r="N747" t="s">
        <v>2309</v>
      </c>
      <c r="O747" t="s">
        <v>120</v>
      </c>
      <c r="P747" s="8">
        <v>96950</v>
      </c>
      <c r="Q747" t="s">
        <v>121</v>
      </c>
      <c r="S747" s="10">
        <v>16702331530</v>
      </c>
      <c r="U747" t="s">
        <v>2310</v>
      </c>
      <c r="V747">
        <v>311812</v>
      </c>
      <c r="W747" t="s">
        <v>123</v>
      </c>
      <c r="Y747" t="s">
        <v>2311</v>
      </c>
      <c r="Z747" t="s">
        <v>2312</v>
      </c>
      <c r="AB747" t="s">
        <v>347</v>
      </c>
      <c r="AC747" t="s">
        <v>2308</v>
      </c>
      <c r="AD747" t="s">
        <v>148</v>
      </c>
      <c r="AE747" t="s">
        <v>2309</v>
      </c>
      <c r="AF747" t="s">
        <v>120</v>
      </c>
      <c r="AG747" s="8">
        <v>96950</v>
      </c>
      <c r="AH747" t="s">
        <v>121</v>
      </c>
      <c r="AJ747" s="10">
        <v>16702331530</v>
      </c>
      <c r="AL747" t="s">
        <v>2313</v>
      </c>
      <c r="BD747" t="str">
        <f>"51-3011.00"</f>
        <v>51-3011.00</v>
      </c>
      <c r="BE747" t="s">
        <v>767</v>
      </c>
      <c r="BF747" t="s">
        <v>4696</v>
      </c>
      <c r="BG747" t="s">
        <v>769</v>
      </c>
      <c r="BH747">
        <v>6</v>
      </c>
      <c r="BJ747" s="1">
        <v>45566</v>
      </c>
      <c r="BK747" s="1">
        <v>45930</v>
      </c>
      <c r="BN747">
        <v>35</v>
      </c>
      <c r="BO747">
        <v>0</v>
      </c>
      <c r="BP747">
        <v>5</v>
      </c>
      <c r="BQ747">
        <v>6</v>
      </c>
      <c r="BR747">
        <v>6</v>
      </c>
      <c r="BS747">
        <v>6</v>
      </c>
      <c r="BT747">
        <v>6</v>
      </c>
      <c r="BU747">
        <v>6</v>
      </c>
      <c r="BV747" t="str">
        <f>"5:30 AM"</f>
        <v>5:30 AM</v>
      </c>
      <c r="BW747" t="str">
        <f>"12:30 PM"</f>
        <v>12:30 PM</v>
      </c>
      <c r="BX747" t="s">
        <v>158</v>
      </c>
      <c r="BY747">
        <v>0</v>
      </c>
      <c r="BZ747">
        <v>12</v>
      </c>
      <c r="CA747" t="s">
        <v>115</v>
      </c>
      <c r="CC747" t="s">
        <v>4857</v>
      </c>
      <c r="CD747" t="s">
        <v>2308</v>
      </c>
      <c r="CE747" t="s">
        <v>148</v>
      </c>
      <c r="CF747" t="s">
        <v>2309</v>
      </c>
      <c r="CG747" t="s">
        <v>120</v>
      </c>
      <c r="CH747" s="8">
        <v>96950</v>
      </c>
      <c r="CI747" s="3">
        <v>8.64</v>
      </c>
      <c r="CJ747" s="3">
        <v>9.25</v>
      </c>
      <c r="CK747" s="3">
        <v>12.96</v>
      </c>
      <c r="CL747" s="3">
        <v>13.88</v>
      </c>
      <c r="CM747" t="s">
        <v>136</v>
      </c>
      <c r="CN747" t="s">
        <v>209</v>
      </c>
      <c r="CO747" t="s">
        <v>138</v>
      </c>
      <c r="CQ747" t="s">
        <v>115</v>
      </c>
      <c r="CR747" t="s">
        <v>133</v>
      </c>
      <c r="CS747" t="s">
        <v>139</v>
      </c>
      <c r="CT747" t="s">
        <v>133</v>
      </c>
      <c r="CU747" t="s">
        <v>139</v>
      </c>
      <c r="CV747" t="s">
        <v>133</v>
      </c>
      <c r="CW747" t="s">
        <v>139</v>
      </c>
      <c r="CX747" t="s">
        <v>4858</v>
      </c>
      <c r="CY747" s="10">
        <v>16702331530</v>
      </c>
      <c r="CZ747" t="s">
        <v>2313</v>
      </c>
      <c r="DA747" t="s">
        <v>2317</v>
      </c>
      <c r="DB747" t="s">
        <v>133</v>
      </c>
      <c r="DC747" t="s">
        <v>115</v>
      </c>
      <c r="DD747" t="s">
        <v>2311</v>
      </c>
      <c r="DE747" t="s">
        <v>2312</v>
      </c>
      <c r="DG747" t="s">
        <v>2306</v>
      </c>
      <c r="DH747" t="s">
        <v>2313</v>
      </c>
    </row>
    <row r="748" spans="1:112" ht="14.45" customHeight="1" x14ac:dyDescent="0.25">
      <c r="A748" t="s">
        <v>7070</v>
      </c>
      <c r="B748" t="s">
        <v>192</v>
      </c>
      <c r="C748" s="1">
        <v>45589</v>
      </c>
      <c r="D748" s="1">
        <v>45614</v>
      </c>
      <c r="E748" t="s">
        <v>114</v>
      </c>
      <c r="G748" t="s">
        <v>115</v>
      </c>
      <c r="H748" t="s">
        <v>115</v>
      </c>
      <c r="I748" t="s">
        <v>115</v>
      </c>
      <c r="J748" t="s">
        <v>3439</v>
      </c>
      <c r="K748" t="s">
        <v>3440</v>
      </c>
      <c r="L748" t="s">
        <v>1054</v>
      </c>
      <c r="N748" t="s">
        <v>643</v>
      </c>
      <c r="O748" t="s">
        <v>120</v>
      </c>
      <c r="P748" s="8">
        <v>96951</v>
      </c>
      <c r="Q748" t="s">
        <v>121</v>
      </c>
      <c r="S748" s="10">
        <v>16705320350</v>
      </c>
      <c r="U748" t="s">
        <v>3441</v>
      </c>
      <c r="V748">
        <v>445110</v>
      </c>
      <c r="W748" t="s">
        <v>123</v>
      </c>
      <c r="Y748" t="s">
        <v>1056</v>
      </c>
      <c r="Z748" t="s">
        <v>269</v>
      </c>
      <c r="AA748" t="s">
        <v>1057</v>
      </c>
      <c r="AB748" t="s">
        <v>3386</v>
      </c>
      <c r="AC748" t="s">
        <v>1054</v>
      </c>
      <c r="AE748" t="s">
        <v>643</v>
      </c>
      <c r="AF748" t="s">
        <v>120</v>
      </c>
      <c r="AG748" s="8">
        <v>96951</v>
      </c>
      <c r="AH748" t="s">
        <v>121</v>
      </c>
      <c r="AJ748" s="10">
        <v>16705320350</v>
      </c>
      <c r="AL748" t="s">
        <v>3442</v>
      </c>
      <c r="BD748" t="str">
        <f>"51-9198.00"</f>
        <v>51-9198.00</v>
      </c>
      <c r="BE748" t="s">
        <v>1347</v>
      </c>
      <c r="BF748" t="s">
        <v>3802</v>
      </c>
      <c r="BG748" t="s">
        <v>3803</v>
      </c>
      <c r="BH748">
        <v>3</v>
      </c>
      <c r="BJ748" s="1">
        <v>45658</v>
      </c>
      <c r="BK748" s="1">
        <v>46022</v>
      </c>
      <c r="BN748">
        <v>40</v>
      </c>
      <c r="BO748">
        <v>0</v>
      </c>
      <c r="BP748">
        <v>7</v>
      </c>
      <c r="BQ748">
        <v>7</v>
      </c>
      <c r="BR748">
        <v>7</v>
      </c>
      <c r="BS748">
        <v>7</v>
      </c>
      <c r="BT748">
        <v>7</v>
      </c>
      <c r="BU748">
        <v>5</v>
      </c>
      <c r="BV748" t="str">
        <f>"8:00 AM"</f>
        <v>8:00 AM</v>
      </c>
      <c r="BW748" t="str">
        <f>"4:00 PM"</f>
        <v>4:00 PM</v>
      </c>
      <c r="BX748" t="s">
        <v>158</v>
      </c>
      <c r="BY748">
        <v>0</v>
      </c>
      <c r="BZ748">
        <v>12</v>
      </c>
      <c r="CA748" t="s">
        <v>115</v>
      </c>
      <c r="CC748" t="s">
        <v>3804</v>
      </c>
      <c r="CD748" t="s">
        <v>1063</v>
      </c>
      <c r="CF748" t="s">
        <v>643</v>
      </c>
      <c r="CG748" t="s">
        <v>120</v>
      </c>
      <c r="CH748" s="8">
        <v>96951</v>
      </c>
      <c r="CI748" s="3">
        <v>8.23</v>
      </c>
      <c r="CJ748" s="3">
        <v>8.23</v>
      </c>
      <c r="CK748" s="3">
        <v>12.35</v>
      </c>
      <c r="CL748" s="3">
        <v>12.35</v>
      </c>
      <c r="CM748" t="s">
        <v>753</v>
      </c>
      <c r="CN748" t="s">
        <v>139</v>
      </c>
      <c r="CO748" t="s">
        <v>138</v>
      </c>
      <c r="CQ748" t="s">
        <v>115</v>
      </c>
      <c r="CR748" t="s">
        <v>133</v>
      </c>
      <c r="CS748" t="s">
        <v>133</v>
      </c>
      <c r="CT748" t="s">
        <v>139</v>
      </c>
      <c r="CU748" t="s">
        <v>139</v>
      </c>
      <c r="CV748" t="s">
        <v>133</v>
      </c>
      <c r="CW748" t="s">
        <v>139</v>
      </c>
      <c r="CX748" t="s">
        <v>2198</v>
      </c>
      <c r="CY748" s="10">
        <v>16705320350</v>
      </c>
      <c r="CZ748" t="s">
        <v>3442</v>
      </c>
      <c r="DA748" t="s">
        <v>139</v>
      </c>
      <c r="DB748" t="s">
        <v>133</v>
      </c>
      <c r="DC748" t="s">
        <v>115</v>
      </c>
    </row>
    <row r="749" spans="1:112" ht="14.45" customHeight="1" x14ac:dyDescent="0.25">
      <c r="A749" t="s">
        <v>7074</v>
      </c>
      <c r="B749" t="s">
        <v>212</v>
      </c>
      <c r="C749" s="1">
        <v>45535</v>
      </c>
      <c r="D749" s="1">
        <v>45614</v>
      </c>
      <c r="E749" t="s">
        <v>144</v>
      </c>
      <c r="F749" s="1">
        <v>45687</v>
      </c>
      <c r="G749" t="s">
        <v>115</v>
      </c>
      <c r="H749" t="s">
        <v>115</v>
      </c>
      <c r="I749" t="s">
        <v>115</v>
      </c>
      <c r="J749" t="s">
        <v>2891</v>
      </c>
      <c r="L749" t="s">
        <v>2892</v>
      </c>
      <c r="N749" t="s">
        <v>119</v>
      </c>
      <c r="O749" t="s">
        <v>120</v>
      </c>
      <c r="P749" s="8">
        <v>96950</v>
      </c>
      <c r="Q749" t="s">
        <v>121</v>
      </c>
      <c r="S749" s="10">
        <v>16705881110</v>
      </c>
      <c r="U749" t="s">
        <v>2893</v>
      </c>
      <c r="V749">
        <v>56132</v>
      </c>
      <c r="W749" t="s">
        <v>123</v>
      </c>
      <c r="Y749" t="s">
        <v>2894</v>
      </c>
      <c r="Z749" t="s">
        <v>2895</v>
      </c>
      <c r="AA749" t="s">
        <v>2896</v>
      </c>
      <c r="AB749" t="s">
        <v>200</v>
      </c>
      <c r="AC749" t="s">
        <v>2892</v>
      </c>
      <c r="AE749" t="s">
        <v>119</v>
      </c>
      <c r="AF749" t="s">
        <v>120</v>
      </c>
      <c r="AG749" s="8">
        <v>96950</v>
      </c>
      <c r="AH749" t="s">
        <v>121</v>
      </c>
      <c r="AJ749" s="10">
        <v>16705881110</v>
      </c>
      <c r="AL749" t="s">
        <v>2897</v>
      </c>
      <c r="BD749" t="str">
        <f>"37-2012.00"</f>
        <v>37-2012.00</v>
      </c>
      <c r="BE749" t="s">
        <v>512</v>
      </c>
      <c r="BF749" t="s">
        <v>2898</v>
      </c>
      <c r="BG749" t="s">
        <v>2644</v>
      </c>
      <c r="BH749">
        <v>20</v>
      </c>
      <c r="BJ749" s="1">
        <v>45689</v>
      </c>
      <c r="BK749" s="1">
        <v>46053</v>
      </c>
      <c r="BN749">
        <v>35</v>
      </c>
      <c r="BO749">
        <v>0</v>
      </c>
      <c r="BP749">
        <v>7</v>
      </c>
      <c r="BQ749">
        <v>7</v>
      </c>
      <c r="BR749">
        <v>7</v>
      </c>
      <c r="BS749">
        <v>7</v>
      </c>
      <c r="BT749">
        <v>7</v>
      </c>
      <c r="BU749">
        <v>0</v>
      </c>
      <c r="BV749" t="str">
        <f>"8:00 AM"</f>
        <v>8:00 AM</v>
      </c>
      <c r="BW749" t="str">
        <f>"5:00 PM"</f>
        <v>5:00 PM</v>
      </c>
      <c r="BX749" t="s">
        <v>158</v>
      </c>
      <c r="BY749">
        <v>0</v>
      </c>
      <c r="BZ749">
        <v>3</v>
      </c>
      <c r="CA749" t="s">
        <v>115</v>
      </c>
      <c r="CC749" s="2" t="s">
        <v>2899</v>
      </c>
      <c r="CD749" t="s">
        <v>7075</v>
      </c>
      <c r="CF749" t="s">
        <v>119</v>
      </c>
      <c r="CG749" t="s">
        <v>120</v>
      </c>
      <c r="CH749" s="8">
        <v>96950</v>
      </c>
      <c r="CI749" s="3">
        <v>7.77</v>
      </c>
      <c r="CJ749" s="3">
        <v>7.77</v>
      </c>
      <c r="CK749" s="3">
        <v>11.66</v>
      </c>
      <c r="CL749" s="3">
        <v>11.66</v>
      </c>
      <c r="CM749" t="s">
        <v>136</v>
      </c>
      <c r="CN749" t="s">
        <v>209</v>
      </c>
      <c r="CO749" t="s">
        <v>138</v>
      </c>
      <c r="CQ749" t="s">
        <v>133</v>
      </c>
      <c r="CR749" t="s">
        <v>133</v>
      </c>
      <c r="CS749" t="s">
        <v>139</v>
      </c>
      <c r="CT749" t="s">
        <v>133</v>
      </c>
      <c r="CU749" t="s">
        <v>139</v>
      </c>
      <c r="CV749" t="s">
        <v>133</v>
      </c>
      <c r="CW749" t="s">
        <v>139</v>
      </c>
      <c r="CX749" t="s">
        <v>729</v>
      </c>
      <c r="CY749" s="10">
        <v>16705887701</v>
      </c>
      <c r="CZ749" t="s">
        <v>2897</v>
      </c>
      <c r="DA749" t="s">
        <v>209</v>
      </c>
      <c r="DB749" t="s">
        <v>133</v>
      </c>
      <c r="DC749" t="s">
        <v>115</v>
      </c>
    </row>
    <row r="750" spans="1:112" ht="14.45" customHeight="1" x14ac:dyDescent="0.25">
      <c r="A750" t="s">
        <v>7223</v>
      </c>
      <c r="B750" t="s">
        <v>143</v>
      </c>
      <c r="C750" s="1">
        <v>45559</v>
      </c>
      <c r="D750" s="1">
        <v>45614</v>
      </c>
      <c r="E750" t="s">
        <v>144</v>
      </c>
      <c r="F750" s="1">
        <v>45715</v>
      </c>
      <c r="G750" t="s">
        <v>115</v>
      </c>
      <c r="H750" t="s">
        <v>115</v>
      </c>
      <c r="I750" t="s">
        <v>115</v>
      </c>
      <c r="J750" t="s">
        <v>2515</v>
      </c>
      <c r="K750" t="s">
        <v>2997</v>
      </c>
      <c r="L750" t="s">
        <v>160</v>
      </c>
      <c r="M750" t="s">
        <v>2850</v>
      </c>
      <c r="N750" t="s">
        <v>162</v>
      </c>
      <c r="O750" t="s">
        <v>120</v>
      </c>
      <c r="P750" s="8">
        <v>96952</v>
      </c>
      <c r="Q750" t="s">
        <v>121</v>
      </c>
      <c r="R750" t="s">
        <v>139</v>
      </c>
      <c r="S750" s="10">
        <v>16704334428</v>
      </c>
      <c r="U750" t="s">
        <v>2518</v>
      </c>
      <c r="V750">
        <v>561720</v>
      </c>
      <c r="W750" t="s">
        <v>123</v>
      </c>
      <c r="Y750" t="s">
        <v>2519</v>
      </c>
      <c r="Z750" t="s">
        <v>2520</v>
      </c>
      <c r="AA750" t="s">
        <v>2521</v>
      </c>
      <c r="AB750" t="s">
        <v>584</v>
      </c>
      <c r="AC750" t="s">
        <v>160</v>
      </c>
      <c r="AD750" t="s">
        <v>2850</v>
      </c>
      <c r="AE750" t="s">
        <v>162</v>
      </c>
      <c r="AF750" t="s">
        <v>120</v>
      </c>
      <c r="AG750" s="8">
        <v>96952</v>
      </c>
      <c r="AH750" t="s">
        <v>121</v>
      </c>
      <c r="AJ750" s="10">
        <v>16709894711</v>
      </c>
      <c r="AL750" t="s">
        <v>2522</v>
      </c>
      <c r="BD750" t="str">
        <f>"37-2011.00"</f>
        <v>37-2011.00</v>
      </c>
      <c r="BE750" t="s">
        <v>203</v>
      </c>
      <c r="BF750" t="s">
        <v>2998</v>
      </c>
      <c r="BG750" t="s">
        <v>2999</v>
      </c>
      <c r="BH750">
        <v>1</v>
      </c>
      <c r="BI750">
        <v>1</v>
      </c>
      <c r="BJ750" s="1">
        <v>45717</v>
      </c>
      <c r="BK750" s="1">
        <v>46081</v>
      </c>
      <c r="BL750" s="1">
        <v>45717</v>
      </c>
      <c r="BM750" s="1">
        <v>46081</v>
      </c>
      <c r="BN750">
        <v>40</v>
      </c>
      <c r="BO750">
        <v>0</v>
      </c>
      <c r="BP750">
        <v>8</v>
      </c>
      <c r="BQ750">
        <v>8</v>
      </c>
      <c r="BR750">
        <v>8</v>
      </c>
      <c r="BS750">
        <v>8</v>
      </c>
      <c r="BT750">
        <v>8</v>
      </c>
      <c r="BU750">
        <v>0</v>
      </c>
      <c r="BV750" t="str">
        <f>"7:30 AM"</f>
        <v>7:30 AM</v>
      </c>
      <c r="BW750" t="str">
        <f>"4:30 PM"</f>
        <v>4:30 PM</v>
      </c>
      <c r="BX750" t="s">
        <v>158</v>
      </c>
      <c r="BY750">
        <v>0</v>
      </c>
      <c r="BZ750">
        <v>12</v>
      </c>
      <c r="CA750" t="s">
        <v>115</v>
      </c>
      <c r="CC750" t="s">
        <v>3000</v>
      </c>
      <c r="CD750" t="s">
        <v>3001</v>
      </c>
      <c r="CE750" t="s">
        <v>3002</v>
      </c>
      <c r="CF750" t="s">
        <v>162</v>
      </c>
      <c r="CG750" t="s">
        <v>120</v>
      </c>
      <c r="CH750" s="8">
        <v>96952</v>
      </c>
      <c r="CI750" s="3">
        <v>8.2899999999999991</v>
      </c>
      <c r="CJ750" s="3">
        <v>8.2899999999999991</v>
      </c>
      <c r="CK750" s="3">
        <v>12.44</v>
      </c>
      <c r="CL750" s="3">
        <v>12.44</v>
      </c>
      <c r="CM750" t="s">
        <v>136</v>
      </c>
      <c r="CO750" t="s">
        <v>138</v>
      </c>
      <c r="CQ750" t="s">
        <v>115</v>
      </c>
      <c r="CR750" t="s">
        <v>133</v>
      </c>
      <c r="CS750" t="s">
        <v>139</v>
      </c>
      <c r="CT750" t="s">
        <v>133</v>
      </c>
      <c r="CU750" t="s">
        <v>139</v>
      </c>
      <c r="CV750" t="s">
        <v>133</v>
      </c>
      <c r="CW750" t="s">
        <v>139</v>
      </c>
      <c r="CX750" t="s">
        <v>1663</v>
      </c>
      <c r="CY750" s="10">
        <v>16704334428</v>
      </c>
      <c r="CZ750" t="s">
        <v>2522</v>
      </c>
      <c r="DA750" t="s">
        <v>139</v>
      </c>
      <c r="DB750" t="s">
        <v>133</v>
      </c>
      <c r="DC750" t="s">
        <v>115</v>
      </c>
    </row>
    <row r="751" spans="1:112" ht="14.45" customHeight="1" x14ac:dyDescent="0.25">
      <c r="A751" t="s">
        <v>7260</v>
      </c>
      <c r="B751" t="s">
        <v>143</v>
      </c>
      <c r="C751" s="1">
        <v>45555</v>
      </c>
      <c r="D751" s="1">
        <v>45614</v>
      </c>
      <c r="E751" t="s">
        <v>114</v>
      </c>
      <c r="G751" t="s">
        <v>115</v>
      </c>
      <c r="H751" t="s">
        <v>115</v>
      </c>
      <c r="I751" t="s">
        <v>115</v>
      </c>
      <c r="J751" t="s">
        <v>2802</v>
      </c>
      <c r="L751" t="s">
        <v>2803</v>
      </c>
      <c r="M751" t="s">
        <v>2804</v>
      </c>
      <c r="N751" t="s">
        <v>148</v>
      </c>
      <c r="O751" t="s">
        <v>120</v>
      </c>
      <c r="P751" s="8">
        <v>96950</v>
      </c>
      <c r="Q751" t="s">
        <v>121</v>
      </c>
      <c r="S751" s="10">
        <v>16702348106</v>
      </c>
      <c r="U751" t="s">
        <v>2805</v>
      </c>
      <c r="V751">
        <v>23622</v>
      </c>
      <c r="W751" t="s">
        <v>123</v>
      </c>
      <c r="Y751" t="s">
        <v>2806</v>
      </c>
      <c r="Z751" t="s">
        <v>2807</v>
      </c>
      <c r="AB751" t="s">
        <v>623</v>
      </c>
      <c r="AC751" t="s">
        <v>2803</v>
      </c>
      <c r="AD751" t="s">
        <v>2804</v>
      </c>
      <c r="AE751" t="s">
        <v>119</v>
      </c>
      <c r="AF751" t="s">
        <v>120</v>
      </c>
      <c r="AG751" s="8">
        <v>96950</v>
      </c>
      <c r="AH751" t="s">
        <v>121</v>
      </c>
      <c r="AJ751" s="10">
        <v>16702348106</v>
      </c>
      <c r="AL751" t="s">
        <v>2808</v>
      </c>
      <c r="BD751" t="str">
        <f>"49-9071.00"</f>
        <v>49-9071.00</v>
      </c>
      <c r="BE751" t="s">
        <v>241</v>
      </c>
      <c r="BF751" t="s">
        <v>7261</v>
      </c>
      <c r="BG751" t="s">
        <v>7262</v>
      </c>
      <c r="BH751">
        <v>3</v>
      </c>
      <c r="BI751">
        <v>3</v>
      </c>
      <c r="BJ751" s="1">
        <v>45658</v>
      </c>
      <c r="BK751" s="1">
        <v>46022</v>
      </c>
      <c r="BL751" s="1">
        <v>45658</v>
      </c>
      <c r="BM751" s="1">
        <v>46022</v>
      </c>
      <c r="BN751">
        <v>40</v>
      </c>
      <c r="BO751">
        <v>0</v>
      </c>
      <c r="BP751">
        <v>8</v>
      </c>
      <c r="BQ751">
        <v>8</v>
      </c>
      <c r="BR751">
        <v>8</v>
      </c>
      <c r="BS751">
        <v>8</v>
      </c>
      <c r="BT751">
        <v>8</v>
      </c>
      <c r="BU751">
        <v>0</v>
      </c>
      <c r="BV751" t="str">
        <f>"8:00 AM"</f>
        <v>8:00 AM</v>
      </c>
      <c r="BW751" t="str">
        <f>"5:00 PM"</f>
        <v>5:00 PM</v>
      </c>
      <c r="BX751" t="s">
        <v>158</v>
      </c>
      <c r="BY751">
        <v>0</v>
      </c>
      <c r="BZ751">
        <v>24</v>
      </c>
      <c r="CA751" t="s">
        <v>115</v>
      </c>
      <c r="CC751" t="s">
        <v>7263</v>
      </c>
      <c r="CD751" t="s">
        <v>2803</v>
      </c>
      <c r="CE751" t="s">
        <v>2804</v>
      </c>
      <c r="CF751" t="s">
        <v>148</v>
      </c>
      <c r="CG751" t="s">
        <v>120</v>
      </c>
      <c r="CH751" s="8">
        <v>96950</v>
      </c>
      <c r="CI751" s="3">
        <v>9.75</v>
      </c>
      <c r="CJ751" s="3">
        <v>9.75</v>
      </c>
      <c r="CK751" s="3">
        <v>14.63</v>
      </c>
      <c r="CL751" s="3">
        <v>14.63</v>
      </c>
      <c r="CM751" t="s">
        <v>136</v>
      </c>
      <c r="CO751" t="s">
        <v>138</v>
      </c>
      <c r="CQ751" t="s">
        <v>115</v>
      </c>
      <c r="CR751" t="s">
        <v>133</v>
      </c>
      <c r="CS751" t="s">
        <v>133</v>
      </c>
      <c r="CT751" t="s">
        <v>133</v>
      </c>
      <c r="CU751" t="s">
        <v>139</v>
      </c>
      <c r="CV751" t="s">
        <v>133</v>
      </c>
      <c r="CW751" t="s">
        <v>139</v>
      </c>
      <c r="CX751" t="s">
        <v>2812</v>
      </c>
      <c r="CY751" s="10">
        <v>16702348106</v>
      </c>
      <c r="CZ751" t="s">
        <v>2808</v>
      </c>
      <c r="DA751" t="s">
        <v>139</v>
      </c>
      <c r="DB751" t="s">
        <v>133</v>
      </c>
      <c r="DC751" t="s">
        <v>115</v>
      </c>
    </row>
    <row r="752" spans="1:112" ht="14.45" customHeight="1" x14ac:dyDescent="0.25">
      <c r="A752" t="s">
        <v>7645</v>
      </c>
      <c r="B752" t="s">
        <v>192</v>
      </c>
      <c r="C752" s="1">
        <v>45582</v>
      </c>
      <c r="D752" s="1">
        <v>45614</v>
      </c>
      <c r="E752" t="s">
        <v>114</v>
      </c>
      <c r="G752" t="s">
        <v>115</v>
      </c>
      <c r="H752" t="s">
        <v>115</v>
      </c>
      <c r="I752" t="s">
        <v>115</v>
      </c>
      <c r="J752" t="s">
        <v>4491</v>
      </c>
      <c r="K752" t="s">
        <v>4492</v>
      </c>
      <c r="L752" t="s">
        <v>4493</v>
      </c>
      <c r="M752" t="s">
        <v>4494</v>
      </c>
      <c r="N752" t="s">
        <v>119</v>
      </c>
      <c r="O752" t="s">
        <v>120</v>
      </c>
      <c r="P752" s="8">
        <v>96950</v>
      </c>
      <c r="Q752" t="s">
        <v>121</v>
      </c>
      <c r="S752" s="10">
        <v>16709899368</v>
      </c>
      <c r="U752" t="s">
        <v>4495</v>
      </c>
      <c r="V752">
        <v>722511</v>
      </c>
      <c r="W752" t="s">
        <v>123</v>
      </c>
      <c r="Y752" t="s">
        <v>4496</v>
      </c>
      <c r="Z752" t="s">
        <v>4497</v>
      </c>
      <c r="AA752" t="s">
        <v>139</v>
      </c>
      <c r="AB752" t="s">
        <v>945</v>
      </c>
      <c r="AC752" t="s">
        <v>4493</v>
      </c>
      <c r="AD752" t="s">
        <v>4494</v>
      </c>
      <c r="AE752" t="s">
        <v>119</v>
      </c>
      <c r="AF752" t="s">
        <v>120</v>
      </c>
      <c r="AG752" s="8">
        <v>96950</v>
      </c>
      <c r="AH752" t="s">
        <v>121</v>
      </c>
      <c r="AJ752" s="10">
        <v>16709899368</v>
      </c>
      <c r="AL752" t="s">
        <v>4498</v>
      </c>
      <c r="BD752" t="str">
        <f>"35-2014.00"</f>
        <v>35-2014.00</v>
      </c>
      <c r="BE752" t="s">
        <v>273</v>
      </c>
      <c r="BF752" t="s">
        <v>7646</v>
      </c>
      <c r="BG752" t="s">
        <v>4500</v>
      </c>
      <c r="BH752">
        <v>5</v>
      </c>
      <c r="BJ752" s="1">
        <v>45566</v>
      </c>
      <c r="BK752" s="1">
        <v>45930</v>
      </c>
      <c r="BN752">
        <v>40</v>
      </c>
      <c r="BO752">
        <v>0</v>
      </c>
      <c r="BP752">
        <v>8</v>
      </c>
      <c r="BQ752">
        <v>8</v>
      </c>
      <c r="BR752">
        <v>8</v>
      </c>
      <c r="BS752">
        <v>8</v>
      </c>
      <c r="BT752">
        <v>8</v>
      </c>
      <c r="BU752">
        <v>0</v>
      </c>
      <c r="BV752" t="str">
        <f>"8:00 AM"</f>
        <v>8:00 AM</v>
      </c>
      <c r="BW752" t="str">
        <f>"5:00 PM"</f>
        <v>5:00 PM</v>
      </c>
      <c r="BX752" t="s">
        <v>158</v>
      </c>
      <c r="BY752">
        <v>0</v>
      </c>
      <c r="BZ752">
        <v>12</v>
      </c>
      <c r="CA752" t="s">
        <v>115</v>
      </c>
      <c r="CC752" t="s">
        <v>7647</v>
      </c>
      <c r="CD752" t="s">
        <v>7648</v>
      </c>
      <c r="CE752" t="s">
        <v>4494</v>
      </c>
      <c r="CF752" t="s">
        <v>119</v>
      </c>
      <c r="CG752" t="s">
        <v>120</v>
      </c>
      <c r="CH752" s="8">
        <v>96950</v>
      </c>
      <c r="CI752" s="3">
        <v>8.83</v>
      </c>
      <c r="CJ752" s="3">
        <v>8.83</v>
      </c>
      <c r="CK752" s="3">
        <v>13.25</v>
      </c>
      <c r="CL752" s="3">
        <v>13.25</v>
      </c>
      <c r="CM752" t="s">
        <v>136</v>
      </c>
      <c r="CN752" t="s">
        <v>139</v>
      </c>
      <c r="CO752" t="s">
        <v>138</v>
      </c>
      <c r="CQ752" t="s">
        <v>115</v>
      </c>
      <c r="CR752" t="s">
        <v>133</v>
      </c>
      <c r="CS752" t="s">
        <v>139</v>
      </c>
      <c r="CT752" t="s">
        <v>133</v>
      </c>
      <c r="CU752" t="s">
        <v>139</v>
      </c>
      <c r="CV752" t="s">
        <v>133</v>
      </c>
      <c r="CW752" t="s">
        <v>139</v>
      </c>
      <c r="CX752" t="s">
        <v>1859</v>
      </c>
      <c r="CY752" s="10">
        <v>16709899368</v>
      </c>
      <c r="CZ752" t="s">
        <v>4498</v>
      </c>
      <c r="DA752" t="s">
        <v>139</v>
      </c>
      <c r="DB752" t="s">
        <v>133</v>
      </c>
      <c r="DC752" t="s">
        <v>115</v>
      </c>
    </row>
    <row r="753" spans="1:112" ht="14.45" customHeight="1" x14ac:dyDescent="0.25">
      <c r="A753" t="s">
        <v>7723</v>
      </c>
      <c r="B753" t="s">
        <v>192</v>
      </c>
      <c r="C753" s="1">
        <v>45567</v>
      </c>
      <c r="D753" s="1">
        <v>45614</v>
      </c>
      <c r="E753" t="s">
        <v>144</v>
      </c>
      <c r="F753" s="1">
        <v>45715</v>
      </c>
      <c r="G753" t="s">
        <v>115</v>
      </c>
      <c r="H753" t="s">
        <v>115</v>
      </c>
      <c r="I753" t="s">
        <v>115</v>
      </c>
      <c r="J753" t="s">
        <v>5614</v>
      </c>
      <c r="K753" t="s">
        <v>5615</v>
      </c>
      <c r="L753" t="s">
        <v>5616</v>
      </c>
      <c r="N753" t="s">
        <v>2477</v>
      </c>
      <c r="O753" t="s">
        <v>120</v>
      </c>
      <c r="P753" s="8">
        <v>96950</v>
      </c>
      <c r="Q753" t="s">
        <v>121</v>
      </c>
      <c r="S753" s="10">
        <v>16702343977</v>
      </c>
      <c r="U753" t="s">
        <v>5617</v>
      </c>
      <c r="V753">
        <v>81111</v>
      </c>
      <c r="W753" t="s">
        <v>123</v>
      </c>
      <c r="Y753" t="s">
        <v>5618</v>
      </c>
      <c r="Z753" t="s">
        <v>5619</v>
      </c>
      <c r="AB753" t="s">
        <v>5620</v>
      </c>
      <c r="AC753" t="s">
        <v>5621</v>
      </c>
      <c r="AE753" t="s">
        <v>2477</v>
      </c>
      <c r="AF753" t="s">
        <v>120</v>
      </c>
      <c r="AG753" s="8">
        <v>96950</v>
      </c>
      <c r="AH753" t="s">
        <v>121</v>
      </c>
      <c r="AJ753" s="10">
        <v>16702343977</v>
      </c>
      <c r="AL753" t="s">
        <v>5622</v>
      </c>
      <c r="BD753" t="str">
        <f>"49-3023.00"</f>
        <v>49-3023.00</v>
      </c>
      <c r="BE753" t="s">
        <v>817</v>
      </c>
      <c r="BF753" t="s">
        <v>5623</v>
      </c>
      <c r="BG753" t="s">
        <v>817</v>
      </c>
      <c r="BH753">
        <v>2</v>
      </c>
      <c r="BJ753" s="1">
        <v>45717</v>
      </c>
      <c r="BK753" s="1">
        <v>46081</v>
      </c>
      <c r="BN753">
        <v>35</v>
      </c>
      <c r="BO753">
        <v>0</v>
      </c>
      <c r="BP753">
        <v>7</v>
      </c>
      <c r="BQ753">
        <v>7</v>
      </c>
      <c r="BR753">
        <v>7</v>
      </c>
      <c r="BS753">
        <v>7</v>
      </c>
      <c r="BT753">
        <v>7</v>
      </c>
      <c r="BU753">
        <v>0</v>
      </c>
      <c r="BV753" t="str">
        <f>"8:00 AM"</f>
        <v>8:00 AM</v>
      </c>
      <c r="BW753" t="str">
        <f>"5:00 PM"</f>
        <v>5:00 PM</v>
      </c>
      <c r="BX753" t="s">
        <v>226</v>
      </c>
      <c r="BY753">
        <v>0</v>
      </c>
      <c r="BZ753">
        <v>12</v>
      </c>
      <c r="CA753" t="s">
        <v>115</v>
      </c>
      <c r="CC753" t="s">
        <v>7724</v>
      </c>
      <c r="CD753" t="s">
        <v>5625</v>
      </c>
      <c r="CF753" t="s">
        <v>2477</v>
      </c>
      <c r="CG753" t="s">
        <v>120</v>
      </c>
      <c r="CH753" s="8">
        <v>96950</v>
      </c>
      <c r="CI753" s="3">
        <v>11.01</v>
      </c>
      <c r="CJ753" s="3">
        <v>11.01</v>
      </c>
      <c r="CK753" s="3">
        <v>16.510000000000002</v>
      </c>
      <c r="CL753" s="3">
        <v>16.510000000000002</v>
      </c>
      <c r="CM753" t="s">
        <v>136</v>
      </c>
      <c r="CN753" t="s">
        <v>368</v>
      </c>
      <c r="CO753" t="s">
        <v>138</v>
      </c>
      <c r="CQ753" t="s">
        <v>115</v>
      </c>
      <c r="CR753" t="s">
        <v>133</v>
      </c>
      <c r="CS753" t="s">
        <v>139</v>
      </c>
      <c r="CT753" t="s">
        <v>133</v>
      </c>
      <c r="CU753" t="s">
        <v>139</v>
      </c>
      <c r="CV753" t="s">
        <v>133</v>
      </c>
      <c r="CW753" t="s">
        <v>139</v>
      </c>
      <c r="CX753" t="s">
        <v>2193</v>
      </c>
      <c r="CY753" s="10">
        <v>16702343977</v>
      </c>
      <c r="CZ753" t="s">
        <v>5622</v>
      </c>
      <c r="DA753" t="s">
        <v>139</v>
      </c>
      <c r="DB753" t="s">
        <v>133</v>
      </c>
      <c r="DC753" t="s">
        <v>115</v>
      </c>
      <c r="DD753" t="s">
        <v>1262</v>
      </c>
      <c r="DE753" t="s">
        <v>5619</v>
      </c>
      <c r="DG753" t="s">
        <v>5627</v>
      </c>
      <c r="DH753" t="s">
        <v>5622</v>
      </c>
    </row>
    <row r="754" spans="1:112" ht="14.45" customHeight="1" x14ac:dyDescent="0.25">
      <c r="A754" t="s">
        <v>7932</v>
      </c>
      <c r="B754" t="s">
        <v>192</v>
      </c>
      <c r="C754" s="1">
        <v>45508</v>
      </c>
      <c r="D754" s="1">
        <v>45614</v>
      </c>
      <c r="E754" t="s">
        <v>114</v>
      </c>
      <c r="G754" t="s">
        <v>115</v>
      </c>
      <c r="H754" t="s">
        <v>115</v>
      </c>
      <c r="I754" t="s">
        <v>115</v>
      </c>
      <c r="J754" t="s">
        <v>1509</v>
      </c>
      <c r="K754" t="s">
        <v>139</v>
      </c>
      <c r="L754" t="s">
        <v>1510</v>
      </c>
      <c r="N754" t="s">
        <v>148</v>
      </c>
      <c r="O754" t="s">
        <v>120</v>
      </c>
      <c r="P754" s="8">
        <v>96950</v>
      </c>
      <c r="Q754" t="s">
        <v>121</v>
      </c>
      <c r="R754" t="s">
        <v>1511</v>
      </c>
      <c r="S754" s="10">
        <v>16702345860</v>
      </c>
      <c r="U754" t="s">
        <v>1512</v>
      </c>
      <c r="V754">
        <v>5241</v>
      </c>
      <c r="W754" t="s">
        <v>123</v>
      </c>
      <c r="Y754" t="s">
        <v>1513</v>
      </c>
      <c r="Z754" t="s">
        <v>1514</v>
      </c>
      <c r="AA754" t="s">
        <v>1515</v>
      </c>
      <c r="AB754" t="s">
        <v>565</v>
      </c>
      <c r="AC754" t="s">
        <v>1510</v>
      </c>
      <c r="AE754" t="s">
        <v>148</v>
      </c>
      <c r="AF754" t="s">
        <v>120</v>
      </c>
      <c r="AG754" s="8">
        <v>96950</v>
      </c>
      <c r="AH754" t="s">
        <v>121</v>
      </c>
      <c r="AI754" t="s">
        <v>1511</v>
      </c>
      <c r="AJ754" s="10">
        <v>16702345860</v>
      </c>
      <c r="AL754" t="s">
        <v>1516</v>
      </c>
      <c r="BD754" t="str">
        <f>"43-3031.00"</f>
        <v>43-3031.00</v>
      </c>
      <c r="BE754" t="s">
        <v>430</v>
      </c>
      <c r="BF754" t="s">
        <v>7933</v>
      </c>
      <c r="BG754" t="s">
        <v>765</v>
      </c>
      <c r="BH754">
        <v>1</v>
      </c>
      <c r="BJ754" s="1">
        <v>45627</v>
      </c>
      <c r="BK754" s="1">
        <v>45991</v>
      </c>
      <c r="BN754">
        <v>35</v>
      </c>
      <c r="BO754">
        <v>0</v>
      </c>
      <c r="BP754">
        <v>7</v>
      </c>
      <c r="BQ754">
        <v>7</v>
      </c>
      <c r="BR754">
        <v>7</v>
      </c>
      <c r="BS754">
        <v>7</v>
      </c>
      <c r="BT754">
        <v>7</v>
      </c>
      <c r="BU754">
        <v>0</v>
      </c>
      <c r="BV754" t="str">
        <f>"9:00 AM"</f>
        <v>9:00 AM</v>
      </c>
      <c r="BW754" t="str">
        <f>"5:00 PM"</f>
        <v>5:00 PM</v>
      </c>
      <c r="BX754" t="s">
        <v>226</v>
      </c>
      <c r="BY754">
        <v>0</v>
      </c>
      <c r="BZ754">
        <v>12</v>
      </c>
      <c r="CA754" t="s">
        <v>115</v>
      </c>
      <c r="CC754" t="s">
        <v>7934</v>
      </c>
      <c r="CD754" t="s">
        <v>1520</v>
      </c>
      <c r="CE754" t="s">
        <v>1521</v>
      </c>
      <c r="CF754" t="s">
        <v>148</v>
      </c>
      <c r="CG754" t="s">
        <v>120</v>
      </c>
      <c r="CH754" s="8">
        <v>96950</v>
      </c>
      <c r="CI754" s="3">
        <v>12.28</v>
      </c>
      <c r="CJ754" s="3">
        <v>12.28</v>
      </c>
      <c r="CK754" s="3">
        <v>18.420000000000002</v>
      </c>
      <c r="CL754" s="3">
        <v>18.420000000000002</v>
      </c>
      <c r="CM754" t="s">
        <v>136</v>
      </c>
      <c r="CN754" t="s">
        <v>158</v>
      </c>
      <c r="CO754" t="s">
        <v>138</v>
      </c>
      <c r="CQ754" t="s">
        <v>115</v>
      </c>
      <c r="CR754" t="s">
        <v>133</v>
      </c>
      <c r="CS754" t="s">
        <v>139</v>
      </c>
      <c r="CT754" t="s">
        <v>133</v>
      </c>
      <c r="CU754" t="s">
        <v>133</v>
      </c>
      <c r="CV754" t="s">
        <v>133</v>
      </c>
      <c r="CW754" t="s">
        <v>139</v>
      </c>
      <c r="CX754" t="s">
        <v>139</v>
      </c>
      <c r="CY754" s="10">
        <v>16702345860</v>
      </c>
      <c r="CZ754" t="s">
        <v>1516</v>
      </c>
      <c r="DA754" t="s">
        <v>5506</v>
      </c>
      <c r="DB754" t="s">
        <v>133</v>
      </c>
      <c r="DC754" t="s">
        <v>115</v>
      </c>
    </row>
    <row r="755" spans="1:112" ht="14.45" customHeight="1" x14ac:dyDescent="0.25">
      <c r="A755" t="s">
        <v>8091</v>
      </c>
      <c r="B755" t="s">
        <v>192</v>
      </c>
      <c r="C755" s="1">
        <v>45595</v>
      </c>
      <c r="D755" s="1">
        <v>45614</v>
      </c>
      <c r="E755" t="s">
        <v>114</v>
      </c>
      <c r="G755" t="s">
        <v>115</v>
      </c>
      <c r="H755" t="s">
        <v>115</v>
      </c>
      <c r="I755" t="s">
        <v>115</v>
      </c>
      <c r="J755" t="s">
        <v>2647</v>
      </c>
      <c r="K755" t="s">
        <v>2648</v>
      </c>
      <c r="L755" t="s">
        <v>2649</v>
      </c>
      <c r="M755" t="s">
        <v>2650</v>
      </c>
      <c r="N755" t="s">
        <v>119</v>
      </c>
      <c r="O755" t="s">
        <v>120</v>
      </c>
      <c r="P755" s="8">
        <v>96950</v>
      </c>
      <c r="Q755" t="s">
        <v>121</v>
      </c>
      <c r="S755" s="10">
        <v>106702876661</v>
      </c>
      <c r="U755" t="s">
        <v>2651</v>
      </c>
      <c r="V755">
        <v>561520</v>
      </c>
      <c r="W755" t="s">
        <v>123</v>
      </c>
      <c r="Y755" t="s">
        <v>2149</v>
      </c>
      <c r="Z755" t="s">
        <v>2150</v>
      </c>
      <c r="AB755" t="s">
        <v>2652</v>
      </c>
      <c r="AC755" t="s">
        <v>2649</v>
      </c>
      <c r="AD755" t="s">
        <v>2650</v>
      </c>
      <c r="AE755" t="s">
        <v>119</v>
      </c>
      <c r="AF755" t="s">
        <v>120</v>
      </c>
      <c r="AG755" s="8">
        <v>96950</v>
      </c>
      <c r="AH755" t="s">
        <v>121</v>
      </c>
      <c r="AJ755" s="10">
        <v>16702876661</v>
      </c>
      <c r="AL755" t="s">
        <v>2654</v>
      </c>
      <c r="BD755" t="str">
        <f>"39-7012.00"</f>
        <v>39-7012.00</v>
      </c>
      <c r="BE755" t="s">
        <v>381</v>
      </c>
      <c r="BF755" t="s">
        <v>6951</v>
      </c>
      <c r="BG755" t="s">
        <v>2280</v>
      </c>
      <c r="BH755">
        <v>6</v>
      </c>
      <c r="BJ755" s="1">
        <v>45627</v>
      </c>
      <c r="BK755" s="1">
        <v>45930</v>
      </c>
      <c r="BN755">
        <v>35</v>
      </c>
      <c r="BO755">
        <v>7</v>
      </c>
      <c r="BP755">
        <v>0</v>
      </c>
      <c r="BQ755">
        <v>0</v>
      </c>
      <c r="BR755">
        <v>7</v>
      </c>
      <c r="BS755">
        <v>7</v>
      </c>
      <c r="BT755">
        <v>7</v>
      </c>
      <c r="BU755">
        <v>7</v>
      </c>
      <c r="BV755" t="str">
        <f>"12:00 AM"</f>
        <v>12:00 AM</v>
      </c>
      <c r="BW755" t="str">
        <f>"7:00 AM"</f>
        <v>7:00 AM</v>
      </c>
      <c r="BX755" t="s">
        <v>158</v>
      </c>
      <c r="BY755">
        <v>0</v>
      </c>
      <c r="BZ755">
        <v>12</v>
      </c>
      <c r="CA755" t="s">
        <v>115</v>
      </c>
      <c r="CC755" t="s">
        <v>6952</v>
      </c>
      <c r="CD755" t="s">
        <v>2649</v>
      </c>
      <c r="CE755" t="s">
        <v>2650</v>
      </c>
      <c r="CF755" t="s">
        <v>2477</v>
      </c>
      <c r="CG755" t="s">
        <v>120</v>
      </c>
      <c r="CH755" s="8">
        <v>96950</v>
      </c>
      <c r="CI755" s="3">
        <v>10.43</v>
      </c>
      <c r="CJ755" s="3">
        <v>10.43</v>
      </c>
      <c r="CK755" s="3">
        <v>15.65</v>
      </c>
      <c r="CL755" s="3">
        <v>15.65</v>
      </c>
      <c r="CM755" t="s">
        <v>136</v>
      </c>
      <c r="CN755" t="s">
        <v>139</v>
      </c>
      <c r="CO755" t="s">
        <v>138</v>
      </c>
      <c r="CQ755" t="s">
        <v>115</v>
      </c>
      <c r="CR755" t="s">
        <v>133</v>
      </c>
      <c r="CS755" t="s">
        <v>139</v>
      </c>
      <c r="CT755" t="s">
        <v>133</v>
      </c>
      <c r="CU755" t="s">
        <v>133</v>
      </c>
      <c r="CV755" t="s">
        <v>133</v>
      </c>
      <c r="CW755" t="s">
        <v>139</v>
      </c>
      <c r="CX755" t="s">
        <v>2155</v>
      </c>
      <c r="CY755" s="10">
        <v>16702876661</v>
      </c>
      <c r="CZ755" t="s">
        <v>2654</v>
      </c>
      <c r="DA755" t="s">
        <v>139</v>
      </c>
      <c r="DB755" t="s">
        <v>133</v>
      </c>
      <c r="DC755" t="s">
        <v>115</v>
      </c>
    </row>
    <row r="756" spans="1:112" ht="14.45" customHeight="1" x14ac:dyDescent="0.25">
      <c r="A756" t="s">
        <v>8222</v>
      </c>
      <c r="B756" t="s">
        <v>212</v>
      </c>
      <c r="C756" s="1">
        <v>45506</v>
      </c>
      <c r="D756" s="1">
        <v>45614</v>
      </c>
      <c r="E756" t="s">
        <v>144</v>
      </c>
      <c r="F756" s="1">
        <v>45564</v>
      </c>
      <c r="G756" t="s">
        <v>115</v>
      </c>
      <c r="H756" t="s">
        <v>115</v>
      </c>
      <c r="I756" t="s">
        <v>115</v>
      </c>
      <c r="J756" t="s">
        <v>5965</v>
      </c>
      <c r="K756" t="s">
        <v>5966</v>
      </c>
      <c r="L756" t="s">
        <v>2776</v>
      </c>
      <c r="M756" t="s">
        <v>6456</v>
      </c>
      <c r="N756" t="s">
        <v>119</v>
      </c>
      <c r="O756" t="s">
        <v>120</v>
      </c>
      <c r="P756" s="8">
        <v>96950</v>
      </c>
      <c r="Q756" t="s">
        <v>121</v>
      </c>
      <c r="S756" s="10">
        <v>16702332288</v>
      </c>
      <c r="U756" t="s">
        <v>5968</v>
      </c>
      <c r="V756">
        <v>722511</v>
      </c>
      <c r="W756" t="s">
        <v>123</v>
      </c>
      <c r="Y756" t="s">
        <v>2778</v>
      </c>
      <c r="Z756" t="s">
        <v>2779</v>
      </c>
      <c r="AA756" t="s">
        <v>2780</v>
      </c>
      <c r="AB756" t="s">
        <v>288</v>
      </c>
      <c r="AC756" t="s">
        <v>2781</v>
      </c>
      <c r="AD756" t="s">
        <v>2776</v>
      </c>
      <c r="AE756" t="s">
        <v>119</v>
      </c>
      <c r="AF756" t="s">
        <v>120</v>
      </c>
      <c r="AG756" s="8">
        <v>96950</v>
      </c>
      <c r="AH756" t="s">
        <v>121</v>
      </c>
      <c r="AJ756" s="10">
        <v>16702332288</v>
      </c>
      <c r="AL756" t="s">
        <v>2782</v>
      </c>
      <c r="BD756" t="str">
        <f>"35-2014.00"</f>
        <v>35-2014.00</v>
      </c>
      <c r="BE756" t="s">
        <v>273</v>
      </c>
      <c r="BF756" t="s">
        <v>5969</v>
      </c>
      <c r="BG756" t="s">
        <v>275</v>
      </c>
      <c r="BH756">
        <v>3</v>
      </c>
      <c r="BJ756" s="1">
        <v>45566</v>
      </c>
      <c r="BK756" s="1">
        <v>45930</v>
      </c>
      <c r="BN756">
        <v>35</v>
      </c>
      <c r="BO756">
        <v>0</v>
      </c>
      <c r="BP756">
        <v>7</v>
      </c>
      <c r="BQ756">
        <v>7</v>
      </c>
      <c r="BR756">
        <v>7</v>
      </c>
      <c r="BS756">
        <v>7</v>
      </c>
      <c r="BT756">
        <v>7</v>
      </c>
      <c r="BU756">
        <v>0</v>
      </c>
      <c r="BV756" t="str">
        <f>"11:00 AM"</f>
        <v>11:00 AM</v>
      </c>
      <c r="BW756" t="str">
        <f>"9:00 PM"</f>
        <v>9:00 PM</v>
      </c>
      <c r="BX756" t="s">
        <v>158</v>
      </c>
      <c r="BY756">
        <v>0</v>
      </c>
      <c r="BZ756">
        <v>12</v>
      </c>
      <c r="CA756" t="s">
        <v>115</v>
      </c>
      <c r="CC756" t="s">
        <v>137</v>
      </c>
      <c r="CD756" t="s">
        <v>6457</v>
      </c>
      <c r="CE756" t="s">
        <v>2776</v>
      </c>
      <c r="CF756" t="s">
        <v>119</v>
      </c>
      <c r="CG756" t="s">
        <v>120</v>
      </c>
      <c r="CH756" s="8">
        <v>96950</v>
      </c>
      <c r="CI756" s="3">
        <v>8.83</v>
      </c>
      <c r="CJ756" s="3">
        <v>8.83</v>
      </c>
      <c r="CK756" s="3">
        <v>13.25</v>
      </c>
      <c r="CL756" s="3">
        <v>13.25</v>
      </c>
      <c r="CM756" t="s">
        <v>136</v>
      </c>
      <c r="CN756" t="s">
        <v>137</v>
      </c>
      <c r="CO756" t="s">
        <v>138</v>
      </c>
      <c r="CQ756" t="s">
        <v>115</v>
      </c>
      <c r="CR756" t="s">
        <v>133</v>
      </c>
      <c r="CS756" t="s">
        <v>139</v>
      </c>
      <c r="CT756" t="s">
        <v>133</v>
      </c>
      <c r="CU756" t="s">
        <v>139</v>
      </c>
      <c r="CV756" t="s">
        <v>133</v>
      </c>
      <c r="CW756" t="s">
        <v>139</v>
      </c>
      <c r="CX756" t="s">
        <v>2788</v>
      </c>
      <c r="CY756" s="10">
        <v>16702332288</v>
      </c>
      <c r="CZ756" t="s">
        <v>2782</v>
      </c>
      <c r="DA756" t="s">
        <v>139</v>
      </c>
      <c r="DB756" t="s">
        <v>133</v>
      </c>
      <c r="DC756" t="s">
        <v>115</v>
      </c>
    </row>
    <row r="757" spans="1:112" ht="14.45" customHeight="1" x14ac:dyDescent="0.25">
      <c r="A757" t="s">
        <v>8370</v>
      </c>
      <c r="B757" t="s">
        <v>143</v>
      </c>
      <c r="C757" s="1">
        <v>45553</v>
      </c>
      <c r="D757" s="1">
        <v>45614</v>
      </c>
      <c r="E757" t="s">
        <v>144</v>
      </c>
      <c r="F757" s="1">
        <v>45599</v>
      </c>
      <c r="G757" t="s">
        <v>115</v>
      </c>
      <c r="H757" t="s">
        <v>115</v>
      </c>
      <c r="I757" t="s">
        <v>115</v>
      </c>
      <c r="J757" t="s">
        <v>265</v>
      </c>
      <c r="L757" t="s">
        <v>266</v>
      </c>
      <c r="M757" t="s">
        <v>267</v>
      </c>
      <c r="N757" t="s">
        <v>148</v>
      </c>
      <c r="O757" t="s">
        <v>120</v>
      </c>
      <c r="P757" s="8">
        <v>96950</v>
      </c>
      <c r="Q757" t="s">
        <v>121</v>
      </c>
      <c r="S757" s="10">
        <v>16702341795</v>
      </c>
      <c r="U757" t="s">
        <v>149</v>
      </c>
      <c r="V757">
        <v>722511</v>
      </c>
      <c r="W757" t="s">
        <v>123</v>
      </c>
      <c r="Y757" t="s">
        <v>632</v>
      </c>
      <c r="Z757" t="s">
        <v>269</v>
      </c>
      <c r="AA757" t="s">
        <v>270</v>
      </c>
      <c r="AB757" t="s">
        <v>271</v>
      </c>
      <c r="AC757" t="s">
        <v>272</v>
      </c>
      <c r="AD757" t="s">
        <v>267</v>
      </c>
      <c r="AE757" t="s">
        <v>148</v>
      </c>
      <c r="AF757" t="s">
        <v>120</v>
      </c>
      <c r="AG757" s="8">
        <v>96950</v>
      </c>
      <c r="AH757" t="s">
        <v>121</v>
      </c>
      <c r="AJ757" s="10">
        <v>16702341795</v>
      </c>
      <c r="AL757" t="s">
        <v>154</v>
      </c>
      <c r="BD757" t="str">
        <f>"35-2014.00"</f>
        <v>35-2014.00</v>
      </c>
      <c r="BE757" t="s">
        <v>273</v>
      </c>
      <c r="BF757" t="s">
        <v>274</v>
      </c>
      <c r="BG757" t="s">
        <v>275</v>
      </c>
      <c r="BH757">
        <v>2</v>
      </c>
      <c r="BI757">
        <v>2</v>
      </c>
      <c r="BJ757" s="1">
        <v>45601</v>
      </c>
      <c r="BK757" s="1">
        <v>45965</v>
      </c>
      <c r="BL757" s="1">
        <v>45614</v>
      </c>
      <c r="BM757" s="1">
        <v>45965</v>
      </c>
      <c r="BN757">
        <v>35</v>
      </c>
      <c r="BO757">
        <v>5</v>
      </c>
      <c r="BP757">
        <v>0</v>
      </c>
      <c r="BQ757">
        <v>6</v>
      </c>
      <c r="BR757">
        <v>6</v>
      </c>
      <c r="BS757">
        <v>6</v>
      </c>
      <c r="BT757">
        <v>6</v>
      </c>
      <c r="BU757">
        <v>6</v>
      </c>
      <c r="BV757" t="str">
        <f>"7:00 AM"</f>
        <v>7:00 AM</v>
      </c>
      <c r="BW757" t="str">
        <f>"2:00 PM"</f>
        <v>2:00 PM</v>
      </c>
      <c r="BX757" t="s">
        <v>158</v>
      </c>
      <c r="BY757">
        <v>0</v>
      </c>
      <c r="BZ757">
        <v>12</v>
      </c>
      <c r="CA757" t="s">
        <v>115</v>
      </c>
      <c r="CC757" t="s">
        <v>276</v>
      </c>
      <c r="CD757" t="s">
        <v>266</v>
      </c>
      <c r="CE757" t="s">
        <v>267</v>
      </c>
      <c r="CF757" t="s">
        <v>148</v>
      </c>
      <c r="CG757" t="s">
        <v>120</v>
      </c>
      <c r="CH757" s="8">
        <v>96950</v>
      </c>
      <c r="CI757" s="3">
        <v>8.83</v>
      </c>
      <c r="CJ757" s="3">
        <v>9.25</v>
      </c>
      <c r="CK757" s="3">
        <v>13.25</v>
      </c>
      <c r="CL757" s="3">
        <v>13.88</v>
      </c>
      <c r="CM757" t="s">
        <v>136</v>
      </c>
      <c r="CN757" t="s">
        <v>158</v>
      </c>
      <c r="CO757" t="s">
        <v>138</v>
      </c>
      <c r="CQ757" t="s">
        <v>115</v>
      </c>
      <c r="CR757" t="s">
        <v>133</v>
      </c>
      <c r="CS757" t="s">
        <v>133</v>
      </c>
      <c r="CT757" t="s">
        <v>133</v>
      </c>
      <c r="CU757" t="s">
        <v>139</v>
      </c>
      <c r="CV757" t="s">
        <v>133</v>
      </c>
      <c r="CW757" t="s">
        <v>133</v>
      </c>
      <c r="CX757" t="s">
        <v>638</v>
      </c>
      <c r="CY757" s="10">
        <v>16702341795</v>
      </c>
      <c r="CZ757" t="s">
        <v>154</v>
      </c>
      <c r="DA757" t="s">
        <v>164</v>
      </c>
      <c r="DB757" t="s">
        <v>133</v>
      </c>
      <c r="DC757" t="s">
        <v>115</v>
      </c>
    </row>
    <row r="758" spans="1:112" ht="14.45" customHeight="1" x14ac:dyDescent="0.25">
      <c r="A758" t="s">
        <v>8716</v>
      </c>
      <c r="B758" t="s">
        <v>143</v>
      </c>
      <c r="C758" s="1">
        <v>45551</v>
      </c>
      <c r="D758" s="1">
        <v>45614</v>
      </c>
      <c r="E758" t="s">
        <v>114</v>
      </c>
      <c r="G758" t="s">
        <v>115</v>
      </c>
      <c r="H758" t="s">
        <v>115</v>
      </c>
      <c r="I758" t="s">
        <v>115</v>
      </c>
      <c r="J758" t="s">
        <v>5337</v>
      </c>
      <c r="K758" t="s">
        <v>5338</v>
      </c>
      <c r="L758" t="s">
        <v>5339</v>
      </c>
      <c r="M758" t="s">
        <v>5340</v>
      </c>
      <c r="N758" t="s">
        <v>148</v>
      </c>
      <c r="O758" t="s">
        <v>120</v>
      </c>
      <c r="P758" s="8">
        <v>96950</v>
      </c>
      <c r="Q758" t="s">
        <v>121</v>
      </c>
      <c r="S758" s="10">
        <v>16702349226</v>
      </c>
      <c r="U758" t="s">
        <v>5341</v>
      </c>
      <c r="V758">
        <v>722511</v>
      </c>
      <c r="W758" t="s">
        <v>123</v>
      </c>
      <c r="Y758" t="s">
        <v>1584</v>
      </c>
      <c r="Z758" t="s">
        <v>5342</v>
      </c>
      <c r="AA758" t="s">
        <v>5343</v>
      </c>
      <c r="AB758" t="s">
        <v>460</v>
      </c>
      <c r="AC758" t="s">
        <v>5339</v>
      </c>
      <c r="AD758" t="s">
        <v>5340</v>
      </c>
      <c r="AE758" t="s">
        <v>148</v>
      </c>
      <c r="AF758" t="s">
        <v>120</v>
      </c>
      <c r="AG758" s="8">
        <v>96950</v>
      </c>
      <c r="AH758" t="s">
        <v>121</v>
      </c>
      <c r="AJ758" s="10">
        <v>16702349226</v>
      </c>
      <c r="AL758" t="s">
        <v>5344</v>
      </c>
      <c r="BD758" t="str">
        <f>"35-2014.00"</f>
        <v>35-2014.00</v>
      </c>
      <c r="BE758" t="s">
        <v>273</v>
      </c>
      <c r="BF758" t="s">
        <v>5345</v>
      </c>
      <c r="BG758" t="s">
        <v>1100</v>
      </c>
      <c r="BH758">
        <v>3</v>
      </c>
      <c r="BI758">
        <v>3</v>
      </c>
      <c r="BJ758" s="1">
        <v>45658</v>
      </c>
      <c r="BK758" s="1">
        <v>46022</v>
      </c>
      <c r="BL758" s="1">
        <v>45658</v>
      </c>
      <c r="BM758" s="1">
        <v>46022</v>
      </c>
      <c r="BN758">
        <v>36</v>
      </c>
      <c r="BO758">
        <v>6</v>
      </c>
      <c r="BP758">
        <v>0</v>
      </c>
      <c r="BQ758">
        <v>6</v>
      </c>
      <c r="BR758">
        <v>6</v>
      </c>
      <c r="BS758">
        <v>6</v>
      </c>
      <c r="BT758">
        <v>6</v>
      </c>
      <c r="BU758">
        <v>6</v>
      </c>
      <c r="BV758" t="str">
        <f>"8:00 AM"</f>
        <v>8:00 AM</v>
      </c>
      <c r="BW758" t="str">
        <f>"2:00 PM"</f>
        <v>2:00 PM</v>
      </c>
      <c r="BX758" t="s">
        <v>158</v>
      </c>
      <c r="BY758">
        <v>0</v>
      </c>
      <c r="BZ758">
        <v>12</v>
      </c>
      <c r="CA758" t="s">
        <v>115</v>
      </c>
      <c r="CC758" t="s">
        <v>8717</v>
      </c>
      <c r="CD758" t="s">
        <v>5339</v>
      </c>
      <c r="CE758" t="s">
        <v>5340</v>
      </c>
      <c r="CF758" t="s">
        <v>148</v>
      </c>
      <c r="CG758" t="s">
        <v>120</v>
      </c>
      <c r="CH758" s="8">
        <v>96950</v>
      </c>
      <c r="CI758" s="3">
        <v>8.83</v>
      </c>
      <c r="CJ758" s="3">
        <v>8.83</v>
      </c>
      <c r="CK758" s="3">
        <v>13.25</v>
      </c>
      <c r="CL758" s="3">
        <v>13.25</v>
      </c>
      <c r="CM758" t="s">
        <v>136</v>
      </c>
      <c r="CN758" t="s">
        <v>139</v>
      </c>
      <c r="CO758" t="s">
        <v>138</v>
      </c>
      <c r="CQ758" t="s">
        <v>115</v>
      </c>
      <c r="CR758" t="s">
        <v>133</v>
      </c>
      <c r="CS758" t="s">
        <v>139</v>
      </c>
      <c r="CT758" t="s">
        <v>133</v>
      </c>
      <c r="CU758" t="s">
        <v>139</v>
      </c>
      <c r="CV758" t="s">
        <v>133</v>
      </c>
      <c r="CW758" t="s">
        <v>139</v>
      </c>
      <c r="CX758" t="s">
        <v>7360</v>
      </c>
      <c r="CY758" s="10">
        <v>16702349226</v>
      </c>
      <c r="CZ758" t="s">
        <v>5344</v>
      </c>
      <c r="DA758" t="s">
        <v>1522</v>
      </c>
      <c r="DB758" t="s">
        <v>133</v>
      </c>
      <c r="DC758" t="s">
        <v>115</v>
      </c>
    </row>
    <row r="759" spans="1:112" ht="14.45" customHeight="1" x14ac:dyDescent="0.25">
      <c r="A759" t="s">
        <v>8839</v>
      </c>
      <c r="B759" t="s">
        <v>143</v>
      </c>
      <c r="C759" s="1">
        <v>45540</v>
      </c>
      <c r="D759" s="1">
        <v>45614</v>
      </c>
      <c r="E759" t="s">
        <v>144</v>
      </c>
      <c r="F759" s="1">
        <v>45595</v>
      </c>
      <c r="G759" t="s">
        <v>115</v>
      </c>
      <c r="H759" t="s">
        <v>115</v>
      </c>
      <c r="I759" t="s">
        <v>115</v>
      </c>
      <c r="J759" t="s">
        <v>997</v>
      </c>
      <c r="L759" t="s">
        <v>2106</v>
      </c>
      <c r="M759" t="s">
        <v>2107</v>
      </c>
      <c r="N759" t="s">
        <v>119</v>
      </c>
      <c r="O759" t="s">
        <v>120</v>
      </c>
      <c r="P759" s="8">
        <v>96950</v>
      </c>
      <c r="Q759" t="s">
        <v>121</v>
      </c>
      <c r="S759" s="10">
        <v>16702858730</v>
      </c>
      <c r="U759" t="s">
        <v>1000</v>
      </c>
      <c r="V759">
        <v>561320</v>
      </c>
      <c r="W759" t="s">
        <v>123</v>
      </c>
      <c r="Y759" t="s">
        <v>1001</v>
      </c>
      <c r="Z759" t="s">
        <v>1002</v>
      </c>
      <c r="AA759" t="s">
        <v>1003</v>
      </c>
      <c r="AB759" t="s">
        <v>288</v>
      </c>
      <c r="AC759" t="s">
        <v>998</v>
      </c>
      <c r="AD759" t="s">
        <v>999</v>
      </c>
      <c r="AE759" t="s">
        <v>119</v>
      </c>
      <c r="AF759" t="s">
        <v>120</v>
      </c>
      <c r="AG759" s="8">
        <v>96950</v>
      </c>
      <c r="AH759" t="s">
        <v>121</v>
      </c>
      <c r="AJ759" s="10">
        <v>16702858730</v>
      </c>
      <c r="AL759" t="s">
        <v>1004</v>
      </c>
      <c r="BD759" t="str">
        <f>"49-9071.00"</f>
        <v>49-9071.00</v>
      </c>
      <c r="BE759" t="s">
        <v>241</v>
      </c>
      <c r="BF759" t="s">
        <v>2108</v>
      </c>
      <c r="BG759" t="s">
        <v>1969</v>
      </c>
      <c r="BH759">
        <v>15</v>
      </c>
      <c r="BI759">
        <v>15</v>
      </c>
      <c r="BJ759" s="1">
        <v>45597</v>
      </c>
      <c r="BK759" s="1">
        <v>45961</v>
      </c>
      <c r="BL759" s="1">
        <v>45614</v>
      </c>
      <c r="BM759" s="1">
        <v>45961</v>
      </c>
      <c r="BN759">
        <v>35</v>
      </c>
      <c r="BO759">
        <v>0</v>
      </c>
      <c r="BP759">
        <v>7</v>
      </c>
      <c r="BQ759">
        <v>7</v>
      </c>
      <c r="BR759">
        <v>7</v>
      </c>
      <c r="BS759">
        <v>7</v>
      </c>
      <c r="BT759">
        <v>7</v>
      </c>
      <c r="BU759">
        <v>0</v>
      </c>
      <c r="BV759" t="str">
        <f>"9:00 AM"</f>
        <v>9:00 AM</v>
      </c>
      <c r="BW759" t="str">
        <f>"5:00 PM"</f>
        <v>5:00 PM</v>
      </c>
      <c r="BX759" t="s">
        <v>158</v>
      </c>
      <c r="BY759">
        <v>0</v>
      </c>
      <c r="BZ759">
        <v>12</v>
      </c>
      <c r="CA759" t="s">
        <v>115</v>
      </c>
      <c r="CC759" s="2" t="s">
        <v>2109</v>
      </c>
      <c r="CD759" t="s">
        <v>8840</v>
      </c>
      <c r="CE759" t="s">
        <v>1009</v>
      </c>
      <c r="CF759" t="s">
        <v>119</v>
      </c>
      <c r="CG759" t="s">
        <v>120</v>
      </c>
      <c r="CH759" s="8">
        <v>96950</v>
      </c>
      <c r="CI759" s="3">
        <v>9.75</v>
      </c>
      <c r="CJ759" s="3">
        <v>9.75</v>
      </c>
      <c r="CK759" s="3">
        <v>14.63</v>
      </c>
      <c r="CL759" s="3">
        <v>14.63</v>
      </c>
      <c r="CM759" t="s">
        <v>136</v>
      </c>
      <c r="CN759" t="s">
        <v>137</v>
      </c>
      <c r="CO759" t="s">
        <v>138</v>
      </c>
      <c r="CQ759" t="s">
        <v>115</v>
      </c>
      <c r="CR759" t="s">
        <v>133</v>
      </c>
      <c r="CS759" t="s">
        <v>139</v>
      </c>
      <c r="CT759" t="s">
        <v>133</v>
      </c>
      <c r="CU759" t="s">
        <v>139</v>
      </c>
      <c r="CV759" t="s">
        <v>133</v>
      </c>
      <c r="CW759" t="s">
        <v>139</v>
      </c>
      <c r="CX759" s="2" t="s">
        <v>3751</v>
      </c>
      <c r="CY759" s="10">
        <v>16702858730</v>
      </c>
      <c r="CZ759" t="s">
        <v>1004</v>
      </c>
      <c r="DA759" t="s">
        <v>209</v>
      </c>
      <c r="DB759" t="s">
        <v>133</v>
      </c>
      <c r="DC759" t="s">
        <v>115</v>
      </c>
    </row>
    <row r="760" spans="1:112" ht="14.45" customHeight="1" x14ac:dyDescent="0.25">
      <c r="A760" t="s">
        <v>9587</v>
      </c>
      <c r="B760" t="s">
        <v>143</v>
      </c>
      <c r="C760" s="1">
        <v>45567</v>
      </c>
      <c r="D760" s="1">
        <v>45614</v>
      </c>
      <c r="E760" t="s">
        <v>144</v>
      </c>
      <c r="F760" s="1">
        <v>45715</v>
      </c>
      <c r="G760" t="s">
        <v>115</v>
      </c>
      <c r="H760" t="s">
        <v>115</v>
      </c>
      <c r="I760" t="s">
        <v>115</v>
      </c>
      <c r="J760" t="s">
        <v>5614</v>
      </c>
      <c r="K760" t="s">
        <v>5615</v>
      </c>
      <c r="L760" t="s">
        <v>5621</v>
      </c>
      <c r="N760" t="s">
        <v>2477</v>
      </c>
      <c r="O760" t="s">
        <v>120</v>
      </c>
      <c r="P760" s="8">
        <v>96950</v>
      </c>
      <c r="Q760" t="s">
        <v>121</v>
      </c>
      <c r="S760" s="10">
        <v>16702343977</v>
      </c>
      <c r="U760" t="s">
        <v>5617</v>
      </c>
      <c r="V760">
        <v>81112</v>
      </c>
      <c r="W760" t="s">
        <v>123</v>
      </c>
      <c r="Y760" t="s">
        <v>5618</v>
      </c>
      <c r="Z760" t="s">
        <v>5619</v>
      </c>
      <c r="AB760" t="s">
        <v>5620</v>
      </c>
      <c r="AC760" t="s">
        <v>5621</v>
      </c>
      <c r="AE760" t="s">
        <v>2477</v>
      </c>
      <c r="AF760" t="s">
        <v>120</v>
      </c>
      <c r="AG760" s="8">
        <v>96950</v>
      </c>
      <c r="AH760" t="s">
        <v>121</v>
      </c>
      <c r="AJ760" s="10">
        <v>16702343977</v>
      </c>
      <c r="AL760" t="s">
        <v>5622</v>
      </c>
      <c r="BD760" t="str">
        <f>"49-3021.00"</f>
        <v>49-3021.00</v>
      </c>
      <c r="BE760" t="s">
        <v>3898</v>
      </c>
      <c r="BF760" t="s">
        <v>6877</v>
      </c>
      <c r="BG760" t="s">
        <v>3898</v>
      </c>
      <c r="BH760">
        <v>2</v>
      </c>
      <c r="BI760">
        <v>2</v>
      </c>
      <c r="BJ760" s="1">
        <v>45717</v>
      </c>
      <c r="BK760" s="1">
        <v>46081</v>
      </c>
      <c r="BL760" s="1">
        <v>45717</v>
      </c>
      <c r="BM760" s="1">
        <v>46081</v>
      </c>
      <c r="BN760">
        <v>35</v>
      </c>
      <c r="BO760">
        <v>0</v>
      </c>
      <c r="BP760">
        <v>7</v>
      </c>
      <c r="BQ760">
        <v>7</v>
      </c>
      <c r="BR760">
        <v>7</v>
      </c>
      <c r="BS760">
        <v>7</v>
      </c>
      <c r="BT760">
        <v>7</v>
      </c>
      <c r="BU760">
        <v>0</v>
      </c>
      <c r="BV760" t="str">
        <f>"8:00 AM"</f>
        <v>8:00 AM</v>
      </c>
      <c r="BW760" t="str">
        <f>"5:00 PM"</f>
        <v>5:00 PM</v>
      </c>
      <c r="BX760" t="s">
        <v>226</v>
      </c>
      <c r="BY760">
        <v>0</v>
      </c>
      <c r="BZ760">
        <v>12</v>
      </c>
      <c r="CA760" t="s">
        <v>115</v>
      </c>
      <c r="CC760" s="2" t="s">
        <v>9588</v>
      </c>
      <c r="CD760" t="s">
        <v>5625</v>
      </c>
      <c r="CF760" t="s">
        <v>2477</v>
      </c>
      <c r="CG760" t="s">
        <v>120</v>
      </c>
      <c r="CH760" s="8">
        <v>96950</v>
      </c>
      <c r="CI760" s="3">
        <v>11.18</v>
      </c>
      <c r="CJ760" s="3">
        <v>11.18</v>
      </c>
      <c r="CK760" s="3">
        <v>16.77</v>
      </c>
      <c r="CL760" s="3">
        <v>16.77</v>
      </c>
      <c r="CM760" t="s">
        <v>136</v>
      </c>
      <c r="CN760" t="s">
        <v>368</v>
      </c>
      <c r="CO760" t="s">
        <v>138</v>
      </c>
      <c r="CQ760" t="s">
        <v>115</v>
      </c>
      <c r="CR760" t="s">
        <v>133</v>
      </c>
      <c r="CS760" t="s">
        <v>139</v>
      </c>
      <c r="CT760" t="s">
        <v>133</v>
      </c>
      <c r="CU760" t="s">
        <v>139</v>
      </c>
      <c r="CV760" t="s">
        <v>133</v>
      </c>
      <c r="CW760" t="s">
        <v>139</v>
      </c>
      <c r="CX760" t="s">
        <v>2193</v>
      </c>
      <c r="CY760" s="10">
        <v>16702343977</v>
      </c>
      <c r="CZ760" t="s">
        <v>5622</v>
      </c>
      <c r="DA760" t="s">
        <v>139</v>
      </c>
      <c r="DB760" t="s">
        <v>133</v>
      </c>
      <c r="DC760" t="s">
        <v>115</v>
      </c>
      <c r="DD760" t="s">
        <v>1262</v>
      </c>
      <c r="DE760" t="s">
        <v>5626</v>
      </c>
      <c r="DG760" t="s">
        <v>5627</v>
      </c>
      <c r="DH760" t="s">
        <v>5622</v>
      </c>
    </row>
    <row r="761" spans="1:112" ht="14.45" customHeight="1" x14ac:dyDescent="0.25">
      <c r="A761" t="s">
        <v>468</v>
      </c>
      <c r="B761" t="s">
        <v>143</v>
      </c>
      <c r="C761" s="1">
        <v>45582</v>
      </c>
      <c r="D761" s="1">
        <v>45615</v>
      </c>
      <c r="E761" t="s">
        <v>144</v>
      </c>
      <c r="F761" s="1">
        <v>45656</v>
      </c>
      <c r="G761" t="s">
        <v>115</v>
      </c>
      <c r="H761" t="s">
        <v>115</v>
      </c>
      <c r="I761" t="s">
        <v>115</v>
      </c>
      <c r="J761" t="s">
        <v>469</v>
      </c>
      <c r="L761" t="s">
        <v>470</v>
      </c>
      <c r="M761" t="s">
        <v>471</v>
      </c>
      <c r="N761" t="s">
        <v>119</v>
      </c>
      <c r="O761" t="s">
        <v>120</v>
      </c>
      <c r="P761" s="8">
        <v>96950</v>
      </c>
      <c r="Q761" t="s">
        <v>121</v>
      </c>
      <c r="S761" s="10">
        <v>16702355009</v>
      </c>
      <c r="U761" t="s">
        <v>472</v>
      </c>
      <c r="V761">
        <v>561311</v>
      </c>
      <c r="W761" t="s">
        <v>234</v>
      </c>
      <c r="X761" t="s">
        <v>133</v>
      </c>
      <c r="Y761" t="s">
        <v>473</v>
      </c>
      <c r="Z761" t="s">
        <v>474</v>
      </c>
      <c r="AA761" t="s">
        <v>475</v>
      </c>
      <c r="AB761" t="s">
        <v>200</v>
      </c>
      <c r="AC761" t="s">
        <v>476</v>
      </c>
      <c r="AD761" t="s">
        <v>471</v>
      </c>
      <c r="AE761" t="s">
        <v>119</v>
      </c>
      <c r="AF761" t="s">
        <v>120</v>
      </c>
      <c r="AG761" s="8">
        <v>96950</v>
      </c>
      <c r="AH761" t="s">
        <v>121</v>
      </c>
      <c r="AJ761" s="10">
        <v>16702355009</v>
      </c>
      <c r="AL761" t="s">
        <v>477</v>
      </c>
      <c r="BD761" t="str">
        <f>"49-9071.00"</f>
        <v>49-9071.00</v>
      </c>
      <c r="BE761" t="s">
        <v>241</v>
      </c>
      <c r="BF761" t="s">
        <v>478</v>
      </c>
      <c r="BG761" t="s">
        <v>479</v>
      </c>
      <c r="BH761">
        <v>10</v>
      </c>
      <c r="BI761">
        <v>10</v>
      </c>
      <c r="BJ761" s="1">
        <v>45658</v>
      </c>
      <c r="BK761" s="1">
        <v>46022</v>
      </c>
      <c r="BL761" s="1">
        <v>45658</v>
      </c>
      <c r="BM761" s="1">
        <v>46022</v>
      </c>
      <c r="BN761">
        <v>35</v>
      </c>
      <c r="BO761">
        <v>0</v>
      </c>
      <c r="BP761">
        <v>7</v>
      </c>
      <c r="BQ761">
        <v>7</v>
      </c>
      <c r="BR761">
        <v>7</v>
      </c>
      <c r="BS761">
        <v>7</v>
      </c>
      <c r="BT761">
        <v>7</v>
      </c>
      <c r="BU761">
        <v>0</v>
      </c>
      <c r="BV761" t="str">
        <f>"8:00 AM"</f>
        <v>8:00 AM</v>
      </c>
      <c r="BW761" t="str">
        <f>"4:00 PM"</f>
        <v>4:00 PM</v>
      </c>
      <c r="BX761" t="s">
        <v>226</v>
      </c>
      <c r="BY761">
        <v>0</v>
      </c>
      <c r="BZ761">
        <v>24</v>
      </c>
      <c r="CA761" t="s">
        <v>115</v>
      </c>
      <c r="CC761" t="s">
        <v>480</v>
      </c>
      <c r="CD761" t="s">
        <v>481</v>
      </c>
      <c r="CF761" t="s">
        <v>119</v>
      </c>
      <c r="CG761" t="s">
        <v>120</v>
      </c>
      <c r="CH761" s="8">
        <v>96950</v>
      </c>
      <c r="CI761" s="3">
        <v>9.75</v>
      </c>
      <c r="CJ761" s="3">
        <v>9.75</v>
      </c>
      <c r="CK761" s="3">
        <v>14.63</v>
      </c>
      <c r="CL761" s="3">
        <v>14.63</v>
      </c>
      <c r="CM761" t="s">
        <v>136</v>
      </c>
      <c r="CN761" t="s">
        <v>482</v>
      </c>
      <c r="CO761" t="s">
        <v>138</v>
      </c>
      <c r="CQ761" t="s">
        <v>115</v>
      </c>
      <c r="CR761" t="s">
        <v>133</v>
      </c>
      <c r="CS761" t="s">
        <v>139</v>
      </c>
      <c r="CT761" t="s">
        <v>133</v>
      </c>
      <c r="CU761" t="s">
        <v>139</v>
      </c>
      <c r="CV761" t="s">
        <v>133</v>
      </c>
      <c r="CW761" t="s">
        <v>139</v>
      </c>
      <c r="CX761" t="s">
        <v>483</v>
      </c>
      <c r="CY761" s="10">
        <v>16702355009</v>
      </c>
      <c r="CZ761" t="s">
        <v>477</v>
      </c>
      <c r="DA761" t="s">
        <v>139</v>
      </c>
      <c r="DB761" t="s">
        <v>133</v>
      </c>
      <c r="DC761" t="s">
        <v>133</v>
      </c>
    </row>
    <row r="762" spans="1:112" ht="14.45" customHeight="1" x14ac:dyDescent="0.25">
      <c r="A762" t="s">
        <v>1162</v>
      </c>
      <c r="B762" t="s">
        <v>143</v>
      </c>
      <c r="C762" s="1">
        <v>45561</v>
      </c>
      <c r="D762" s="1">
        <v>45615</v>
      </c>
      <c r="E762" t="s">
        <v>114</v>
      </c>
      <c r="G762" t="s">
        <v>115</v>
      </c>
      <c r="H762" t="s">
        <v>115</v>
      </c>
      <c r="I762" t="s">
        <v>115</v>
      </c>
      <c r="J762" t="s">
        <v>1163</v>
      </c>
      <c r="L762" t="s">
        <v>1164</v>
      </c>
      <c r="N762" t="s">
        <v>119</v>
      </c>
      <c r="O762" t="s">
        <v>120</v>
      </c>
      <c r="P762" s="8">
        <v>96950</v>
      </c>
      <c r="Q762" t="s">
        <v>121</v>
      </c>
      <c r="S762" s="10">
        <v>16702331818</v>
      </c>
      <c r="U762" t="s">
        <v>1165</v>
      </c>
      <c r="V762">
        <v>812199</v>
      </c>
      <c r="W762" t="s">
        <v>123</v>
      </c>
      <c r="Y762" t="s">
        <v>1166</v>
      </c>
      <c r="Z762" t="s">
        <v>1167</v>
      </c>
      <c r="AB762" t="s">
        <v>200</v>
      </c>
      <c r="AC762" t="s">
        <v>1168</v>
      </c>
      <c r="AE762" t="s">
        <v>119</v>
      </c>
      <c r="AF762" t="s">
        <v>120</v>
      </c>
      <c r="AG762" s="8">
        <v>96950</v>
      </c>
      <c r="AH762" t="s">
        <v>121</v>
      </c>
      <c r="AJ762" s="10">
        <v>16702331818</v>
      </c>
      <c r="AL762" t="s">
        <v>1169</v>
      </c>
      <c r="BD762" t="str">
        <f>"31-9011.00"</f>
        <v>31-9011.00</v>
      </c>
      <c r="BE762" t="s">
        <v>1170</v>
      </c>
      <c r="BF762" t="s">
        <v>1171</v>
      </c>
      <c r="BG762" t="s">
        <v>1172</v>
      </c>
      <c r="BH762">
        <v>6</v>
      </c>
      <c r="BI762">
        <v>6</v>
      </c>
      <c r="BJ762" s="1">
        <v>45597</v>
      </c>
      <c r="BK762" s="1">
        <v>45961</v>
      </c>
      <c r="BL762" s="1">
        <v>45615</v>
      </c>
      <c r="BM762" s="1">
        <v>45961</v>
      </c>
      <c r="BN762">
        <v>40</v>
      </c>
      <c r="BO762">
        <v>6</v>
      </c>
      <c r="BP762">
        <v>7</v>
      </c>
      <c r="BQ762">
        <v>0</v>
      </c>
      <c r="BR762">
        <v>7</v>
      </c>
      <c r="BS762">
        <v>7</v>
      </c>
      <c r="BT762">
        <v>7</v>
      </c>
      <c r="BU762">
        <v>6</v>
      </c>
      <c r="BV762" t="str">
        <f>"11:00 AM"</f>
        <v>11:00 AM</v>
      </c>
      <c r="BW762" t="str">
        <f>"7:00 PM"</f>
        <v>7:00 PM</v>
      </c>
      <c r="BX762" t="s">
        <v>158</v>
      </c>
      <c r="BY762">
        <v>12</v>
      </c>
      <c r="BZ762">
        <v>12</v>
      </c>
      <c r="CA762" t="s">
        <v>115</v>
      </c>
      <c r="CC762" s="2" t="s">
        <v>1173</v>
      </c>
      <c r="CD762" t="s">
        <v>1174</v>
      </c>
      <c r="CF762" t="s">
        <v>148</v>
      </c>
      <c r="CG762" t="s">
        <v>120</v>
      </c>
      <c r="CH762" s="8">
        <v>96950</v>
      </c>
      <c r="CI762" s="3">
        <v>12.37</v>
      </c>
      <c r="CJ762" s="3">
        <v>12.5</v>
      </c>
      <c r="CK762" s="3">
        <v>18.55</v>
      </c>
      <c r="CL762" s="3">
        <v>18.75</v>
      </c>
      <c r="CM762" t="s">
        <v>136</v>
      </c>
      <c r="CO762" t="s">
        <v>138</v>
      </c>
      <c r="CQ762" t="s">
        <v>115</v>
      </c>
      <c r="CR762" t="s">
        <v>133</v>
      </c>
      <c r="CS762" t="s">
        <v>139</v>
      </c>
      <c r="CT762" t="s">
        <v>133</v>
      </c>
      <c r="CU762" t="s">
        <v>133</v>
      </c>
      <c r="CV762" t="s">
        <v>133</v>
      </c>
      <c r="CW762" t="s">
        <v>133</v>
      </c>
      <c r="CX762" t="s">
        <v>1175</v>
      </c>
      <c r="CY762" s="10">
        <v>16702331818</v>
      </c>
      <c r="CZ762" t="s">
        <v>1169</v>
      </c>
      <c r="DA762" t="s">
        <v>139</v>
      </c>
      <c r="DB762" t="s">
        <v>133</v>
      </c>
      <c r="DC762" t="s">
        <v>115</v>
      </c>
    </row>
    <row r="763" spans="1:112" ht="14.45" customHeight="1" x14ac:dyDescent="0.25">
      <c r="A763" t="s">
        <v>1939</v>
      </c>
      <c r="B763" t="s">
        <v>143</v>
      </c>
      <c r="C763" s="1">
        <v>45541</v>
      </c>
      <c r="D763" s="1">
        <v>45615</v>
      </c>
      <c r="E763" t="s">
        <v>114</v>
      </c>
      <c r="G763" t="s">
        <v>115</v>
      </c>
      <c r="H763" t="s">
        <v>115</v>
      </c>
      <c r="I763" t="s">
        <v>115</v>
      </c>
      <c r="J763" t="s">
        <v>1940</v>
      </c>
      <c r="K763" t="s">
        <v>1941</v>
      </c>
      <c r="L763" t="s">
        <v>1942</v>
      </c>
      <c r="M763" t="s">
        <v>1943</v>
      </c>
      <c r="N763" t="s">
        <v>119</v>
      </c>
      <c r="O763" t="s">
        <v>120</v>
      </c>
      <c r="P763" s="8">
        <v>96950</v>
      </c>
      <c r="Q763" t="s">
        <v>121</v>
      </c>
      <c r="R763" t="s">
        <v>139</v>
      </c>
      <c r="S763" s="10">
        <v>16702355009</v>
      </c>
      <c r="U763" t="s">
        <v>1944</v>
      </c>
      <c r="V763">
        <v>561320</v>
      </c>
      <c r="W763" t="s">
        <v>234</v>
      </c>
      <c r="X763" t="s">
        <v>133</v>
      </c>
      <c r="Y763" t="s">
        <v>473</v>
      </c>
      <c r="Z763" t="s">
        <v>474</v>
      </c>
      <c r="AA763" t="s">
        <v>475</v>
      </c>
      <c r="AB763" t="s">
        <v>365</v>
      </c>
      <c r="AC763" t="s">
        <v>1942</v>
      </c>
      <c r="AD763" t="s">
        <v>1943</v>
      </c>
      <c r="AE763" t="s">
        <v>119</v>
      </c>
      <c r="AF763" t="s">
        <v>120</v>
      </c>
      <c r="AG763" s="8">
        <v>96950</v>
      </c>
      <c r="AH763" t="s">
        <v>121</v>
      </c>
      <c r="AJ763" s="10">
        <v>16702355009</v>
      </c>
      <c r="AL763" t="s">
        <v>1945</v>
      </c>
      <c r="BD763" t="str">
        <f>"37-2011.00"</f>
        <v>37-2011.00</v>
      </c>
      <c r="BE763" t="s">
        <v>203</v>
      </c>
      <c r="BF763" t="s">
        <v>1946</v>
      </c>
      <c r="BG763" t="s">
        <v>1947</v>
      </c>
      <c r="BH763">
        <v>10</v>
      </c>
      <c r="BI763">
        <v>10</v>
      </c>
      <c r="BJ763" s="1">
        <v>45566</v>
      </c>
      <c r="BK763" s="1">
        <v>45930</v>
      </c>
      <c r="BL763" s="1">
        <v>45615</v>
      </c>
      <c r="BM763" s="1">
        <v>45930</v>
      </c>
      <c r="BN763">
        <v>35</v>
      </c>
      <c r="BO763">
        <v>0</v>
      </c>
      <c r="BP763">
        <v>7</v>
      </c>
      <c r="BQ763">
        <v>7</v>
      </c>
      <c r="BR763">
        <v>7</v>
      </c>
      <c r="BS763">
        <v>7</v>
      </c>
      <c r="BT763">
        <v>7</v>
      </c>
      <c r="BU763">
        <v>0</v>
      </c>
      <c r="BV763" t="str">
        <f>"7:00 AM"</f>
        <v>7:00 AM</v>
      </c>
      <c r="BW763" t="str">
        <f>"3:00 PM"</f>
        <v>3:00 PM</v>
      </c>
      <c r="BX763" t="s">
        <v>158</v>
      </c>
      <c r="BY763">
        <v>0</v>
      </c>
      <c r="BZ763">
        <v>12</v>
      </c>
      <c r="CA763" t="s">
        <v>115</v>
      </c>
      <c r="CC763" s="2" t="s">
        <v>1948</v>
      </c>
      <c r="CD763" t="s">
        <v>1942</v>
      </c>
      <c r="CE763" t="s">
        <v>1943</v>
      </c>
      <c r="CF763" t="s">
        <v>119</v>
      </c>
      <c r="CG763" t="s">
        <v>120</v>
      </c>
      <c r="CH763" s="8">
        <v>96950</v>
      </c>
      <c r="CI763" s="3">
        <v>8.2899999999999991</v>
      </c>
      <c r="CJ763" s="3">
        <v>8.2899999999999991</v>
      </c>
      <c r="CK763" s="3">
        <v>12.44</v>
      </c>
      <c r="CL763" s="3">
        <v>12.44</v>
      </c>
      <c r="CM763" t="s">
        <v>136</v>
      </c>
      <c r="CN763" t="s">
        <v>1949</v>
      </c>
      <c r="CO763" t="s">
        <v>138</v>
      </c>
      <c r="CQ763" t="s">
        <v>115</v>
      </c>
      <c r="CR763" t="s">
        <v>133</v>
      </c>
      <c r="CS763" t="s">
        <v>139</v>
      </c>
      <c r="CT763" t="s">
        <v>133</v>
      </c>
      <c r="CU763" t="s">
        <v>139</v>
      </c>
      <c r="CV763" t="s">
        <v>133</v>
      </c>
      <c r="CW763" t="s">
        <v>139</v>
      </c>
      <c r="CX763" t="s">
        <v>1950</v>
      </c>
      <c r="CY763" s="10">
        <v>16702355009</v>
      </c>
      <c r="CZ763" t="s">
        <v>1945</v>
      </c>
      <c r="DA763" t="s">
        <v>139</v>
      </c>
      <c r="DB763" t="s">
        <v>133</v>
      </c>
      <c r="DC763" t="s">
        <v>133</v>
      </c>
    </row>
    <row r="764" spans="1:112" ht="14.45" customHeight="1" x14ac:dyDescent="0.25">
      <c r="A764" t="s">
        <v>3515</v>
      </c>
      <c r="B764" t="s">
        <v>143</v>
      </c>
      <c r="C764" s="1">
        <v>45569</v>
      </c>
      <c r="D764" s="1">
        <v>45615</v>
      </c>
      <c r="E764" t="s">
        <v>144</v>
      </c>
      <c r="F764" s="1">
        <v>45687</v>
      </c>
      <c r="G764" t="s">
        <v>115</v>
      </c>
      <c r="H764" t="s">
        <v>115</v>
      </c>
      <c r="I764" t="s">
        <v>115</v>
      </c>
      <c r="J764" t="s">
        <v>265</v>
      </c>
      <c r="L764" t="s">
        <v>266</v>
      </c>
      <c r="M764" t="s">
        <v>267</v>
      </c>
      <c r="N764" t="s">
        <v>148</v>
      </c>
      <c r="O764" t="s">
        <v>120</v>
      </c>
      <c r="P764" s="8">
        <v>96950</v>
      </c>
      <c r="Q764" t="s">
        <v>121</v>
      </c>
      <c r="S764" s="10">
        <v>16702341795</v>
      </c>
      <c r="U764" t="s">
        <v>149</v>
      </c>
      <c r="V764">
        <v>721110</v>
      </c>
      <c r="W764" t="s">
        <v>123</v>
      </c>
      <c r="Y764" t="s">
        <v>268</v>
      </c>
      <c r="Z764" t="s">
        <v>269</v>
      </c>
      <c r="AA764" t="s">
        <v>270</v>
      </c>
      <c r="AB764" t="s">
        <v>271</v>
      </c>
      <c r="AC764" t="s">
        <v>1590</v>
      </c>
      <c r="AD764" t="s">
        <v>1591</v>
      </c>
      <c r="AE764" t="s">
        <v>119</v>
      </c>
      <c r="AF764" t="s">
        <v>120</v>
      </c>
      <c r="AG764" s="8">
        <v>96950</v>
      </c>
      <c r="AH764" t="s">
        <v>121</v>
      </c>
      <c r="AJ764" s="10">
        <v>16702341795</v>
      </c>
      <c r="AL764" t="s">
        <v>154</v>
      </c>
      <c r="BD764" t="str">
        <f>"37-2012.00"</f>
        <v>37-2012.00</v>
      </c>
      <c r="BE764" t="s">
        <v>512</v>
      </c>
      <c r="BF764" t="s">
        <v>1592</v>
      </c>
      <c r="BG764" t="s">
        <v>1593</v>
      </c>
      <c r="BH764">
        <v>2</v>
      </c>
      <c r="BI764">
        <v>2</v>
      </c>
      <c r="BJ764" s="1">
        <v>45689</v>
      </c>
      <c r="BK764" s="1">
        <v>46053</v>
      </c>
      <c r="BL764" s="1">
        <v>45689</v>
      </c>
      <c r="BM764" s="1">
        <v>46053</v>
      </c>
      <c r="BN764">
        <v>35</v>
      </c>
      <c r="BO764">
        <v>5</v>
      </c>
      <c r="BP764">
        <v>0</v>
      </c>
      <c r="BQ764">
        <v>6</v>
      </c>
      <c r="BR764">
        <v>6</v>
      </c>
      <c r="BS764">
        <v>6</v>
      </c>
      <c r="BT764">
        <v>6</v>
      </c>
      <c r="BU764">
        <v>6</v>
      </c>
      <c r="BV764" t="str">
        <f>"8:00 AM"</f>
        <v>8:00 AM</v>
      </c>
      <c r="BW764" t="str">
        <f>"3:00 PM"</f>
        <v>3:00 PM</v>
      </c>
      <c r="BX764" t="s">
        <v>158</v>
      </c>
      <c r="BY764">
        <v>0</v>
      </c>
      <c r="BZ764">
        <v>3</v>
      </c>
      <c r="CA764" t="s">
        <v>115</v>
      </c>
      <c r="CC764" t="s">
        <v>1594</v>
      </c>
      <c r="CD764" t="s">
        <v>3516</v>
      </c>
      <c r="CE764" t="s">
        <v>294</v>
      </c>
      <c r="CF764" t="s">
        <v>283</v>
      </c>
      <c r="CG764" t="s">
        <v>120</v>
      </c>
      <c r="CH764" s="8">
        <v>96952</v>
      </c>
      <c r="CI764" s="3">
        <v>7.77</v>
      </c>
      <c r="CJ764" s="3">
        <v>8.5</v>
      </c>
      <c r="CK764" s="3">
        <v>11.65</v>
      </c>
      <c r="CL764" s="3">
        <v>12.75</v>
      </c>
      <c r="CM764" t="s">
        <v>136</v>
      </c>
      <c r="CN764" t="s">
        <v>158</v>
      </c>
      <c r="CO764" t="s">
        <v>138</v>
      </c>
      <c r="CQ764" t="s">
        <v>115</v>
      </c>
      <c r="CR764" t="s">
        <v>133</v>
      </c>
      <c r="CS764" t="s">
        <v>133</v>
      </c>
      <c r="CT764" t="s">
        <v>133</v>
      </c>
      <c r="CU764" t="s">
        <v>139</v>
      </c>
      <c r="CV764" t="s">
        <v>133</v>
      </c>
      <c r="CW764" t="s">
        <v>133</v>
      </c>
      <c r="CX764" t="s">
        <v>279</v>
      </c>
      <c r="CY764" s="10">
        <v>16702341795</v>
      </c>
      <c r="CZ764" t="s">
        <v>154</v>
      </c>
      <c r="DA764" t="s">
        <v>164</v>
      </c>
      <c r="DB764" t="s">
        <v>133</v>
      </c>
      <c r="DC764" t="s">
        <v>115</v>
      </c>
    </row>
    <row r="765" spans="1:112" ht="14.45" customHeight="1" x14ac:dyDescent="0.25">
      <c r="A765" t="s">
        <v>4567</v>
      </c>
      <c r="B765" t="s">
        <v>901</v>
      </c>
      <c r="C765" s="1">
        <v>45550</v>
      </c>
      <c r="D765" s="1">
        <v>45615</v>
      </c>
      <c r="E765" t="s">
        <v>114</v>
      </c>
      <c r="G765" t="s">
        <v>115</v>
      </c>
      <c r="H765" t="s">
        <v>115</v>
      </c>
      <c r="I765" t="s">
        <v>115</v>
      </c>
      <c r="J765" t="s">
        <v>4568</v>
      </c>
      <c r="K765" t="s">
        <v>4569</v>
      </c>
      <c r="L765" t="s">
        <v>4570</v>
      </c>
      <c r="N765" t="s">
        <v>119</v>
      </c>
      <c r="O765" t="s">
        <v>120</v>
      </c>
      <c r="P765" s="8">
        <v>96950</v>
      </c>
      <c r="Q765" t="s">
        <v>121</v>
      </c>
      <c r="S765" s="10">
        <v>16702339032</v>
      </c>
      <c r="U765" t="s">
        <v>4571</v>
      </c>
      <c r="V765">
        <v>53111</v>
      </c>
      <c r="W765" t="s">
        <v>123</v>
      </c>
      <c r="Y765" t="s">
        <v>4572</v>
      </c>
      <c r="Z765" t="s">
        <v>4573</v>
      </c>
      <c r="AA765" t="s">
        <v>2642</v>
      </c>
      <c r="AB765" t="s">
        <v>304</v>
      </c>
      <c r="AC765" t="s">
        <v>4570</v>
      </c>
      <c r="AE765" t="s">
        <v>119</v>
      </c>
      <c r="AF765" t="s">
        <v>120</v>
      </c>
      <c r="AG765" s="8">
        <v>96950</v>
      </c>
      <c r="AH765" t="s">
        <v>121</v>
      </c>
      <c r="AJ765" s="10">
        <v>16702339032</v>
      </c>
      <c r="AL765" t="s">
        <v>4574</v>
      </c>
      <c r="BD765" t="str">
        <f>"49-9071.00"</f>
        <v>49-9071.00</v>
      </c>
      <c r="BE765" t="s">
        <v>241</v>
      </c>
      <c r="BF765" t="s">
        <v>4575</v>
      </c>
      <c r="BG765" t="s">
        <v>1048</v>
      </c>
      <c r="BH765">
        <v>3</v>
      </c>
      <c r="BI765">
        <v>2</v>
      </c>
      <c r="BJ765" s="1">
        <v>45566</v>
      </c>
      <c r="BK765" s="1">
        <v>45930</v>
      </c>
      <c r="BL765" s="1">
        <v>45615</v>
      </c>
      <c r="BM765" s="1">
        <v>45930</v>
      </c>
      <c r="BN765">
        <v>40</v>
      </c>
      <c r="BO765">
        <v>0</v>
      </c>
      <c r="BP765">
        <v>8</v>
      </c>
      <c r="BQ765">
        <v>8</v>
      </c>
      <c r="BR765">
        <v>8</v>
      </c>
      <c r="BS765">
        <v>8</v>
      </c>
      <c r="BT765">
        <v>8</v>
      </c>
      <c r="BU765">
        <v>0</v>
      </c>
      <c r="BV765" t="str">
        <f>"8:00 AM"</f>
        <v>8:00 AM</v>
      </c>
      <c r="BW765" t="str">
        <f>"5:00 PM"</f>
        <v>5:00 PM</v>
      </c>
      <c r="BX765" t="s">
        <v>226</v>
      </c>
      <c r="BY765">
        <v>0</v>
      </c>
      <c r="BZ765">
        <v>6</v>
      </c>
      <c r="CA765" t="s">
        <v>115</v>
      </c>
      <c r="CC765" t="s">
        <v>4197</v>
      </c>
      <c r="CD765" t="s">
        <v>4576</v>
      </c>
      <c r="CF765" t="s">
        <v>119</v>
      </c>
      <c r="CG765" t="s">
        <v>120</v>
      </c>
      <c r="CH765" s="8">
        <v>96950</v>
      </c>
      <c r="CI765" s="3">
        <v>9.75</v>
      </c>
      <c r="CJ765" s="3">
        <v>9.75</v>
      </c>
      <c r="CK765" s="3">
        <v>0</v>
      </c>
      <c r="CL765" s="3">
        <v>0</v>
      </c>
      <c r="CM765" t="s">
        <v>136</v>
      </c>
      <c r="CN765" t="s">
        <v>368</v>
      </c>
      <c r="CO765" t="s">
        <v>138</v>
      </c>
      <c r="CQ765" t="s">
        <v>115</v>
      </c>
      <c r="CR765" t="s">
        <v>133</v>
      </c>
      <c r="CS765" t="s">
        <v>139</v>
      </c>
      <c r="CT765" t="s">
        <v>139</v>
      </c>
      <c r="CU765" t="s">
        <v>139</v>
      </c>
      <c r="CV765" t="s">
        <v>133</v>
      </c>
      <c r="CW765" t="s">
        <v>139</v>
      </c>
      <c r="CX765" t="s">
        <v>4577</v>
      </c>
      <c r="CY765" s="10">
        <v>16702339032</v>
      </c>
      <c r="CZ765" t="s">
        <v>4574</v>
      </c>
      <c r="DA765" t="s">
        <v>209</v>
      </c>
      <c r="DB765" t="s">
        <v>133</v>
      </c>
      <c r="DC765" t="s">
        <v>115</v>
      </c>
      <c r="DD765" t="s">
        <v>4572</v>
      </c>
      <c r="DE765" t="s">
        <v>4573</v>
      </c>
      <c r="DF765" t="s">
        <v>2642</v>
      </c>
      <c r="DG765" t="s">
        <v>4578</v>
      </c>
      <c r="DH765" t="s">
        <v>4574</v>
      </c>
    </row>
    <row r="766" spans="1:112" ht="14.45" customHeight="1" x14ac:dyDescent="0.25">
      <c r="A766" t="s">
        <v>4860</v>
      </c>
      <c r="B766" t="s">
        <v>143</v>
      </c>
      <c r="C766" s="1">
        <v>45551</v>
      </c>
      <c r="D766" s="1">
        <v>45615</v>
      </c>
      <c r="E766" t="s">
        <v>114</v>
      </c>
      <c r="G766" t="s">
        <v>115</v>
      </c>
      <c r="H766" t="s">
        <v>115</v>
      </c>
      <c r="I766" t="s">
        <v>115</v>
      </c>
      <c r="J766" t="s">
        <v>265</v>
      </c>
      <c r="K766" t="s">
        <v>4861</v>
      </c>
      <c r="L766" t="s">
        <v>266</v>
      </c>
      <c r="M766" t="s">
        <v>267</v>
      </c>
      <c r="N766" t="s">
        <v>148</v>
      </c>
      <c r="O766" t="s">
        <v>120</v>
      </c>
      <c r="P766" s="8">
        <v>96950</v>
      </c>
      <c r="Q766" t="s">
        <v>121</v>
      </c>
      <c r="S766" s="10">
        <v>16702341795</v>
      </c>
      <c r="U766" t="s">
        <v>149</v>
      </c>
      <c r="V766">
        <v>45999</v>
      </c>
      <c r="W766" t="s">
        <v>123</v>
      </c>
      <c r="Y766" t="s">
        <v>632</v>
      </c>
      <c r="Z766" t="s">
        <v>269</v>
      </c>
      <c r="AA766" t="s">
        <v>270</v>
      </c>
      <c r="AB766" t="s">
        <v>271</v>
      </c>
      <c r="AC766" t="s">
        <v>1590</v>
      </c>
      <c r="AD766" t="s">
        <v>1591</v>
      </c>
      <c r="AE766" t="s">
        <v>119</v>
      </c>
      <c r="AF766" t="s">
        <v>120</v>
      </c>
      <c r="AG766" s="8">
        <v>96950</v>
      </c>
      <c r="AH766" t="s">
        <v>121</v>
      </c>
      <c r="AJ766" s="10">
        <v>16702341795</v>
      </c>
      <c r="AL766" t="s">
        <v>154</v>
      </c>
      <c r="BD766" t="str">
        <f>"41-1011.00"</f>
        <v>41-1011.00</v>
      </c>
      <c r="BE766" t="s">
        <v>1059</v>
      </c>
      <c r="BF766" t="s">
        <v>4862</v>
      </c>
      <c r="BG766" t="s">
        <v>4863</v>
      </c>
      <c r="BH766">
        <v>1</v>
      </c>
      <c r="BI766">
        <v>1</v>
      </c>
      <c r="BJ766" s="1">
        <v>45597</v>
      </c>
      <c r="BK766" s="1">
        <v>45961</v>
      </c>
      <c r="BL766" s="1">
        <v>45615</v>
      </c>
      <c r="BM766" s="1">
        <v>45961</v>
      </c>
      <c r="BN766">
        <v>40</v>
      </c>
      <c r="BO766">
        <v>0</v>
      </c>
      <c r="BP766">
        <v>8</v>
      </c>
      <c r="BQ766">
        <v>8</v>
      </c>
      <c r="BR766">
        <v>8</v>
      </c>
      <c r="BS766">
        <v>8</v>
      </c>
      <c r="BT766">
        <v>8</v>
      </c>
      <c r="BU766">
        <v>0</v>
      </c>
      <c r="BV766" t="str">
        <f>"9:00 AM"</f>
        <v>9:00 AM</v>
      </c>
      <c r="BW766" t="str">
        <f>"6:00 PM"</f>
        <v>6:00 PM</v>
      </c>
      <c r="BX766" t="s">
        <v>226</v>
      </c>
      <c r="BY766">
        <v>0</v>
      </c>
      <c r="BZ766">
        <v>12</v>
      </c>
      <c r="CA766" t="s">
        <v>133</v>
      </c>
      <c r="CB766">
        <v>10</v>
      </c>
      <c r="CC766" t="s">
        <v>4864</v>
      </c>
      <c r="CD766" t="s">
        <v>4865</v>
      </c>
      <c r="CE766" t="s">
        <v>4866</v>
      </c>
      <c r="CF766" t="s">
        <v>119</v>
      </c>
      <c r="CG766" t="s">
        <v>120</v>
      </c>
      <c r="CH766" s="8">
        <v>96950</v>
      </c>
      <c r="CI766" s="3">
        <v>11.35</v>
      </c>
      <c r="CJ766" s="3">
        <v>15</v>
      </c>
      <c r="CM766" t="s">
        <v>136</v>
      </c>
      <c r="CN766" t="s">
        <v>158</v>
      </c>
      <c r="CO766" t="s">
        <v>138</v>
      </c>
      <c r="CQ766" t="s">
        <v>115</v>
      </c>
      <c r="CR766" t="s">
        <v>133</v>
      </c>
      <c r="CS766" t="s">
        <v>133</v>
      </c>
      <c r="CT766" t="s">
        <v>139</v>
      </c>
      <c r="CU766" t="s">
        <v>139</v>
      </c>
      <c r="CV766" t="s">
        <v>133</v>
      </c>
      <c r="CW766" t="s">
        <v>133</v>
      </c>
      <c r="CX766" t="s">
        <v>279</v>
      </c>
      <c r="CY766" s="10">
        <v>16702341795</v>
      </c>
      <c r="CZ766" t="s">
        <v>154</v>
      </c>
      <c r="DA766" t="s">
        <v>164</v>
      </c>
      <c r="DB766" t="s">
        <v>133</v>
      </c>
      <c r="DC766" t="s">
        <v>115</v>
      </c>
    </row>
    <row r="767" spans="1:112" ht="14.45" customHeight="1" x14ac:dyDescent="0.25">
      <c r="A767" t="s">
        <v>5239</v>
      </c>
      <c r="B767" t="s">
        <v>143</v>
      </c>
      <c r="C767" s="1">
        <v>45562</v>
      </c>
      <c r="D767" s="1">
        <v>45615</v>
      </c>
      <c r="E767" t="s">
        <v>114</v>
      </c>
      <c r="G767" t="s">
        <v>115</v>
      </c>
      <c r="H767" t="s">
        <v>115</v>
      </c>
      <c r="I767" t="s">
        <v>115</v>
      </c>
      <c r="J767" t="s">
        <v>4563</v>
      </c>
      <c r="L767" t="s">
        <v>5240</v>
      </c>
      <c r="M767" t="s">
        <v>2858</v>
      </c>
      <c r="N767" t="s">
        <v>119</v>
      </c>
      <c r="O767" t="s">
        <v>120</v>
      </c>
      <c r="P767" s="8">
        <v>96950</v>
      </c>
      <c r="Q767" t="s">
        <v>121</v>
      </c>
      <c r="S767" s="10">
        <v>16702341726</v>
      </c>
      <c r="U767" t="s">
        <v>2859</v>
      </c>
      <c r="V767">
        <v>311811</v>
      </c>
      <c r="W767" t="s">
        <v>123</v>
      </c>
      <c r="Y767" t="s">
        <v>2860</v>
      </c>
      <c r="Z767" t="s">
        <v>2861</v>
      </c>
      <c r="AA767" t="s">
        <v>2862</v>
      </c>
      <c r="AB767" t="s">
        <v>663</v>
      </c>
      <c r="AC767" t="s">
        <v>2857</v>
      </c>
      <c r="AD767" t="s">
        <v>2858</v>
      </c>
      <c r="AE767" t="s">
        <v>119</v>
      </c>
      <c r="AF767" t="s">
        <v>120</v>
      </c>
      <c r="AG767" s="8">
        <v>96950</v>
      </c>
      <c r="AH767" t="s">
        <v>121</v>
      </c>
      <c r="AJ767" s="10">
        <v>16702341726</v>
      </c>
      <c r="AL767" t="s">
        <v>2863</v>
      </c>
      <c r="BD767" t="str">
        <f>"49-9041.00"</f>
        <v>49-9041.00</v>
      </c>
      <c r="BE767" t="s">
        <v>3481</v>
      </c>
      <c r="BF767" t="s">
        <v>5241</v>
      </c>
      <c r="BG767" t="s">
        <v>3481</v>
      </c>
      <c r="BH767">
        <v>2</v>
      </c>
      <c r="BI767">
        <v>2</v>
      </c>
      <c r="BJ767" s="1">
        <v>45566</v>
      </c>
      <c r="BK767" s="1">
        <v>45930</v>
      </c>
      <c r="BL767" s="1">
        <v>45615</v>
      </c>
      <c r="BM767" s="1">
        <v>45930</v>
      </c>
      <c r="BN767">
        <v>40</v>
      </c>
      <c r="BO767">
        <v>0</v>
      </c>
      <c r="BP767">
        <v>7</v>
      </c>
      <c r="BQ767">
        <v>7</v>
      </c>
      <c r="BR767">
        <v>7</v>
      </c>
      <c r="BS767">
        <v>7</v>
      </c>
      <c r="BT767">
        <v>7</v>
      </c>
      <c r="BU767">
        <v>5</v>
      </c>
      <c r="BV767" t="str">
        <f>"8:00 AM"</f>
        <v>8:00 AM</v>
      </c>
      <c r="BW767" t="str">
        <f>"4:00 PM"</f>
        <v>4:00 PM</v>
      </c>
      <c r="BX767" t="s">
        <v>226</v>
      </c>
      <c r="BY767">
        <v>3</v>
      </c>
      <c r="BZ767">
        <v>12</v>
      </c>
      <c r="CA767" t="s">
        <v>115</v>
      </c>
      <c r="CC767" t="s">
        <v>5242</v>
      </c>
      <c r="CD767" t="s">
        <v>2857</v>
      </c>
      <c r="CE767" t="s">
        <v>2858</v>
      </c>
      <c r="CF767" t="s">
        <v>119</v>
      </c>
      <c r="CG767" t="s">
        <v>120</v>
      </c>
      <c r="CH767" s="8">
        <v>96950</v>
      </c>
      <c r="CI767" s="3">
        <v>10.029999999999999</v>
      </c>
      <c r="CJ767" s="3">
        <v>10.029999999999999</v>
      </c>
      <c r="CK767" s="3">
        <v>15.05</v>
      </c>
      <c r="CL767" s="3">
        <v>15.05</v>
      </c>
      <c r="CM767" t="s">
        <v>136</v>
      </c>
      <c r="CO767" t="s">
        <v>138</v>
      </c>
      <c r="CQ767" t="s">
        <v>115</v>
      </c>
      <c r="CR767" t="s">
        <v>133</v>
      </c>
      <c r="CS767" t="s">
        <v>139</v>
      </c>
      <c r="CT767" t="s">
        <v>133</v>
      </c>
      <c r="CU767" t="s">
        <v>139</v>
      </c>
      <c r="CV767" t="s">
        <v>133</v>
      </c>
      <c r="CW767" t="s">
        <v>139</v>
      </c>
      <c r="CX767" s="2" t="s">
        <v>5243</v>
      </c>
      <c r="CY767" s="10">
        <v>16702341726</v>
      </c>
      <c r="CZ767" t="s">
        <v>2869</v>
      </c>
      <c r="DA767" t="s">
        <v>139</v>
      </c>
      <c r="DB767" t="s">
        <v>133</v>
      </c>
      <c r="DC767" t="s">
        <v>115</v>
      </c>
    </row>
    <row r="768" spans="1:112" ht="14.45" customHeight="1" x14ac:dyDescent="0.25">
      <c r="A768" t="s">
        <v>5454</v>
      </c>
      <c r="B768" t="s">
        <v>901</v>
      </c>
      <c r="C768" s="1">
        <v>45559</v>
      </c>
      <c r="D768" s="1">
        <v>45615</v>
      </c>
      <c r="E768" t="s">
        <v>144</v>
      </c>
      <c r="F768" s="1">
        <v>45656</v>
      </c>
      <c r="G768" t="s">
        <v>115</v>
      </c>
      <c r="H768" t="s">
        <v>115</v>
      </c>
      <c r="I768" t="s">
        <v>115</v>
      </c>
      <c r="J768" t="s">
        <v>5075</v>
      </c>
      <c r="K768" t="s">
        <v>5076</v>
      </c>
      <c r="L768" t="s">
        <v>5077</v>
      </c>
      <c r="M768" t="s">
        <v>2292</v>
      </c>
      <c r="N768" t="s">
        <v>119</v>
      </c>
      <c r="O768" t="s">
        <v>120</v>
      </c>
      <c r="P768" s="8">
        <v>96950</v>
      </c>
      <c r="Q768" t="s">
        <v>121</v>
      </c>
      <c r="S768" s="10">
        <v>16702881463</v>
      </c>
      <c r="U768" t="s">
        <v>2294</v>
      </c>
      <c r="V768">
        <v>561320</v>
      </c>
      <c r="W768" t="s">
        <v>234</v>
      </c>
      <c r="X768" t="s">
        <v>133</v>
      </c>
      <c r="Y768" t="s">
        <v>700</v>
      </c>
      <c r="Z768" t="s">
        <v>1655</v>
      </c>
      <c r="AA768" t="s">
        <v>1656</v>
      </c>
      <c r="AB768" t="s">
        <v>460</v>
      </c>
      <c r="AC768" t="s">
        <v>2292</v>
      </c>
      <c r="AD768" t="s">
        <v>5077</v>
      </c>
      <c r="AE768" t="s">
        <v>148</v>
      </c>
      <c r="AF768" t="s">
        <v>120</v>
      </c>
      <c r="AG768" s="8">
        <v>96950</v>
      </c>
      <c r="AH768" t="s">
        <v>121</v>
      </c>
      <c r="AJ768" s="10">
        <v>16702881463</v>
      </c>
      <c r="AL768" t="s">
        <v>2299</v>
      </c>
      <c r="BD768" t="str">
        <f>"43-3031.00"</f>
        <v>43-3031.00</v>
      </c>
      <c r="BE768" t="s">
        <v>430</v>
      </c>
      <c r="BF768" t="s">
        <v>5455</v>
      </c>
      <c r="BG768" t="s">
        <v>5456</v>
      </c>
      <c r="BH768">
        <v>7</v>
      </c>
      <c r="BI768">
        <v>6</v>
      </c>
      <c r="BJ768" s="1">
        <v>45658</v>
      </c>
      <c r="BK768" s="1">
        <v>46022</v>
      </c>
      <c r="BL768" s="1">
        <v>45658</v>
      </c>
      <c r="BM768" s="1">
        <v>46022</v>
      </c>
      <c r="BN768">
        <v>35</v>
      </c>
      <c r="BO768">
        <v>0</v>
      </c>
      <c r="BP768">
        <v>7</v>
      </c>
      <c r="BQ768">
        <v>7</v>
      </c>
      <c r="BR768">
        <v>7</v>
      </c>
      <c r="BS768">
        <v>7</v>
      </c>
      <c r="BT768">
        <v>7</v>
      </c>
      <c r="BU768">
        <v>0</v>
      </c>
      <c r="BV768" t="str">
        <f>"8:30 AM"</f>
        <v>8:30 AM</v>
      </c>
      <c r="BW768" t="str">
        <f>"4:30 PM"</f>
        <v>4:30 PM</v>
      </c>
      <c r="BX768" t="s">
        <v>226</v>
      </c>
      <c r="BY768">
        <v>0</v>
      </c>
      <c r="BZ768">
        <v>6</v>
      </c>
      <c r="CA768" t="s">
        <v>115</v>
      </c>
      <c r="CC768" s="2" t="s">
        <v>5457</v>
      </c>
      <c r="CD768" t="s">
        <v>5077</v>
      </c>
      <c r="CF768" t="s">
        <v>148</v>
      </c>
      <c r="CG768" t="s">
        <v>120</v>
      </c>
      <c r="CH768" s="8">
        <v>96950</v>
      </c>
      <c r="CI768" s="3">
        <v>12.28</v>
      </c>
      <c r="CJ768" s="3">
        <v>12.28</v>
      </c>
      <c r="CK768" s="3">
        <v>18.420000000000002</v>
      </c>
      <c r="CL768" s="3">
        <v>18.420000000000002</v>
      </c>
      <c r="CM768" t="s">
        <v>136</v>
      </c>
      <c r="CN768" t="s">
        <v>137</v>
      </c>
      <c r="CO768" t="s">
        <v>138</v>
      </c>
      <c r="CQ768" t="s">
        <v>133</v>
      </c>
      <c r="CR768" t="s">
        <v>133</v>
      </c>
      <c r="CS768" t="s">
        <v>139</v>
      </c>
      <c r="CT768" t="s">
        <v>133</v>
      </c>
      <c r="CU768" t="s">
        <v>139</v>
      </c>
      <c r="CV768" t="s">
        <v>133</v>
      </c>
      <c r="CW768" t="s">
        <v>139</v>
      </c>
      <c r="CX768" s="2" t="s">
        <v>5080</v>
      </c>
      <c r="CY768" s="10">
        <v>16702881463</v>
      </c>
      <c r="CZ768" t="s">
        <v>2304</v>
      </c>
      <c r="DA768" t="s">
        <v>4745</v>
      </c>
      <c r="DB768" t="s">
        <v>133</v>
      </c>
      <c r="DC768" t="s">
        <v>133</v>
      </c>
    </row>
    <row r="769" spans="1:112" ht="14.45" customHeight="1" x14ac:dyDescent="0.25">
      <c r="A769" t="s">
        <v>5587</v>
      </c>
      <c r="B769" t="s">
        <v>143</v>
      </c>
      <c r="C769" s="1">
        <v>45555</v>
      </c>
      <c r="D769" s="1">
        <v>45615</v>
      </c>
      <c r="E769" t="s">
        <v>144</v>
      </c>
      <c r="F769" s="1">
        <v>45717</v>
      </c>
      <c r="G769" t="s">
        <v>115</v>
      </c>
      <c r="H769" t="s">
        <v>115</v>
      </c>
      <c r="I769" t="s">
        <v>115</v>
      </c>
      <c r="J769" t="s">
        <v>887</v>
      </c>
      <c r="K769" t="s">
        <v>139</v>
      </c>
      <c r="L769" t="s">
        <v>888</v>
      </c>
      <c r="M769" t="s">
        <v>889</v>
      </c>
      <c r="N769" t="s">
        <v>162</v>
      </c>
      <c r="O769" t="s">
        <v>120</v>
      </c>
      <c r="P769" s="8">
        <v>96952</v>
      </c>
      <c r="Q769" t="s">
        <v>121</v>
      </c>
      <c r="R769" t="s">
        <v>139</v>
      </c>
      <c r="S769" s="10">
        <v>16704339989</v>
      </c>
      <c r="U769" t="s">
        <v>890</v>
      </c>
      <c r="V769">
        <v>481111</v>
      </c>
      <c r="W769" t="s">
        <v>123</v>
      </c>
      <c r="Y769" t="s">
        <v>891</v>
      </c>
      <c r="Z769" t="s">
        <v>892</v>
      </c>
      <c r="AA769" t="s">
        <v>893</v>
      </c>
      <c r="AB769" t="s">
        <v>565</v>
      </c>
      <c r="AC769" t="s">
        <v>888</v>
      </c>
      <c r="AD769" t="s">
        <v>889</v>
      </c>
      <c r="AE769" t="s">
        <v>162</v>
      </c>
      <c r="AF769" t="s">
        <v>120</v>
      </c>
      <c r="AG769" s="8">
        <v>96952</v>
      </c>
      <c r="AH769" t="s">
        <v>121</v>
      </c>
      <c r="AJ769" s="10">
        <v>16704339989</v>
      </c>
      <c r="AL769" t="s">
        <v>894</v>
      </c>
      <c r="BD769" t="str">
        <f>"43-3031.00"</f>
        <v>43-3031.00</v>
      </c>
      <c r="BE769" t="s">
        <v>430</v>
      </c>
      <c r="BF769" t="s">
        <v>4803</v>
      </c>
      <c r="BG769" t="s">
        <v>4804</v>
      </c>
      <c r="BH769">
        <v>3</v>
      </c>
      <c r="BI769">
        <v>3</v>
      </c>
      <c r="BJ769" s="1">
        <v>45719</v>
      </c>
      <c r="BK769" s="1">
        <v>46083</v>
      </c>
      <c r="BL769" s="1">
        <v>45719</v>
      </c>
      <c r="BM769" s="1">
        <v>46083</v>
      </c>
      <c r="BN769">
        <v>40</v>
      </c>
      <c r="BO769">
        <v>0</v>
      </c>
      <c r="BP769">
        <v>8</v>
      </c>
      <c r="BQ769">
        <v>8</v>
      </c>
      <c r="BR769">
        <v>8</v>
      </c>
      <c r="BS769">
        <v>8</v>
      </c>
      <c r="BT769">
        <v>8</v>
      </c>
      <c r="BU769">
        <v>0</v>
      </c>
      <c r="BV769" t="str">
        <f>"8:00 AM"</f>
        <v>8:00 AM</v>
      </c>
      <c r="BW769" t="str">
        <f>"5:00 PM"</f>
        <v>5:00 PM</v>
      </c>
      <c r="BX769" t="s">
        <v>226</v>
      </c>
      <c r="BY769">
        <v>0</v>
      </c>
      <c r="BZ769">
        <v>24</v>
      </c>
      <c r="CA769" t="s">
        <v>115</v>
      </c>
      <c r="CC769" t="s">
        <v>3628</v>
      </c>
      <c r="CD769" t="s">
        <v>4805</v>
      </c>
      <c r="CE769" t="s">
        <v>889</v>
      </c>
      <c r="CF769" t="s">
        <v>162</v>
      </c>
      <c r="CG769" t="s">
        <v>120</v>
      </c>
      <c r="CH769" s="8">
        <v>96952</v>
      </c>
      <c r="CI769" s="3">
        <v>12.28</v>
      </c>
      <c r="CJ769" s="3">
        <v>12.3</v>
      </c>
      <c r="CK769" s="3">
        <v>0</v>
      </c>
      <c r="CL769" s="3">
        <v>0</v>
      </c>
      <c r="CM769" t="s">
        <v>136</v>
      </c>
      <c r="CN769" t="s">
        <v>139</v>
      </c>
      <c r="CO769" t="s">
        <v>138</v>
      </c>
      <c r="CQ769" t="s">
        <v>115</v>
      </c>
      <c r="CR769" t="s">
        <v>133</v>
      </c>
      <c r="CS769" t="s">
        <v>139</v>
      </c>
      <c r="CT769" t="s">
        <v>139</v>
      </c>
      <c r="CU769" t="s">
        <v>133</v>
      </c>
      <c r="CV769" t="s">
        <v>133</v>
      </c>
      <c r="CW769" t="s">
        <v>139</v>
      </c>
      <c r="CX769" t="s">
        <v>898</v>
      </c>
      <c r="CY769" s="10">
        <v>16704339989</v>
      </c>
      <c r="CZ769" t="s">
        <v>899</v>
      </c>
      <c r="DA769" t="s">
        <v>139</v>
      </c>
      <c r="DB769" t="s">
        <v>133</v>
      </c>
      <c r="DC769" t="s">
        <v>115</v>
      </c>
    </row>
    <row r="770" spans="1:112" ht="14.45" customHeight="1" x14ac:dyDescent="0.25">
      <c r="A770" t="s">
        <v>5829</v>
      </c>
      <c r="B770" t="s">
        <v>192</v>
      </c>
      <c r="C770" s="1">
        <v>45552</v>
      </c>
      <c r="D770" s="1">
        <v>45615</v>
      </c>
      <c r="E770" t="s">
        <v>144</v>
      </c>
      <c r="F770" s="1">
        <v>45563</v>
      </c>
      <c r="G770" t="s">
        <v>133</v>
      </c>
      <c r="H770" t="s">
        <v>115</v>
      </c>
      <c r="I770" t="s">
        <v>115</v>
      </c>
      <c r="J770" t="s">
        <v>5086</v>
      </c>
      <c r="L770" t="s">
        <v>5092</v>
      </c>
      <c r="M770" t="s">
        <v>5088</v>
      </c>
      <c r="N770" t="s">
        <v>119</v>
      </c>
      <c r="O770" t="s">
        <v>120</v>
      </c>
      <c r="P770" s="8">
        <v>96950</v>
      </c>
      <c r="Q770" t="s">
        <v>121</v>
      </c>
      <c r="S770" s="10">
        <v>16702347243</v>
      </c>
      <c r="U770" t="s">
        <v>5089</v>
      </c>
      <c r="V770">
        <v>424410</v>
      </c>
      <c r="W770" t="s">
        <v>123</v>
      </c>
      <c r="Y770" t="s">
        <v>5090</v>
      </c>
      <c r="Z770" t="s">
        <v>5091</v>
      </c>
      <c r="AB770" t="s">
        <v>663</v>
      </c>
      <c r="AC770" t="s">
        <v>5092</v>
      </c>
      <c r="AD770" t="s">
        <v>5088</v>
      </c>
      <c r="AE770" t="s">
        <v>119</v>
      </c>
      <c r="AF770" t="s">
        <v>120</v>
      </c>
      <c r="AG770" s="8">
        <v>96950</v>
      </c>
      <c r="AH770" t="s">
        <v>121</v>
      </c>
      <c r="AJ770" s="10">
        <v>16702347243</v>
      </c>
      <c r="AL770" t="s">
        <v>5093</v>
      </c>
      <c r="BD770" t="str">
        <f>"53-3031.00"</f>
        <v>53-3031.00</v>
      </c>
      <c r="BE770" t="s">
        <v>1421</v>
      </c>
      <c r="BF770" t="s">
        <v>5830</v>
      </c>
      <c r="BG770" t="s">
        <v>5831</v>
      </c>
      <c r="BH770">
        <v>2</v>
      </c>
      <c r="BJ770" s="1">
        <v>45565</v>
      </c>
      <c r="BK770" s="1">
        <v>45929</v>
      </c>
      <c r="BN770">
        <v>36</v>
      </c>
      <c r="BO770">
        <v>0</v>
      </c>
      <c r="BP770">
        <v>6</v>
      </c>
      <c r="BQ770">
        <v>6</v>
      </c>
      <c r="BR770">
        <v>6</v>
      </c>
      <c r="BS770">
        <v>6</v>
      </c>
      <c r="BT770">
        <v>6</v>
      </c>
      <c r="BU770">
        <v>6</v>
      </c>
      <c r="BV770" t="str">
        <f>"8:00 AM"</f>
        <v>8:00 AM</v>
      </c>
      <c r="BW770" t="str">
        <f>"3:00 PM"</f>
        <v>3:00 PM</v>
      </c>
      <c r="BX770" t="s">
        <v>226</v>
      </c>
      <c r="BY770">
        <v>0</v>
      </c>
      <c r="BZ770">
        <v>12</v>
      </c>
      <c r="CA770" t="s">
        <v>115</v>
      </c>
      <c r="CC770" s="2" t="s">
        <v>5832</v>
      </c>
      <c r="CD770" t="s">
        <v>5092</v>
      </c>
      <c r="CE770" t="s">
        <v>5088</v>
      </c>
      <c r="CF770" t="s">
        <v>119</v>
      </c>
      <c r="CG770" t="s">
        <v>120</v>
      </c>
      <c r="CH770" s="8">
        <v>96950</v>
      </c>
      <c r="CI770" s="3">
        <v>8.34</v>
      </c>
      <c r="CJ770" s="3">
        <v>8.4</v>
      </c>
      <c r="CK770" s="3">
        <v>12.51</v>
      </c>
      <c r="CL770" s="3">
        <v>12.6</v>
      </c>
      <c r="CM770" t="s">
        <v>136</v>
      </c>
      <c r="CN770" t="s">
        <v>139</v>
      </c>
      <c r="CO770" t="s">
        <v>138</v>
      </c>
      <c r="CQ770" t="s">
        <v>115</v>
      </c>
      <c r="CR770" t="s">
        <v>133</v>
      </c>
      <c r="CS770" t="s">
        <v>139</v>
      </c>
      <c r="CT770" t="s">
        <v>133</v>
      </c>
      <c r="CU770" t="s">
        <v>139</v>
      </c>
      <c r="CV770" t="s">
        <v>133</v>
      </c>
      <c r="CW770" t="s">
        <v>139</v>
      </c>
      <c r="CX770" t="s">
        <v>1588</v>
      </c>
      <c r="CY770" s="10">
        <v>16702347243</v>
      </c>
      <c r="CZ770" t="s">
        <v>5093</v>
      </c>
      <c r="DA770" t="s">
        <v>139</v>
      </c>
      <c r="DB770" t="s">
        <v>133</v>
      </c>
      <c r="DC770" t="s">
        <v>115</v>
      </c>
    </row>
    <row r="771" spans="1:112" ht="14.45" customHeight="1" x14ac:dyDescent="0.25">
      <c r="A771" t="s">
        <v>5848</v>
      </c>
      <c r="B771" t="s">
        <v>192</v>
      </c>
      <c r="C771" s="1">
        <v>45562</v>
      </c>
      <c r="D771" s="1">
        <v>45615</v>
      </c>
      <c r="E771" t="s">
        <v>144</v>
      </c>
      <c r="F771" s="1">
        <v>45687</v>
      </c>
      <c r="G771" t="s">
        <v>115</v>
      </c>
      <c r="H771" t="s">
        <v>115</v>
      </c>
      <c r="I771" t="s">
        <v>115</v>
      </c>
      <c r="J771" t="s">
        <v>4069</v>
      </c>
      <c r="L771" t="s">
        <v>4739</v>
      </c>
      <c r="M771" t="s">
        <v>4740</v>
      </c>
      <c r="N771" t="s">
        <v>119</v>
      </c>
      <c r="O771" t="s">
        <v>120</v>
      </c>
      <c r="P771" s="8">
        <v>96950</v>
      </c>
      <c r="Q771" t="s">
        <v>121</v>
      </c>
      <c r="R771" t="s">
        <v>139</v>
      </c>
      <c r="S771" s="10">
        <v>16707852508</v>
      </c>
      <c r="U771" t="s">
        <v>4071</v>
      </c>
      <c r="V771">
        <v>54121</v>
      </c>
      <c r="W771" t="s">
        <v>123</v>
      </c>
      <c r="Y771" t="s">
        <v>5849</v>
      </c>
      <c r="Z771" t="s">
        <v>5850</v>
      </c>
      <c r="AA771" t="s">
        <v>2878</v>
      </c>
      <c r="AB771" t="s">
        <v>945</v>
      </c>
      <c r="AC771" t="s">
        <v>4739</v>
      </c>
      <c r="AD771" t="s">
        <v>4740</v>
      </c>
      <c r="AE771" t="s">
        <v>119</v>
      </c>
      <c r="AF771" t="s">
        <v>120</v>
      </c>
      <c r="AG771" s="8">
        <v>96950</v>
      </c>
      <c r="AH771" t="s">
        <v>121</v>
      </c>
      <c r="AJ771" s="10">
        <v>16707852508</v>
      </c>
      <c r="AL771" t="s">
        <v>4073</v>
      </c>
      <c r="BD771" t="str">
        <f>"43-3031.00"</f>
        <v>43-3031.00</v>
      </c>
      <c r="BE771" t="s">
        <v>430</v>
      </c>
      <c r="BF771" t="s">
        <v>5851</v>
      </c>
      <c r="BG771" t="s">
        <v>5852</v>
      </c>
      <c r="BH771">
        <v>5</v>
      </c>
      <c r="BJ771" s="1">
        <v>45689</v>
      </c>
      <c r="BK771" s="1">
        <v>46053</v>
      </c>
      <c r="BN771">
        <v>35</v>
      </c>
      <c r="BO771">
        <v>0</v>
      </c>
      <c r="BP771">
        <v>7</v>
      </c>
      <c r="BQ771">
        <v>7</v>
      </c>
      <c r="BR771">
        <v>7</v>
      </c>
      <c r="BS771">
        <v>7</v>
      </c>
      <c r="BT771">
        <v>7</v>
      </c>
      <c r="BU771">
        <v>0</v>
      </c>
      <c r="BV771" t="str">
        <f>"9:00 AM"</f>
        <v>9:00 AM</v>
      </c>
      <c r="BW771" t="str">
        <f>"5:00 PM"</f>
        <v>5:00 PM</v>
      </c>
      <c r="BX771" t="s">
        <v>158</v>
      </c>
      <c r="BY771">
        <v>0</v>
      </c>
      <c r="BZ771">
        <v>24</v>
      </c>
      <c r="CA771" t="s">
        <v>115</v>
      </c>
      <c r="CC771" t="s">
        <v>5853</v>
      </c>
      <c r="CD771" t="s">
        <v>4739</v>
      </c>
      <c r="CE771" t="s">
        <v>139</v>
      </c>
      <c r="CF771" t="s">
        <v>119</v>
      </c>
      <c r="CG771" t="s">
        <v>120</v>
      </c>
      <c r="CH771" s="8">
        <v>96950</v>
      </c>
      <c r="CI771" s="3">
        <v>12.28</v>
      </c>
      <c r="CK771" s="3">
        <v>18.420000000000002</v>
      </c>
      <c r="CM771" t="s">
        <v>136</v>
      </c>
      <c r="CO771" t="s">
        <v>138</v>
      </c>
      <c r="CQ771" t="s">
        <v>115</v>
      </c>
      <c r="CR771" t="s">
        <v>133</v>
      </c>
      <c r="CS771" t="s">
        <v>139</v>
      </c>
      <c r="CT771" t="s">
        <v>133</v>
      </c>
      <c r="CU771" t="s">
        <v>139</v>
      </c>
      <c r="CV771" t="s">
        <v>133</v>
      </c>
      <c r="CW771" t="s">
        <v>133</v>
      </c>
      <c r="CX771" s="2" t="s">
        <v>5854</v>
      </c>
      <c r="CY771" s="10">
        <v>16707852508</v>
      </c>
      <c r="CZ771" t="s">
        <v>4073</v>
      </c>
      <c r="DA771" t="s">
        <v>793</v>
      </c>
      <c r="DB771" t="s">
        <v>133</v>
      </c>
      <c r="DC771" t="s">
        <v>115</v>
      </c>
    </row>
    <row r="772" spans="1:112" ht="14.45" customHeight="1" x14ac:dyDescent="0.25">
      <c r="A772" t="s">
        <v>5887</v>
      </c>
      <c r="B772" t="s">
        <v>143</v>
      </c>
      <c r="C772" s="1">
        <v>45578</v>
      </c>
      <c r="D772" s="1">
        <v>45615</v>
      </c>
      <c r="E772" t="s">
        <v>144</v>
      </c>
      <c r="F772" s="1">
        <v>45746</v>
      </c>
      <c r="G772" t="s">
        <v>133</v>
      </c>
      <c r="H772" t="s">
        <v>115</v>
      </c>
      <c r="I772" t="s">
        <v>115</v>
      </c>
      <c r="J772" t="s">
        <v>3172</v>
      </c>
      <c r="L772" t="s">
        <v>5888</v>
      </c>
      <c r="N772" t="s">
        <v>2477</v>
      </c>
      <c r="O772" t="s">
        <v>120</v>
      </c>
      <c r="P772" s="8">
        <v>96950</v>
      </c>
      <c r="Q772" t="s">
        <v>121</v>
      </c>
      <c r="S772" s="10">
        <v>16702359369</v>
      </c>
      <c r="U772" t="s">
        <v>3174</v>
      </c>
      <c r="V772">
        <v>44133</v>
      </c>
      <c r="W772" t="s">
        <v>123</v>
      </c>
      <c r="Y772" t="s">
        <v>4937</v>
      </c>
      <c r="Z772" t="s">
        <v>5889</v>
      </c>
      <c r="AB772" t="s">
        <v>5620</v>
      </c>
      <c r="AC772" t="s">
        <v>3176</v>
      </c>
      <c r="AE772" t="s">
        <v>2477</v>
      </c>
      <c r="AF772" t="s">
        <v>120</v>
      </c>
      <c r="AG772" s="8">
        <v>96950</v>
      </c>
      <c r="AH772" t="s">
        <v>121</v>
      </c>
      <c r="AJ772" s="10">
        <v>16702359369</v>
      </c>
      <c r="AL772" t="s">
        <v>3177</v>
      </c>
      <c r="BD772" t="str">
        <f>"49-9071.00"</f>
        <v>49-9071.00</v>
      </c>
      <c r="BE772" t="s">
        <v>241</v>
      </c>
      <c r="BF772" t="s">
        <v>5890</v>
      </c>
      <c r="BG772" t="s">
        <v>241</v>
      </c>
      <c r="BH772">
        <v>2</v>
      </c>
      <c r="BI772">
        <v>2</v>
      </c>
      <c r="BJ772" s="1">
        <v>45748</v>
      </c>
      <c r="BK772" s="1">
        <v>46843</v>
      </c>
      <c r="BL772" s="1">
        <v>45748</v>
      </c>
      <c r="BM772" s="1">
        <v>46843</v>
      </c>
      <c r="BN772">
        <v>35</v>
      </c>
      <c r="BO772">
        <v>0</v>
      </c>
      <c r="BP772">
        <v>7</v>
      </c>
      <c r="BQ772">
        <v>7</v>
      </c>
      <c r="BR772">
        <v>7</v>
      </c>
      <c r="BS772">
        <v>7</v>
      </c>
      <c r="BT772">
        <v>7</v>
      </c>
      <c r="BU772">
        <v>0</v>
      </c>
      <c r="BV772" t="str">
        <f>"8:00 AM"</f>
        <v>8:00 AM</v>
      </c>
      <c r="BW772" t="str">
        <f>"5:00 PM"</f>
        <v>5:00 PM</v>
      </c>
      <c r="BX772" t="s">
        <v>226</v>
      </c>
      <c r="BY772">
        <v>0</v>
      </c>
      <c r="BZ772">
        <v>12</v>
      </c>
      <c r="CA772" t="s">
        <v>115</v>
      </c>
      <c r="CC772" s="2" t="s">
        <v>5891</v>
      </c>
      <c r="CD772" t="s">
        <v>5892</v>
      </c>
      <c r="CF772" t="s">
        <v>148</v>
      </c>
      <c r="CG772" t="s">
        <v>120</v>
      </c>
      <c r="CH772" s="8">
        <v>96950</v>
      </c>
      <c r="CI772" s="3">
        <v>9.75</v>
      </c>
      <c r="CJ772" s="3">
        <v>9.75</v>
      </c>
      <c r="CK772" s="3">
        <v>14.62</v>
      </c>
      <c r="CL772" s="3">
        <v>14.62</v>
      </c>
      <c r="CM772" t="s">
        <v>136</v>
      </c>
      <c r="CN772" t="s">
        <v>368</v>
      </c>
      <c r="CO772" t="s">
        <v>138</v>
      </c>
      <c r="CQ772" t="s">
        <v>115</v>
      </c>
      <c r="CR772" t="s">
        <v>133</v>
      </c>
      <c r="CS772" t="s">
        <v>139</v>
      </c>
      <c r="CT772" t="s">
        <v>133</v>
      </c>
      <c r="CU772" t="s">
        <v>139</v>
      </c>
      <c r="CV772" t="s">
        <v>133</v>
      </c>
      <c r="CW772" t="s">
        <v>139</v>
      </c>
      <c r="CX772" t="s">
        <v>2193</v>
      </c>
      <c r="CY772" s="10">
        <v>16702359369</v>
      </c>
      <c r="CZ772" t="s">
        <v>5893</v>
      </c>
      <c r="DA772" t="s">
        <v>139</v>
      </c>
      <c r="DB772" t="s">
        <v>133</v>
      </c>
      <c r="DC772" t="s">
        <v>115</v>
      </c>
      <c r="DD772" t="s">
        <v>1195</v>
      </c>
      <c r="DE772" t="s">
        <v>3181</v>
      </c>
      <c r="DG772" t="s">
        <v>3172</v>
      </c>
      <c r="DH772" t="s">
        <v>3177</v>
      </c>
    </row>
    <row r="773" spans="1:112" ht="14.45" customHeight="1" x14ac:dyDescent="0.25">
      <c r="A773" t="s">
        <v>6299</v>
      </c>
      <c r="B773" t="s">
        <v>192</v>
      </c>
      <c r="C773" s="1">
        <v>45530</v>
      </c>
      <c r="D773" s="1">
        <v>45615</v>
      </c>
      <c r="E773" t="s">
        <v>114</v>
      </c>
      <c r="G773" t="s">
        <v>115</v>
      </c>
      <c r="H773" t="s">
        <v>115</v>
      </c>
      <c r="I773" t="s">
        <v>115</v>
      </c>
      <c r="J773" t="s">
        <v>2093</v>
      </c>
      <c r="K773" t="s">
        <v>2093</v>
      </c>
      <c r="L773" t="s">
        <v>6300</v>
      </c>
      <c r="N773" t="s">
        <v>148</v>
      </c>
      <c r="O773" t="s">
        <v>120</v>
      </c>
      <c r="P773" s="8">
        <v>96950</v>
      </c>
      <c r="Q773" t="s">
        <v>121</v>
      </c>
      <c r="S773" s="10">
        <v>16703221558</v>
      </c>
      <c r="U773" t="s">
        <v>2096</v>
      </c>
      <c r="V773">
        <v>21231</v>
      </c>
      <c r="W773" t="s">
        <v>123</v>
      </c>
      <c r="Y773" t="s">
        <v>2097</v>
      </c>
      <c r="Z773" t="s">
        <v>2098</v>
      </c>
      <c r="AB773" t="s">
        <v>565</v>
      </c>
      <c r="AC773" t="s">
        <v>6300</v>
      </c>
      <c r="AE773" t="s">
        <v>148</v>
      </c>
      <c r="AF773" t="s">
        <v>120</v>
      </c>
      <c r="AG773" s="8">
        <v>96950</v>
      </c>
      <c r="AH773" t="s">
        <v>121</v>
      </c>
      <c r="AJ773" s="10">
        <v>16703221558</v>
      </c>
      <c r="AL773" t="s">
        <v>2099</v>
      </c>
      <c r="BD773" t="str">
        <f>"53-3032.00"</f>
        <v>53-3032.00</v>
      </c>
      <c r="BE773" t="s">
        <v>2970</v>
      </c>
      <c r="BF773" t="s">
        <v>6301</v>
      </c>
      <c r="BG773" t="s">
        <v>2972</v>
      </c>
      <c r="BH773">
        <v>4</v>
      </c>
      <c r="BJ773" s="1">
        <v>45597</v>
      </c>
      <c r="BK773" s="1">
        <v>45960</v>
      </c>
      <c r="BN773">
        <v>40</v>
      </c>
      <c r="BO773">
        <v>0</v>
      </c>
      <c r="BP773">
        <v>8</v>
      </c>
      <c r="BQ773">
        <v>8</v>
      </c>
      <c r="BR773">
        <v>8</v>
      </c>
      <c r="BS773">
        <v>8</v>
      </c>
      <c r="BT773">
        <v>8</v>
      </c>
      <c r="BU773">
        <v>0</v>
      </c>
      <c r="BV773" t="str">
        <f>"8:00 PM"</f>
        <v>8:00 PM</v>
      </c>
      <c r="BW773" t="str">
        <f>"5:00 PM"</f>
        <v>5:00 PM</v>
      </c>
      <c r="BX773" t="s">
        <v>158</v>
      </c>
      <c r="BY773">
        <v>0</v>
      </c>
      <c r="BZ773">
        <v>12</v>
      </c>
      <c r="CA773" t="s">
        <v>115</v>
      </c>
      <c r="CC773" t="s">
        <v>6302</v>
      </c>
      <c r="CD773" t="s">
        <v>6303</v>
      </c>
      <c r="CE773" t="s">
        <v>6304</v>
      </c>
      <c r="CF773" t="s">
        <v>148</v>
      </c>
      <c r="CG773" t="s">
        <v>120</v>
      </c>
      <c r="CH773" s="8">
        <v>96950</v>
      </c>
      <c r="CI773" s="3">
        <v>10.47</v>
      </c>
      <c r="CJ773" s="3">
        <v>10.47</v>
      </c>
      <c r="CK773" s="3">
        <v>15.7</v>
      </c>
      <c r="CL773" s="3">
        <v>15.7</v>
      </c>
      <c r="CM773" t="s">
        <v>136</v>
      </c>
      <c r="CN773" t="s">
        <v>158</v>
      </c>
      <c r="CO773" t="s">
        <v>138</v>
      </c>
      <c r="CQ773" t="s">
        <v>115</v>
      </c>
      <c r="CR773" t="s">
        <v>133</v>
      </c>
      <c r="CS773" t="s">
        <v>139</v>
      </c>
      <c r="CT773" t="s">
        <v>133</v>
      </c>
      <c r="CU773" t="s">
        <v>139</v>
      </c>
      <c r="CV773" t="s">
        <v>133</v>
      </c>
      <c r="CW773" t="s">
        <v>139</v>
      </c>
      <c r="CX773" s="2" t="s">
        <v>6305</v>
      </c>
      <c r="CY773" s="10">
        <v>16703221558</v>
      </c>
      <c r="CZ773" t="s">
        <v>2099</v>
      </c>
      <c r="DA773" t="s">
        <v>139</v>
      </c>
      <c r="DB773" t="s">
        <v>133</v>
      </c>
      <c r="DC773" t="s">
        <v>115</v>
      </c>
    </row>
    <row r="774" spans="1:112" ht="14.45" customHeight="1" x14ac:dyDescent="0.25">
      <c r="A774" t="s">
        <v>7504</v>
      </c>
      <c r="B774" t="s">
        <v>143</v>
      </c>
      <c r="C774" s="1">
        <v>45562</v>
      </c>
      <c r="D774" s="1">
        <v>45615</v>
      </c>
      <c r="E774" t="s">
        <v>144</v>
      </c>
      <c r="F774" s="1">
        <v>45564</v>
      </c>
      <c r="G774" t="s">
        <v>133</v>
      </c>
      <c r="H774" t="s">
        <v>115</v>
      </c>
      <c r="I774" t="s">
        <v>115</v>
      </c>
      <c r="J774" t="s">
        <v>4563</v>
      </c>
      <c r="L774" t="s">
        <v>5240</v>
      </c>
      <c r="M774" t="s">
        <v>2858</v>
      </c>
      <c r="N774" t="s">
        <v>119</v>
      </c>
      <c r="O774" t="s">
        <v>120</v>
      </c>
      <c r="P774" s="8">
        <v>96950</v>
      </c>
      <c r="Q774" t="s">
        <v>121</v>
      </c>
      <c r="S774" s="10">
        <v>16702341726</v>
      </c>
      <c r="U774" t="s">
        <v>2859</v>
      </c>
      <c r="V774">
        <v>311811</v>
      </c>
      <c r="W774" t="s">
        <v>123</v>
      </c>
      <c r="Y774" t="s">
        <v>2860</v>
      </c>
      <c r="Z774" t="s">
        <v>2861</v>
      </c>
      <c r="AA774" t="s">
        <v>2862</v>
      </c>
      <c r="AB774" t="s">
        <v>663</v>
      </c>
      <c r="AC774" t="s">
        <v>2857</v>
      </c>
      <c r="AD774" t="s">
        <v>2858</v>
      </c>
      <c r="AE774" t="s">
        <v>119</v>
      </c>
      <c r="AF774" t="s">
        <v>120</v>
      </c>
      <c r="AG774" s="8">
        <v>96950</v>
      </c>
      <c r="AH774" t="s">
        <v>121</v>
      </c>
      <c r="AJ774" s="10">
        <v>16702341726</v>
      </c>
      <c r="AL774" t="s">
        <v>2863</v>
      </c>
      <c r="BD774" t="str">
        <f>"49-9041.00"</f>
        <v>49-9041.00</v>
      </c>
      <c r="BE774" t="s">
        <v>3481</v>
      </c>
      <c r="BF774" t="s">
        <v>5241</v>
      </c>
      <c r="BG774" t="s">
        <v>3481</v>
      </c>
      <c r="BH774">
        <v>3</v>
      </c>
      <c r="BI774">
        <v>3</v>
      </c>
      <c r="BJ774" s="1">
        <v>45566</v>
      </c>
      <c r="BK774" s="1">
        <v>46660</v>
      </c>
      <c r="BL774" s="1">
        <v>45615</v>
      </c>
      <c r="BM774" s="1">
        <v>46660</v>
      </c>
      <c r="BN774">
        <v>40</v>
      </c>
      <c r="BO774">
        <v>0</v>
      </c>
      <c r="BP774">
        <v>7</v>
      </c>
      <c r="BQ774">
        <v>7</v>
      </c>
      <c r="BR774">
        <v>7</v>
      </c>
      <c r="BS774">
        <v>7</v>
      </c>
      <c r="BT774">
        <v>7</v>
      </c>
      <c r="BU774">
        <v>5</v>
      </c>
      <c r="BV774" t="str">
        <f>"8:00 AM"</f>
        <v>8:00 AM</v>
      </c>
      <c r="BW774" t="str">
        <f>"4:00 PM"</f>
        <v>4:00 PM</v>
      </c>
      <c r="BX774" t="s">
        <v>226</v>
      </c>
      <c r="BY774">
        <v>3</v>
      </c>
      <c r="BZ774">
        <v>12</v>
      </c>
      <c r="CA774" t="s">
        <v>115</v>
      </c>
      <c r="CC774" t="s">
        <v>5242</v>
      </c>
      <c r="CD774" t="s">
        <v>2857</v>
      </c>
      <c r="CE774" t="s">
        <v>2858</v>
      </c>
      <c r="CF774" t="s">
        <v>119</v>
      </c>
      <c r="CG774" t="s">
        <v>120</v>
      </c>
      <c r="CH774" s="8">
        <v>96950</v>
      </c>
      <c r="CI774" s="3">
        <v>10.029999999999999</v>
      </c>
      <c r="CJ774" s="3">
        <v>10.029999999999999</v>
      </c>
      <c r="CK774" s="3">
        <v>15.05</v>
      </c>
      <c r="CL774" s="3">
        <v>15.05</v>
      </c>
      <c r="CM774" t="s">
        <v>136</v>
      </c>
      <c r="CO774" t="s">
        <v>138</v>
      </c>
      <c r="CQ774" t="s">
        <v>115</v>
      </c>
      <c r="CR774" t="s">
        <v>133</v>
      </c>
      <c r="CS774" t="s">
        <v>139</v>
      </c>
      <c r="CT774" t="s">
        <v>133</v>
      </c>
      <c r="CU774" t="s">
        <v>139</v>
      </c>
      <c r="CV774" t="s">
        <v>133</v>
      </c>
      <c r="CW774" t="s">
        <v>139</v>
      </c>
      <c r="CX774" s="2" t="s">
        <v>5243</v>
      </c>
      <c r="CY774" s="10">
        <v>16702341726</v>
      </c>
      <c r="CZ774" t="s">
        <v>2869</v>
      </c>
      <c r="DA774" t="s">
        <v>139</v>
      </c>
      <c r="DB774" t="s">
        <v>133</v>
      </c>
      <c r="DC774" t="s">
        <v>115</v>
      </c>
    </row>
    <row r="775" spans="1:112" ht="14.45" customHeight="1" x14ac:dyDescent="0.25">
      <c r="A775" t="s">
        <v>7543</v>
      </c>
      <c r="B775" t="s">
        <v>192</v>
      </c>
      <c r="C775" s="1">
        <v>45565</v>
      </c>
      <c r="D775" s="1">
        <v>45615</v>
      </c>
      <c r="E775" t="s">
        <v>114</v>
      </c>
      <c r="G775" t="s">
        <v>115</v>
      </c>
      <c r="H775" t="s">
        <v>115</v>
      </c>
      <c r="I775" t="s">
        <v>115</v>
      </c>
      <c r="J775" t="s">
        <v>1580</v>
      </c>
      <c r="K775" t="s">
        <v>1581</v>
      </c>
      <c r="L775" t="s">
        <v>1587</v>
      </c>
      <c r="M775" t="s">
        <v>1582</v>
      </c>
      <c r="N775" t="s">
        <v>148</v>
      </c>
      <c r="O775" t="s">
        <v>120</v>
      </c>
      <c r="P775" s="8">
        <v>96950</v>
      </c>
      <c r="Q775" t="s">
        <v>121</v>
      </c>
      <c r="S775" s="10">
        <v>16702332677</v>
      </c>
      <c r="U775" t="s">
        <v>1583</v>
      </c>
      <c r="V775">
        <v>4581</v>
      </c>
      <c r="W775" t="s">
        <v>123</v>
      </c>
      <c r="Y775" t="s">
        <v>1584</v>
      </c>
      <c r="Z775" t="s">
        <v>1585</v>
      </c>
      <c r="AA775" t="s">
        <v>1513</v>
      </c>
      <c r="AB775" t="s">
        <v>460</v>
      </c>
      <c r="AC775" t="s">
        <v>1587</v>
      </c>
      <c r="AD775" t="s">
        <v>7544</v>
      </c>
      <c r="AE775" t="s">
        <v>148</v>
      </c>
      <c r="AF775" t="s">
        <v>120</v>
      </c>
      <c r="AG775" s="8">
        <v>96950</v>
      </c>
      <c r="AH775" t="s">
        <v>121</v>
      </c>
      <c r="AJ775" s="10">
        <v>16702332677</v>
      </c>
      <c r="AL775" t="s">
        <v>1586</v>
      </c>
      <c r="BD775" t="str">
        <f>"43-3031.00"</f>
        <v>43-3031.00</v>
      </c>
      <c r="BE775" t="s">
        <v>430</v>
      </c>
      <c r="BF775" t="s">
        <v>7545</v>
      </c>
      <c r="BG775" t="s">
        <v>7546</v>
      </c>
      <c r="BH775">
        <v>1</v>
      </c>
      <c r="BJ775" s="1">
        <v>45626</v>
      </c>
      <c r="BK775" s="1">
        <v>45990</v>
      </c>
      <c r="BN775">
        <v>36</v>
      </c>
      <c r="BO775">
        <v>0</v>
      </c>
      <c r="BP775">
        <v>6</v>
      </c>
      <c r="BQ775">
        <v>6</v>
      </c>
      <c r="BR775">
        <v>6</v>
      </c>
      <c r="BS775">
        <v>6</v>
      </c>
      <c r="BT775">
        <v>6</v>
      </c>
      <c r="BU775">
        <v>6</v>
      </c>
      <c r="BV775" t="str">
        <f>"10:00 AM"</f>
        <v>10:00 AM</v>
      </c>
      <c r="BW775" t="str">
        <f>"4:00 PM"</f>
        <v>4:00 PM</v>
      </c>
      <c r="BX775" t="s">
        <v>726</v>
      </c>
      <c r="BY775">
        <v>0</v>
      </c>
      <c r="BZ775">
        <v>12</v>
      </c>
      <c r="CA775" t="s">
        <v>115</v>
      </c>
      <c r="CC775" s="2" t="s">
        <v>7547</v>
      </c>
      <c r="CD775" t="s">
        <v>1587</v>
      </c>
      <c r="CE775" t="s">
        <v>1582</v>
      </c>
      <c r="CF775" t="s">
        <v>148</v>
      </c>
      <c r="CG775" t="s">
        <v>120</v>
      </c>
      <c r="CH775" s="8">
        <v>96950</v>
      </c>
      <c r="CI775" s="3">
        <v>12.28</v>
      </c>
      <c r="CJ775" s="3">
        <v>12.4</v>
      </c>
      <c r="CK775" s="3">
        <v>18.420000000000002</v>
      </c>
      <c r="CL775" s="3">
        <v>18.600000000000001</v>
      </c>
      <c r="CM775" t="s">
        <v>136</v>
      </c>
      <c r="CN775" t="s">
        <v>139</v>
      </c>
      <c r="CO775" t="s">
        <v>466</v>
      </c>
      <c r="CQ775" t="s">
        <v>115</v>
      </c>
      <c r="CR775" t="s">
        <v>133</v>
      </c>
      <c r="CS775" t="s">
        <v>139</v>
      </c>
      <c r="CT775" t="s">
        <v>133</v>
      </c>
      <c r="CU775" t="s">
        <v>139</v>
      </c>
      <c r="CV775" t="s">
        <v>133</v>
      </c>
      <c r="CW775" t="s">
        <v>139</v>
      </c>
      <c r="CX775" t="s">
        <v>1588</v>
      </c>
      <c r="CY775" s="10">
        <v>16702332677</v>
      </c>
      <c r="CZ775" t="s">
        <v>1586</v>
      </c>
      <c r="DA775" t="s">
        <v>139</v>
      </c>
      <c r="DB775" t="s">
        <v>133</v>
      </c>
      <c r="DC775" t="s">
        <v>115</v>
      </c>
    </row>
    <row r="776" spans="1:112" ht="14.45" customHeight="1" x14ac:dyDescent="0.25">
      <c r="A776" t="s">
        <v>8408</v>
      </c>
      <c r="B776" t="s">
        <v>143</v>
      </c>
      <c r="C776" s="1">
        <v>45573</v>
      </c>
      <c r="D776" s="1">
        <v>45615</v>
      </c>
      <c r="E776" t="s">
        <v>144</v>
      </c>
      <c r="F776" s="1">
        <v>45656</v>
      </c>
      <c r="G776" t="s">
        <v>115</v>
      </c>
      <c r="H776" t="s">
        <v>115</v>
      </c>
      <c r="I776" t="s">
        <v>115</v>
      </c>
      <c r="J776" t="s">
        <v>469</v>
      </c>
      <c r="L776" t="s">
        <v>470</v>
      </c>
      <c r="M776" t="s">
        <v>471</v>
      </c>
      <c r="N776" t="s">
        <v>841</v>
      </c>
      <c r="O776" t="s">
        <v>120</v>
      </c>
      <c r="P776" s="8">
        <v>96950</v>
      </c>
      <c r="Q776" t="s">
        <v>121</v>
      </c>
      <c r="S776" s="10">
        <v>16702355009</v>
      </c>
      <c r="U776" t="s">
        <v>472</v>
      </c>
      <c r="V776">
        <v>561311</v>
      </c>
      <c r="W776" t="s">
        <v>234</v>
      </c>
      <c r="X776" t="s">
        <v>133</v>
      </c>
      <c r="Y776" t="s">
        <v>473</v>
      </c>
      <c r="Z776" t="s">
        <v>474</v>
      </c>
      <c r="AA776" t="s">
        <v>475</v>
      </c>
      <c r="AB776" t="s">
        <v>200</v>
      </c>
      <c r="AC776" t="s">
        <v>470</v>
      </c>
      <c r="AD776" t="s">
        <v>471</v>
      </c>
      <c r="AE776" t="s">
        <v>119</v>
      </c>
      <c r="AF776" t="s">
        <v>120</v>
      </c>
      <c r="AG776" s="8">
        <v>96950</v>
      </c>
      <c r="AH776" t="s">
        <v>121</v>
      </c>
      <c r="AJ776" s="10">
        <v>16702355009</v>
      </c>
      <c r="AL776" t="s">
        <v>477</v>
      </c>
      <c r="BD776" t="str">
        <f>"35-2014.00"</f>
        <v>35-2014.00</v>
      </c>
      <c r="BE776" t="s">
        <v>273</v>
      </c>
      <c r="BF776" t="s">
        <v>8372</v>
      </c>
      <c r="BG776" t="s">
        <v>3387</v>
      </c>
      <c r="BH776">
        <v>10</v>
      </c>
      <c r="BI776">
        <v>10</v>
      </c>
      <c r="BJ776" s="1">
        <v>45658</v>
      </c>
      <c r="BK776" s="1">
        <v>46022</v>
      </c>
      <c r="BL776" s="1">
        <v>45658</v>
      </c>
      <c r="BM776" s="1">
        <v>46022</v>
      </c>
      <c r="BN776">
        <v>35</v>
      </c>
      <c r="BO776">
        <v>0</v>
      </c>
      <c r="BP776">
        <v>7</v>
      </c>
      <c r="BQ776">
        <v>7</v>
      </c>
      <c r="BR776">
        <v>7</v>
      </c>
      <c r="BS776">
        <v>7</v>
      </c>
      <c r="BT776">
        <v>7</v>
      </c>
      <c r="BU776">
        <v>0</v>
      </c>
      <c r="BV776" t="str">
        <f>"8:00 AM"</f>
        <v>8:00 AM</v>
      </c>
      <c r="BW776" t="str">
        <f>"4:00 PM"</f>
        <v>4:00 PM</v>
      </c>
      <c r="BX776" t="s">
        <v>158</v>
      </c>
      <c r="BY776">
        <v>0</v>
      </c>
      <c r="BZ776">
        <v>12</v>
      </c>
      <c r="CA776" t="s">
        <v>115</v>
      </c>
      <c r="CC776" s="2" t="s">
        <v>8373</v>
      </c>
      <c r="CD776" t="s">
        <v>7083</v>
      </c>
      <c r="CF776" t="s">
        <v>119</v>
      </c>
      <c r="CG776" t="s">
        <v>120</v>
      </c>
      <c r="CH776" s="8">
        <v>96950</v>
      </c>
      <c r="CI776" s="3">
        <v>8.83</v>
      </c>
      <c r="CJ776" s="3">
        <v>8.83</v>
      </c>
      <c r="CK776" s="3">
        <v>13.25</v>
      </c>
      <c r="CL776" s="3">
        <v>13.25</v>
      </c>
      <c r="CM776" t="s">
        <v>136</v>
      </c>
      <c r="CN776" t="s">
        <v>482</v>
      </c>
      <c r="CO776" t="s">
        <v>138</v>
      </c>
      <c r="CQ776" t="s">
        <v>115</v>
      </c>
      <c r="CR776" t="s">
        <v>133</v>
      </c>
      <c r="CS776" t="s">
        <v>139</v>
      </c>
      <c r="CT776" t="s">
        <v>133</v>
      </c>
      <c r="CU776" t="s">
        <v>139</v>
      </c>
      <c r="CV776" t="s">
        <v>133</v>
      </c>
      <c r="CW776" t="s">
        <v>139</v>
      </c>
      <c r="CX776" t="s">
        <v>5567</v>
      </c>
      <c r="CY776" s="10">
        <v>16702355009</v>
      </c>
      <c r="CZ776" t="s">
        <v>477</v>
      </c>
      <c r="DA776" t="s">
        <v>139</v>
      </c>
      <c r="DB776" t="s">
        <v>133</v>
      </c>
      <c r="DC776" t="s">
        <v>133</v>
      </c>
    </row>
    <row r="777" spans="1:112" ht="14.45" customHeight="1" x14ac:dyDescent="0.25">
      <c r="A777" t="s">
        <v>9102</v>
      </c>
      <c r="B777" t="s">
        <v>143</v>
      </c>
      <c r="C777" s="1">
        <v>45563</v>
      </c>
      <c r="D777" s="1">
        <v>45615</v>
      </c>
      <c r="E777" t="s">
        <v>114</v>
      </c>
      <c r="G777" t="s">
        <v>115</v>
      </c>
      <c r="H777" t="s">
        <v>115</v>
      </c>
      <c r="I777" t="s">
        <v>115</v>
      </c>
      <c r="J777" t="s">
        <v>1691</v>
      </c>
      <c r="K777" t="s">
        <v>9652</v>
      </c>
      <c r="L777" t="s">
        <v>4035</v>
      </c>
      <c r="N777" t="s">
        <v>148</v>
      </c>
      <c r="O777" t="s">
        <v>120</v>
      </c>
      <c r="P777" s="8">
        <v>96950</v>
      </c>
      <c r="Q777" t="s">
        <v>121</v>
      </c>
      <c r="R777" t="s">
        <v>2881</v>
      </c>
      <c r="S777" s="10">
        <v>16709899218</v>
      </c>
      <c r="U777" t="s">
        <v>1694</v>
      </c>
      <c r="V777">
        <v>812199</v>
      </c>
      <c r="W777" t="s">
        <v>123</v>
      </c>
      <c r="Y777" t="s">
        <v>1695</v>
      </c>
      <c r="Z777" t="s">
        <v>1696</v>
      </c>
      <c r="AA777" t="s">
        <v>1697</v>
      </c>
      <c r="AB777" t="s">
        <v>4036</v>
      </c>
      <c r="AC777" t="s">
        <v>4035</v>
      </c>
      <c r="AE777" t="s">
        <v>148</v>
      </c>
      <c r="AF777" t="s">
        <v>120</v>
      </c>
      <c r="AG777" s="8">
        <v>96950</v>
      </c>
      <c r="AH777" t="s">
        <v>121</v>
      </c>
      <c r="AI777" t="s">
        <v>2881</v>
      </c>
      <c r="AJ777" s="10">
        <v>16709899218</v>
      </c>
      <c r="AL777" t="s">
        <v>1700</v>
      </c>
      <c r="BD777" t="str">
        <f>"31-9011.00"</f>
        <v>31-9011.00</v>
      </c>
      <c r="BE777" t="s">
        <v>1170</v>
      </c>
      <c r="BF777" t="s">
        <v>4037</v>
      </c>
      <c r="BG777" t="s">
        <v>4038</v>
      </c>
      <c r="BH777">
        <v>8</v>
      </c>
      <c r="BI777">
        <v>8</v>
      </c>
      <c r="BJ777" s="1">
        <v>45658</v>
      </c>
      <c r="BK777" s="1">
        <v>46022</v>
      </c>
      <c r="BL777" s="1">
        <v>45658</v>
      </c>
      <c r="BM777" s="1">
        <v>46022</v>
      </c>
      <c r="BN777">
        <v>35</v>
      </c>
      <c r="BO777">
        <v>0</v>
      </c>
      <c r="BP777">
        <v>7</v>
      </c>
      <c r="BQ777">
        <v>7</v>
      </c>
      <c r="BR777">
        <v>7</v>
      </c>
      <c r="BS777">
        <v>7</v>
      </c>
      <c r="BT777">
        <v>7</v>
      </c>
      <c r="BU777">
        <v>0</v>
      </c>
      <c r="BV777" t="str">
        <f>"8:00 AM"</f>
        <v>8:00 AM</v>
      </c>
      <c r="BW777" t="str">
        <f>"4:00 PM"</f>
        <v>4:00 PM</v>
      </c>
      <c r="BX777" t="s">
        <v>226</v>
      </c>
      <c r="BY777">
        <v>0</v>
      </c>
      <c r="BZ777">
        <v>12</v>
      </c>
      <c r="CA777" t="s">
        <v>115</v>
      </c>
      <c r="CC777" t="s">
        <v>4039</v>
      </c>
      <c r="CD777" t="s">
        <v>4040</v>
      </c>
      <c r="CF777" t="s">
        <v>148</v>
      </c>
      <c r="CG777" t="s">
        <v>120</v>
      </c>
      <c r="CH777" s="8">
        <v>96950</v>
      </c>
      <c r="CI777" s="3">
        <v>12.37</v>
      </c>
      <c r="CJ777" s="3">
        <v>12.37</v>
      </c>
      <c r="CK777" s="3">
        <v>18.55</v>
      </c>
      <c r="CL777" s="3">
        <v>18.55</v>
      </c>
      <c r="CM777" t="s">
        <v>136</v>
      </c>
      <c r="CN777" t="s">
        <v>246</v>
      </c>
      <c r="CO777" t="s">
        <v>138</v>
      </c>
      <c r="CQ777" t="s">
        <v>115</v>
      </c>
      <c r="CR777" t="s">
        <v>133</v>
      </c>
      <c r="CS777" t="s">
        <v>133</v>
      </c>
      <c r="CT777" t="s">
        <v>133</v>
      </c>
      <c r="CU777" t="s">
        <v>139</v>
      </c>
      <c r="CV777" t="s">
        <v>133</v>
      </c>
      <c r="CW777" t="s">
        <v>133</v>
      </c>
      <c r="CX777" t="s">
        <v>4041</v>
      </c>
      <c r="CY777" s="10">
        <v>16709899218</v>
      </c>
      <c r="CZ777" t="s">
        <v>1700</v>
      </c>
      <c r="DA777" t="s">
        <v>139</v>
      </c>
      <c r="DB777" t="s">
        <v>133</v>
      </c>
      <c r="DC777" t="s">
        <v>115</v>
      </c>
      <c r="DD777" t="s">
        <v>1695</v>
      </c>
      <c r="DE777" t="s">
        <v>1696</v>
      </c>
      <c r="DF777" t="s">
        <v>1057</v>
      </c>
      <c r="DG777" t="s">
        <v>9652</v>
      </c>
      <c r="DH777" t="s">
        <v>1700</v>
      </c>
    </row>
    <row r="778" spans="1:112" ht="14.45" customHeight="1" x14ac:dyDescent="0.25">
      <c r="A778" t="s">
        <v>9152</v>
      </c>
      <c r="B778" t="s">
        <v>901</v>
      </c>
      <c r="C778" s="1">
        <v>45554</v>
      </c>
      <c r="D778" s="1">
        <v>45615</v>
      </c>
      <c r="E778" t="s">
        <v>144</v>
      </c>
      <c r="F778" s="1">
        <v>45639</v>
      </c>
      <c r="G778" t="s">
        <v>115</v>
      </c>
      <c r="H778" t="s">
        <v>115</v>
      </c>
      <c r="I778" t="s">
        <v>115</v>
      </c>
      <c r="J778" t="s">
        <v>249</v>
      </c>
      <c r="L778" t="s">
        <v>4429</v>
      </c>
      <c r="N778" t="s">
        <v>119</v>
      </c>
      <c r="O778" t="s">
        <v>120</v>
      </c>
      <c r="P778" s="8">
        <v>96950</v>
      </c>
      <c r="Q778" t="s">
        <v>121</v>
      </c>
      <c r="S778" s="10">
        <v>16702343423</v>
      </c>
      <c r="U778" t="s">
        <v>251</v>
      </c>
      <c r="V778">
        <v>332321</v>
      </c>
      <c r="W778" t="s">
        <v>123</v>
      </c>
      <c r="Y778" t="s">
        <v>252</v>
      </c>
      <c r="Z778" t="s">
        <v>253</v>
      </c>
      <c r="AB778" t="s">
        <v>254</v>
      </c>
      <c r="AC778" t="s">
        <v>9153</v>
      </c>
      <c r="AE778" t="s">
        <v>119</v>
      </c>
      <c r="AF778" t="s">
        <v>120</v>
      </c>
      <c r="AG778" s="8">
        <v>96950</v>
      </c>
      <c r="AH778" t="s">
        <v>121</v>
      </c>
      <c r="AI778" t="s">
        <v>493</v>
      </c>
      <c r="AJ778" s="10">
        <v>16702343423</v>
      </c>
      <c r="AL778" t="s">
        <v>3961</v>
      </c>
      <c r="BD778" t="str">
        <f>"51-9198.00"</f>
        <v>51-9198.00</v>
      </c>
      <c r="BE778" t="s">
        <v>1347</v>
      </c>
      <c r="BF778" t="s">
        <v>3962</v>
      </c>
      <c r="BG778" t="s">
        <v>3963</v>
      </c>
      <c r="BH778">
        <v>3</v>
      </c>
      <c r="BI778">
        <v>2</v>
      </c>
      <c r="BJ778" s="1">
        <v>45641</v>
      </c>
      <c r="BK778" s="1">
        <v>46005</v>
      </c>
      <c r="BL778" s="1">
        <v>45641</v>
      </c>
      <c r="BM778" s="1">
        <v>46005</v>
      </c>
      <c r="BN778">
        <v>40</v>
      </c>
      <c r="BO778">
        <v>0</v>
      </c>
      <c r="BP778">
        <v>8</v>
      </c>
      <c r="BQ778">
        <v>8</v>
      </c>
      <c r="BR778">
        <v>8</v>
      </c>
      <c r="BS778">
        <v>8</v>
      </c>
      <c r="BT778">
        <v>8</v>
      </c>
      <c r="BU778">
        <v>0</v>
      </c>
      <c r="BV778" t="str">
        <f>"8:00 AM"</f>
        <v>8:00 AM</v>
      </c>
      <c r="BW778" t="str">
        <f>"5:00 PM"</f>
        <v>5:00 PM</v>
      </c>
      <c r="BX778" t="s">
        <v>226</v>
      </c>
      <c r="BY778">
        <v>0</v>
      </c>
      <c r="BZ778">
        <v>12</v>
      </c>
      <c r="CA778" t="s">
        <v>115</v>
      </c>
      <c r="CC778" s="2" t="s">
        <v>3964</v>
      </c>
      <c r="CD778" t="s">
        <v>9154</v>
      </c>
      <c r="CF778" t="s">
        <v>148</v>
      </c>
      <c r="CG778" t="s">
        <v>120</v>
      </c>
      <c r="CH778" s="8">
        <v>96950</v>
      </c>
      <c r="CI778" s="3">
        <v>8.23</v>
      </c>
      <c r="CJ778" s="3">
        <v>8.7100000000000009</v>
      </c>
      <c r="CK778" s="3">
        <v>12.35</v>
      </c>
      <c r="CL778" s="3">
        <v>13.07</v>
      </c>
      <c r="CM778" t="s">
        <v>136</v>
      </c>
      <c r="CO778" t="s">
        <v>138</v>
      </c>
      <c r="CQ778" t="s">
        <v>115</v>
      </c>
      <c r="CR778" t="s">
        <v>133</v>
      </c>
      <c r="CS778" t="s">
        <v>133</v>
      </c>
      <c r="CT778" t="s">
        <v>133</v>
      </c>
      <c r="CU778" t="s">
        <v>139</v>
      </c>
      <c r="CV778" t="s">
        <v>133</v>
      </c>
      <c r="CW778" t="s">
        <v>139</v>
      </c>
      <c r="CX778" t="s">
        <v>9155</v>
      </c>
      <c r="CY778" s="10">
        <v>16702343423</v>
      </c>
      <c r="CZ778" t="s">
        <v>257</v>
      </c>
      <c r="DA778" t="s">
        <v>139</v>
      </c>
      <c r="DB778" t="s">
        <v>133</v>
      </c>
      <c r="DC778" t="s">
        <v>115</v>
      </c>
    </row>
    <row r="779" spans="1:112" ht="14.45" customHeight="1" x14ac:dyDescent="0.25">
      <c r="A779" t="s">
        <v>1951</v>
      </c>
      <c r="B779" t="s">
        <v>143</v>
      </c>
      <c r="C779" s="1">
        <v>45554</v>
      </c>
      <c r="D779" s="1">
        <v>45616</v>
      </c>
      <c r="E779" t="s">
        <v>114</v>
      </c>
      <c r="G779" t="s">
        <v>115</v>
      </c>
      <c r="H779" t="s">
        <v>115</v>
      </c>
      <c r="I779" t="s">
        <v>115</v>
      </c>
      <c r="J779" t="s">
        <v>1952</v>
      </c>
      <c r="L779" t="s">
        <v>1953</v>
      </c>
      <c r="M779" t="s">
        <v>1954</v>
      </c>
      <c r="N779" t="s">
        <v>148</v>
      </c>
      <c r="O779" t="s">
        <v>120</v>
      </c>
      <c r="P779" s="8">
        <v>96950</v>
      </c>
      <c r="Q779" t="s">
        <v>121</v>
      </c>
      <c r="S779" s="10">
        <v>16702887999</v>
      </c>
      <c r="U779" t="s">
        <v>1955</v>
      </c>
      <c r="V779">
        <v>56173</v>
      </c>
      <c r="W779" t="s">
        <v>123</v>
      </c>
      <c r="Y779" t="s">
        <v>1956</v>
      </c>
      <c r="Z779" t="s">
        <v>1957</v>
      </c>
      <c r="AA779" t="s">
        <v>1958</v>
      </c>
      <c r="AB779" t="s">
        <v>565</v>
      </c>
      <c r="AC779" t="s">
        <v>1953</v>
      </c>
      <c r="AD779" t="s">
        <v>1954</v>
      </c>
      <c r="AE779" t="s">
        <v>148</v>
      </c>
      <c r="AF779" t="s">
        <v>120</v>
      </c>
      <c r="AG779" s="8">
        <v>96950</v>
      </c>
      <c r="AH779" t="s">
        <v>121</v>
      </c>
      <c r="AJ779" s="10">
        <v>16702887999</v>
      </c>
      <c r="AL779" t="s">
        <v>1959</v>
      </c>
      <c r="BD779" t="str">
        <f>"49-3042.00"</f>
        <v>49-3042.00</v>
      </c>
      <c r="BE779" t="s">
        <v>1020</v>
      </c>
      <c r="BF779" t="s">
        <v>1960</v>
      </c>
      <c r="BG779" t="s">
        <v>1268</v>
      </c>
      <c r="BH779">
        <v>1</v>
      </c>
      <c r="BI779">
        <v>1</v>
      </c>
      <c r="BJ779" s="1">
        <v>45672</v>
      </c>
      <c r="BK779" s="1">
        <v>46036</v>
      </c>
      <c r="BL779" s="1">
        <v>45672</v>
      </c>
      <c r="BM779" s="1">
        <v>46036</v>
      </c>
      <c r="BN779">
        <v>40</v>
      </c>
      <c r="BO779">
        <v>0</v>
      </c>
      <c r="BP779">
        <v>8</v>
      </c>
      <c r="BQ779">
        <v>8</v>
      </c>
      <c r="BR779">
        <v>8</v>
      </c>
      <c r="BS779">
        <v>8</v>
      </c>
      <c r="BT779">
        <v>8</v>
      </c>
      <c r="BU779">
        <v>0</v>
      </c>
      <c r="BV779" t="str">
        <f>"8:00 AM"</f>
        <v>8:00 AM</v>
      </c>
      <c r="BW779" t="str">
        <f>"5:00 PM"</f>
        <v>5:00 PM</v>
      </c>
      <c r="BX779" t="s">
        <v>226</v>
      </c>
      <c r="BY779">
        <v>0</v>
      </c>
      <c r="BZ779">
        <v>24</v>
      </c>
      <c r="CA779" t="s">
        <v>115</v>
      </c>
      <c r="CC779" t="s">
        <v>158</v>
      </c>
      <c r="CD779" t="s">
        <v>1953</v>
      </c>
      <c r="CE779" t="s">
        <v>1954</v>
      </c>
      <c r="CF779" t="s">
        <v>148</v>
      </c>
      <c r="CG779" t="s">
        <v>120</v>
      </c>
      <c r="CH779" s="8">
        <v>96950</v>
      </c>
      <c r="CI779" s="3">
        <v>12.48</v>
      </c>
      <c r="CJ779" s="3">
        <v>12.48</v>
      </c>
      <c r="CK779" s="3">
        <v>0</v>
      </c>
      <c r="CL779" s="3">
        <v>0</v>
      </c>
      <c r="CM779" t="s">
        <v>136</v>
      </c>
      <c r="CN779" t="s">
        <v>158</v>
      </c>
      <c r="CO779" t="s">
        <v>138</v>
      </c>
      <c r="CQ779" t="s">
        <v>115</v>
      </c>
      <c r="CR779" t="s">
        <v>133</v>
      </c>
      <c r="CS779" t="s">
        <v>139</v>
      </c>
      <c r="CT779" t="s">
        <v>139</v>
      </c>
      <c r="CU779" t="s">
        <v>139</v>
      </c>
      <c r="CV779" t="s">
        <v>133</v>
      </c>
      <c r="CW779" t="s">
        <v>139</v>
      </c>
      <c r="CX779" t="s">
        <v>1961</v>
      </c>
      <c r="CY779" s="10">
        <v>16702887999</v>
      </c>
      <c r="CZ779" t="s">
        <v>1959</v>
      </c>
      <c r="DA779" t="s">
        <v>139</v>
      </c>
      <c r="DB779" t="s">
        <v>133</v>
      </c>
      <c r="DC779" t="s">
        <v>115</v>
      </c>
    </row>
    <row r="780" spans="1:112" ht="14.45" customHeight="1" x14ac:dyDescent="0.25">
      <c r="A780" t="s">
        <v>2741</v>
      </c>
      <c r="B780" t="s">
        <v>143</v>
      </c>
      <c r="C780" s="1">
        <v>45573</v>
      </c>
      <c r="D780" s="1">
        <v>45616</v>
      </c>
      <c r="E780" t="s">
        <v>114</v>
      </c>
      <c r="G780" t="s">
        <v>115</v>
      </c>
      <c r="H780" t="s">
        <v>115</v>
      </c>
      <c r="I780" t="s">
        <v>115</v>
      </c>
      <c r="J780" t="s">
        <v>1367</v>
      </c>
      <c r="K780" t="s">
        <v>1368</v>
      </c>
      <c r="L780" t="s">
        <v>1369</v>
      </c>
      <c r="M780" t="s">
        <v>2742</v>
      </c>
      <c r="N780" t="s">
        <v>119</v>
      </c>
      <c r="O780" t="s">
        <v>120</v>
      </c>
      <c r="P780" s="8">
        <v>96950</v>
      </c>
      <c r="Q780" t="s">
        <v>121</v>
      </c>
      <c r="R780" t="s">
        <v>139</v>
      </c>
      <c r="S780" s="10">
        <v>16702872348</v>
      </c>
      <c r="U780" t="s">
        <v>1371</v>
      </c>
      <c r="V780">
        <v>561612</v>
      </c>
      <c r="W780" t="s">
        <v>123</v>
      </c>
      <c r="Y780" t="s">
        <v>1372</v>
      </c>
      <c r="Z780" t="s">
        <v>1373</v>
      </c>
      <c r="AA780" t="s">
        <v>1374</v>
      </c>
      <c r="AB780" t="s">
        <v>1375</v>
      </c>
      <c r="AC780" t="s">
        <v>1369</v>
      </c>
      <c r="AD780" t="s">
        <v>2742</v>
      </c>
      <c r="AE780" t="s">
        <v>119</v>
      </c>
      <c r="AF780" t="s">
        <v>120</v>
      </c>
      <c r="AG780" s="8">
        <v>96950</v>
      </c>
      <c r="AH780" t="s">
        <v>121</v>
      </c>
      <c r="AJ780" s="10">
        <v>16702872348</v>
      </c>
      <c r="AL780" t="s">
        <v>1376</v>
      </c>
      <c r="BD780" t="str">
        <f>"33-9032.00"</f>
        <v>33-9032.00</v>
      </c>
      <c r="BE780" t="s">
        <v>1377</v>
      </c>
      <c r="BF780" t="s">
        <v>1378</v>
      </c>
      <c r="BG780" t="s">
        <v>1379</v>
      </c>
      <c r="BH780">
        <v>3</v>
      </c>
      <c r="BI780">
        <v>3</v>
      </c>
      <c r="BJ780" s="1">
        <v>45689</v>
      </c>
      <c r="BK780" s="1">
        <v>46053</v>
      </c>
      <c r="BL780" s="1">
        <v>45689</v>
      </c>
      <c r="BM780" s="1">
        <v>46053</v>
      </c>
      <c r="BN780">
        <v>40</v>
      </c>
      <c r="BO780">
        <v>0</v>
      </c>
      <c r="BP780">
        <v>8</v>
      </c>
      <c r="BQ780">
        <v>8</v>
      </c>
      <c r="BR780">
        <v>8</v>
      </c>
      <c r="BS780">
        <v>8</v>
      </c>
      <c r="BT780">
        <v>8</v>
      </c>
      <c r="BU780">
        <v>0</v>
      </c>
      <c r="BV780" t="str">
        <f>"8:00 AM"</f>
        <v>8:00 AM</v>
      </c>
      <c r="BW780" t="str">
        <f>"5:00 PM"</f>
        <v>5:00 PM</v>
      </c>
      <c r="BX780" t="s">
        <v>226</v>
      </c>
      <c r="BY780">
        <v>0</v>
      </c>
      <c r="BZ780">
        <v>6</v>
      </c>
      <c r="CA780" t="s">
        <v>115</v>
      </c>
      <c r="CC780" t="s">
        <v>2743</v>
      </c>
      <c r="CD780" t="s">
        <v>1370</v>
      </c>
      <c r="CE780" t="s">
        <v>1369</v>
      </c>
      <c r="CF780" t="s">
        <v>119</v>
      </c>
      <c r="CG780" t="s">
        <v>120</v>
      </c>
      <c r="CH780" s="8">
        <v>96950</v>
      </c>
      <c r="CI780" s="3">
        <v>8.15</v>
      </c>
      <c r="CJ780" s="3">
        <v>8.15</v>
      </c>
      <c r="CK780" s="3">
        <v>12.22</v>
      </c>
      <c r="CL780" s="3">
        <v>12.22</v>
      </c>
      <c r="CM780" t="s">
        <v>136</v>
      </c>
      <c r="CN780" t="s">
        <v>368</v>
      </c>
      <c r="CO780" t="s">
        <v>138</v>
      </c>
      <c r="CQ780" t="s">
        <v>115</v>
      </c>
      <c r="CR780" t="s">
        <v>133</v>
      </c>
      <c r="CS780" t="s">
        <v>139</v>
      </c>
      <c r="CT780" t="s">
        <v>133</v>
      </c>
      <c r="CU780" t="s">
        <v>139</v>
      </c>
      <c r="CV780" t="s">
        <v>133</v>
      </c>
      <c r="CW780" t="s">
        <v>139</v>
      </c>
      <c r="CX780" t="s">
        <v>1381</v>
      </c>
      <c r="CY780" s="10">
        <v>16702872348</v>
      </c>
      <c r="CZ780" t="s">
        <v>1376</v>
      </c>
      <c r="DA780" t="s">
        <v>356</v>
      </c>
      <c r="DB780" t="s">
        <v>133</v>
      </c>
      <c r="DC780" t="s">
        <v>115</v>
      </c>
    </row>
    <row r="781" spans="1:112" ht="14.45" customHeight="1" x14ac:dyDescent="0.25">
      <c r="A781" t="s">
        <v>2838</v>
      </c>
      <c r="B781" t="s">
        <v>143</v>
      </c>
      <c r="C781" s="1">
        <v>45574</v>
      </c>
      <c r="D781" s="1">
        <v>45616</v>
      </c>
      <c r="E781" t="s">
        <v>114</v>
      </c>
      <c r="G781" t="s">
        <v>115</v>
      </c>
      <c r="H781" t="s">
        <v>115</v>
      </c>
      <c r="I781" t="s">
        <v>115</v>
      </c>
      <c r="J781" t="s">
        <v>578</v>
      </c>
      <c r="L781" t="s">
        <v>579</v>
      </c>
      <c r="M781" t="s">
        <v>580</v>
      </c>
      <c r="N781" t="s">
        <v>148</v>
      </c>
      <c r="O781" t="s">
        <v>120</v>
      </c>
      <c r="P781" s="8">
        <v>96950</v>
      </c>
      <c r="Q781" t="s">
        <v>121</v>
      </c>
      <c r="S781" s="10">
        <v>16702368202</v>
      </c>
      <c r="T781">
        <v>3554</v>
      </c>
      <c r="U781" t="s">
        <v>581</v>
      </c>
      <c r="V781">
        <v>62211</v>
      </c>
      <c r="W781" t="s">
        <v>123</v>
      </c>
      <c r="Y781" t="s">
        <v>582</v>
      </c>
      <c r="Z781" t="s">
        <v>583</v>
      </c>
      <c r="AA781" t="s">
        <v>568</v>
      </c>
      <c r="AB781" t="s">
        <v>584</v>
      </c>
      <c r="AC781" t="s">
        <v>579</v>
      </c>
      <c r="AD781" t="s">
        <v>580</v>
      </c>
      <c r="AE781" t="s">
        <v>148</v>
      </c>
      <c r="AF781" t="s">
        <v>120</v>
      </c>
      <c r="AG781" s="8">
        <v>96950</v>
      </c>
      <c r="AH781" t="s">
        <v>121</v>
      </c>
      <c r="AJ781" s="10">
        <v>16702368202</v>
      </c>
      <c r="AK781">
        <v>3554</v>
      </c>
      <c r="AL781" t="s">
        <v>585</v>
      </c>
      <c r="BD781" t="str">
        <f>"29-1141.00"</f>
        <v>29-1141.00</v>
      </c>
      <c r="BE781" t="s">
        <v>772</v>
      </c>
      <c r="BF781" t="s">
        <v>773</v>
      </c>
      <c r="BG781" t="s">
        <v>772</v>
      </c>
      <c r="BH781">
        <v>40</v>
      </c>
      <c r="BI781">
        <v>40</v>
      </c>
      <c r="BJ781" s="1">
        <v>45689</v>
      </c>
      <c r="BK781" s="1">
        <v>46053</v>
      </c>
      <c r="BL781" s="1">
        <v>45689</v>
      </c>
      <c r="BM781" s="1">
        <v>46053</v>
      </c>
      <c r="BN781">
        <v>40</v>
      </c>
      <c r="BO781">
        <v>12</v>
      </c>
      <c r="BP781">
        <v>12</v>
      </c>
      <c r="BQ781">
        <v>12</v>
      </c>
      <c r="BR781">
        <v>4</v>
      </c>
      <c r="BS781">
        <v>0</v>
      </c>
      <c r="BT781">
        <v>0</v>
      </c>
      <c r="BU781">
        <v>0</v>
      </c>
      <c r="BV781" t="str">
        <f>"7:30 AM"</f>
        <v>7:30 AM</v>
      </c>
      <c r="BW781" t="str">
        <f>"7:30 PM"</f>
        <v>7:30 PM</v>
      </c>
      <c r="BX781" t="s">
        <v>726</v>
      </c>
      <c r="BY781">
        <v>0</v>
      </c>
      <c r="BZ781">
        <v>0</v>
      </c>
      <c r="CA781" t="s">
        <v>115</v>
      </c>
      <c r="CC781" s="2" t="s">
        <v>774</v>
      </c>
      <c r="CD781" t="s">
        <v>579</v>
      </c>
      <c r="CE781" t="s">
        <v>580</v>
      </c>
      <c r="CF781" t="s">
        <v>148</v>
      </c>
      <c r="CG781" t="s">
        <v>120</v>
      </c>
      <c r="CH781" s="8">
        <v>96950</v>
      </c>
      <c r="CI781" s="3">
        <v>22.22</v>
      </c>
      <c r="CJ781" s="3">
        <v>32.9</v>
      </c>
      <c r="CM781" t="s">
        <v>136</v>
      </c>
      <c r="CN781" t="s">
        <v>2839</v>
      </c>
      <c r="CO781" t="s">
        <v>138</v>
      </c>
      <c r="CQ781" t="s">
        <v>133</v>
      </c>
      <c r="CR781" t="s">
        <v>133</v>
      </c>
      <c r="CS781" t="s">
        <v>139</v>
      </c>
      <c r="CT781" t="s">
        <v>139</v>
      </c>
      <c r="CU781" t="s">
        <v>139</v>
      </c>
      <c r="CV781" t="s">
        <v>133</v>
      </c>
      <c r="CW781" t="s">
        <v>139</v>
      </c>
      <c r="CX781" t="s">
        <v>2840</v>
      </c>
      <c r="CY781" s="10">
        <v>16702368202</v>
      </c>
      <c r="CZ781" t="s">
        <v>592</v>
      </c>
      <c r="DA781" t="s">
        <v>593</v>
      </c>
      <c r="DB781" t="s">
        <v>133</v>
      </c>
      <c r="DC781" t="s">
        <v>115</v>
      </c>
      <c r="DD781" t="s">
        <v>1576</v>
      </c>
      <c r="DE781" t="s">
        <v>1577</v>
      </c>
      <c r="DF781" t="s">
        <v>2748</v>
      </c>
      <c r="DG781" t="s">
        <v>578</v>
      </c>
      <c r="DH781" t="s">
        <v>1579</v>
      </c>
    </row>
    <row r="782" spans="1:112" ht="14.45" customHeight="1" x14ac:dyDescent="0.25">
      <c r="A782" t="s">
        <v>3074</v>
      </c>
      <c r="B782" t="s">
        <v>192</v>
      </c>
      <c r="C782" s="1">
        <v>45545</v>
      </c>
      <c r="D782" s="1">
        <v>45616</v>
      </c>
      <c r="E782" t="s">
        <v>114</v>
      </c>
      <c r="G782" t="s">
        <v>115</v>
      </c>
      <c r="H782" t="s">
        <v>115</v>
      </c>
      <c r="I782" t="s">
        <v>115</v>
      </c>
      <c r="J782" t="s">
        <v>1163</v>
      </c>
      <c r="K782" t="s">
        <v>1163</v>
      </c>
      <c r="L782" t="s">
        <v>1164</v>
      </c>
      <c r="N782" t="s">
        <v>148</v>
      </c>
      <c r="O782" t="s">
        <v>120</v>
      </c>
      <c r="P782" s="8">
        <v>96950</v>
      </c>
      <c r="Q782" t="s">
        <v>121</v>
      </c>
      <c r="S782" s="10">
        <v>16702331818</v>
      </c>
      <c r="U782" t="s">
        <v>1165</v>
      </c>
      <c r="V782">
        <v>812199</v>
      </c>
      <c r="W782" t="s">
        <v>123</v>
      </c>
      <c r="Y782" t="s">
        <v>1166</v>
      </c>
      <c r="Z782" t="s">
        <v>1167</v>
      </c>
      <c r="AB782" t="s">
        <v>565</v>
      </c>
      <c r="AC782" t="s">
        <v>3075</v>
      </c>
      <c r="AE782" t="s">
        <v>148</v>
      </c>
      <c r="AF782" t="s">
        <v>120</v>
      </c>
      <c r="AG782" s="8">
        <v>96950</v>
      </c>
      <c r="AH782" t="s">
        <v>121</v>
      </c>
      <c r="AJ782" s="10">
        <v>16702331818</v>
      </c>
      <c r="AL782" t="s">
        <v>1169</v>
      </c>
      <c r="BD782" t="str">
        <f>"39-5092.00"</f>
        <v>39-5092.00</v>
      </c>
      <c r="BE782" t="s">
        <v>3076</v>
      </c>
      <c r="BF782" t="s">
        <v>3077</v>
      </c>
      <c r="BG782" t="s">
        <v>3078</v>
      </c>
      <c r="BH782">
        <v>3</v>
      </c>
      <c r="BJ782" s="1">
        <v>45597</v>
      </c>
      <c r="BK782" s="1">
        <v>45961</v>
      </c>
      <c r="BN782">
        <v>40</v>
      </c>
      <c r="BO782">
        <v>6</v>
      </c>
      <c r="BP782">
        <v>0</v>
      </c>
      <c r="BQ782">
        <v>7</v>
      </c>
      <c r="BR782">
        <v>7</v>
      </c>
      <c r="BS782">
        <v>7</v>
      </c>
      <c r="BT782">
        <v>7</v>
      </c>
      <c r="BU782">
        <v>6</v>
      </c>
      <c r="BV782" t="str">
        <f>"12:00 PM"</f>
        <v>12:00 PM</v>
      </c>
      <c r="BW782" t="str">
        <f>"7:00 PM"</f>
        <v>7:00 PM</v>
      </c>
      <c r="BX782" t="s">
        <v>158</v>
      </c>
      <c r="BY782">
        <v>12</v>
      </c>
      <c r="BZ782">
        <v>12</v>
      </c>
      <c r="CA782" t="s">
        <v>115</v>
      </c>
      <c r="CC782" t="s">
        <v>3079</v>
      </c>
      <c r="CD782" t="s">
        <v>1174</v>
      </c>
      <c r="CF782" t="s">
        <v>148</v>
      </c>
      <c r="CG782" t="s">
        <v>120</v>
      </c>
      <c r="CH782" s="8">
        <v>96950</v>
      </c>
      <c r="CI782" s="3">
        <v>8.14</v>
      </c>
      <c r="CJ782" s="3">
        <v>8.5</v>
      </c>
      <c r="CK782" s="3">
        <v>12.21</v>
      </c>
      <c r="CL782" s="3">
        <v>12.75</v>
      </c>
      <c r="CM782" t="s">
        <v>136</v>
      </c>
      <c r="CO782" t="s">
        <v>138</v>
      </c>
      <c r="CQ782" t="s">
        <v>115</v>
      </c>
      <c r="CR782" t="s">
        <v>133</v>
      </c>
      <c r="CS782" t="s">
        <v>139</v>
      </c>
      <c r="CT782" t="s">
        <v>133</v>
      </c>
      <c r="CU782" t="s">
        <v>133</v>
      </c>
      <c r="CV782" t="s">
        <v>133</v>
      </c>
      <c r="CW782" t="s">
        <v>133</v>
      </c>
      <c r="CX782" t="s">
        <v>3080</v>
      </c>
      <c r="CY782" s="10">
        <v>16702331818</v>
      </c>
      <c r="CZ782" t="s">
        <v>1169</v>
      </c>
      <c r="DA782" t="s">
        <v>139</v>
      </c>
      <c r="DB782" t="s">
        <v>133</v>
      </c>
      <c r="DC782" t="s">
        <v>115</v>
      </c>
    </row>
    <row r="783" spans="1:112" ht="14.45" customHeight="1" x14ac:dyDescent="0.25">
      <c r="A783" t="s">
        <v>3958</v>
      </c>
      <c r="B783" t="s">
        <v>143</v>
      </c>
      <c r="C783" s="1">
        <v>45554</v>
      </c>
      <c r="D783" s="1">
        <v>45616</v>
      </c>
      <c r="E783" t="s">
        <v>144</v>
      </c>
      <c r="F783" s="1">
        <v>45639</v>
      </c>
      <c r="G783" t="s">
        <v>115</v>
      </c>
      <c r="H783" t="s">
        <v>115</v>
      </c>
      <c r="I783" t="s">
        <v>115</v>
      </c>
      <c r="J783" t="s">
        <v>249</v>
      </c>
      <c r="L783" t="s">
        <v>3959</v>
      </c>
      <c r="N783" t="s">
        <v>119</v>
      </c>
      <c r="O783" t="s">
        <v>120</v>
      </c>
      <c r="P783" s="8">
        <v>96950</v>
      </c>
      <c r="Q783" t="s">
        <v>121</v>
      </c>
      <c r="S783" s="10">
        <v>16702343423</v>
      </c>
      <c r="U783" t="s">
        <v>251</v>
      </c>
      <c r="V783">
        <v>332321</v>
      </c>
      <c r="W783" t="s">
        <v>123</v>
      </c>
      <c r="Y783" t="s">
        <v>252</v>
      </c>
      <c r="Z783" t="s">
        <v>253</v>
      </c>
      <c r="AB783" t="s">
        <v>254</v>
      </c>
      <c r="AC783" t="s">
        <v>3960</v>
      </c>
      <c r="AE783" t="s">
        <v>119</v>
      </c>
      <c r="AF783" t="s">
        <v>120</v>
      </c>
      <c r="AG783" s="8">
        <v>96950</v>
      </c>
      <c r="AH783" t="s">
        <v>121</v>
      </c>
      <c r="AI783" t="s">
        <v>493</v>
      </c>
      <c r="AJ783" s="10">
        <v>16702343423</v>
      </c>
      <c r="AL783" t="s">
        <v>3961</v>
      </c>
      <c r="BD783" t="str">
        <f>"51-9198.00"</f>
        <v>51-9198.00</v>
      </c>
      <c r="BE783" t="s">
        <v>1347</v>
      </c>
      <c r="BF783" t="s">
        <v>3962</v>
      </c>
      <c r="BG783" t="s">
        <v>3963</v>
      </c>
      <c r="BH783">
        <v>2</v>
      </c>
      <c r="BI783">
        <v>2</v>
      </c>
      <c r="BJ783" s="1">
        <v>45641</v>
      </c>
      <c r="BK783" s="1">
        <v>46005</v>
      </c>
      <c r="BL783" s="1">
        <v>45641</v>
      </c>
      <c r="BM783" s="1">
        <v>46005</v>
      </c>
      <c r="BN783">
        <v>40</v>
      </c>
      <c r="BO783">
        <v>0</v>
      </c>
      <c r="BP783">
        <v>8</v>
      </c>
      <c r="BQ783">
        <v>8</v>
      </c>
      <c r="BR783">
        <v>8</v>
      </c>
      <c r="BS783">
        <v>8</v>
      </c>
      <c r="BT783">
        <v>8</v>
      </c>
      <c r="BU783">
        <v>0</v>
      </c>
      <c r="BV783" t="str">
        <f>"8:00 AM"</f>
        <v>8:00 AM</v>
      </c>
      <c r="BW783" t="str">
        <f>"5:00 PM"</f>
        <v>5:00 PM</v>
      </c>
      <c r="BX783" t="s">
        <v>226</v>
      </c>
      <c r="BY783">
        <v>0</v>
      </c>
      <c r="BZ783">
        <v>12</v>
      </c>
      <c r="CA783" t="s">
        <v>115</v>
      </c>
      <c r="CC783" s="2" t="s">
        <v>3964</v>
      </c>
      <c r="CD783" t="s">
        <v>3965</v>
      </c>
      <c r="CF783" t="s">
        <v>148</v>
      </c>
      <c r="CG783" t="s">
        <v>120</v>
      </c>
      <c r="CH783" s="8">
        <v>96950</v>
      </c>
      <c r="CI783" s="3">
        <v>8.23</v>
      </c>
      <c r="CJ783" s="3">
        <v>8.23</v>
      </c>
      <c r="CK783" s="3">
        <v>12.35</v>
      </c>
      <c r="CL783" s="3">
        <v>12.35</v>
      </c>
      <c r="CM783" t="s">
        <v>136</v>
      </c>
      <c r="CO783" t="s">
        <v>138</v>
      </c>
      <c r="CQ783" t="s">
        <v>115</v>
      </c>
      <c r="CR783" t="s">
        <v>133</v>
      </c>
      <c r="CS783" t="s">
        <v>133</v>
      </c>
      <c r="CT783" t="s">
        <v>133</v>
      </c>
      <c r="CU783" t="s">
        <v>139</v>
      </c>
      <c r="CV783" t="s">
        <v>133</v>
      </c>
      <c r="CW783" t="s">
        <v>139</v>
      </c>
      <c r="CX783" t="s">
        <v>3966</v>
      </c>
      <c r="CY783" s="10">
        <v>16702343423</v>
      </c>
      <c r="CZ783" t="s">
        <v>257</v>
      </c>
      <c r="DA783" t="s">
        <v>139</v>
      </c>
      <c r="DB783" t="s">
        <v>133</v>
      </c>
      <c r="DC783" t="s">
        <v>115</v>
      </c>
    </row>
    <row r="784" spans="1:112" ht="14.45" customHeight="1" x14ac:dyDescent="0.25">
      <c r="A784" t="s">
        <v>4137</v>
      </c>
      <c r="B784" t="s">
        <v>143</v>
      </c>
      <c r="C784" s="1">
        <v>45508</v>
      </c>
      <c r="D784" s="1">
        <v>45616</v>
      </c>
      <c r="E784" t="s">
        <v>114</v>
      </c>
      <c r="G784" t="s">
        <v>115</v>
      </c>
      <c r="H784" t="s">
        <v>115</v>
      </c>
      <c r="I784" t="s">
        <v>115</v>
      </c>
      <c r="J784" t="s">
        <v>4138</v>
      </c>
      <c r="L784" t="s">
        <v>4139</v>
      </c>
      <c r="N784" t="s">
        <v>148</v>
      </c>
      <c r="O784" t="s">
        <v>120</v>
      </c>
      <c r="P784" s="8">
        <v>96950</v>
      </c>
      <c r="Q784" t="s">
        <v>121</v>
      </c>
      <c r="S784" s="10">
        <v>16707896632</v>
      </c>
      <c r="U784" t="s">
        <v>4140</v>
      </c>
      <c r="V784">
        <v>236220</v>
      </c>
      <c r="W784" t="s">
        <v>123</v>
      </c>
      <c r="Y784" t="s">
        <v>4141</v>
      </c>
      <c r="Z784" t="s">
        <v>1564</v>
      </c>
      <c r="AB784" t="s">
        <v>565</v>
      </c>
      <c r="AC784" t="s">
        <v>4139</v>
      </c>
      <c r="AE784" t="s">
        <v>148</v>
      </c>
      <c r="AF784" t="s">
        <v>120</v>
      </c>
      <c r="AG784" s="8">
        <v>96950</v>
      </c>
      <c r="AH784" t="s">
        <v>121</v>
      </c>
      <c r="AJ784" s="10">
        <v>16717773710</v>
      </c>
      <c r="AL784" t="s">
        <v>4142</v>
      </c>
      <c r="BD784" t="str">
        <f>"49-9071.00"</f>
        <v>49-9071.00</v>
      </c>
      <c r="BE784" t="s">
        <v>241</v>
      </c>
      <c r="BF784" t="s">
        <v>4143</v>
      </c>
      <c r="BG784" t="s">
        <v>1048</v>
      </c>
      <c r="BH784">
        <v>8</v>
      </c>
      <c r="BI784">
        <v>8</v>
      </c>
      <c r="BJ784" s="1">
        <v>45566</v>
      </c>
      <c r="BK784" s="1">
        <v>45930</v>
      </c>
      <c r="BL784" s="1">
        <v>45616</v>
      </c>
      <c r="BM784" s="1">
        <v>45930</v>
      </c>
      <c r="BN784">
        <v>40</v>
      </c>
      <c r="BO784">
        <v>0</v>
      </c>
      <c r="BP784">
        <v>8</v>
      </c>
      <c r="BQ784">
        <v>8</v>
      </c>
      <c r="BR784">
        <v>8</v>
      </c>
      <c r="BS784">
        <v>8</v>
      </c>
      <c r="BT784">
        <v>8</v>
      </c>
      <c r="BU784">
        <v>0</v>
      </c>
      <c r="BV784" t="str">
        <f>"8:00 AM"</f>
        <v>8:00 AM</v>
      </c>
      <c r="BW784" t="str">
        <f>"5:00 PM"</f>
        <v>5:00 PM</v>
      </c>
      <c r="BX784" t="s">
        <v>226</v>
      </c>
      <c r="BY784">
        <v>0</v>
      </c>
      <c r="BZ784">
        <v>24</v>
      </c>
      <c r="CA784" t="s">
        <v>115</v>
      </c>
      <c r="CC784" s="2" t="s">
        <v>4144</v>
      </c>
      <c r="CD784" t="s">
        <v>4145</v>
      </c>
      <c r="CE784" t="s">
        <v>4146</v>
      </c>
      <c r="CF784" t="s">
        <v>148</v>
      </c>
      <c r="CG784" t="s">
        <v>120</v>
      </c>
      <c r="CH784" s="8">
        <v>96950</v>
      </c>
      <c r="CI784" s="3">
        <v>9.75</v>
      </c>
      <c r="CJ784" s="3">
        <v>10.5</v>
      </c>
      <c r="CK784" s="3">
        <v>14.63</v>
      </c>
      <c r="CL784" s="3">
        <v>15.75</v>
      </c>
      <c r="CM784" t="s">
        <v>136</v>
      </c>
      <c r="CN784" t="s">
        <v>139</v>
      </c>
      <c r="CO784" t="s">
        <v>138</v>
      </c>
      <c r="CQ784" t="s">
        <v>115</v>
      </c>
      <c r="CR784" t="s">
        <v>133</v>
      </c>
      <c r="CS784" t="s">
        <v>139</v>
      </c>
      <c r="CT784" t="s">
        <v>133</v>
      </c>
      <c r="CU784" t="s">
        <v>139</v>
      </c>
      <c r="CV784" t="s">
        <v>133</v>
      </c>
      <c r="CW784" t="s">
        <v>139</v>
      </c>
      <c r="CX784" t="s">
        <v>4147</v>
      </c>
      <c r="CY784" s="10">
        <v>16707896632</v>
      </c>
      <c r="CZ784" t="s">
        <v>4148</v>
      </c>
      <c r="DA784" t="s">
        <v>139</v>
      </c>
      <c r="DB784" t="s">
        <v>133</v>
      </c>
      <c r="DC784" t="s">
        <v>115</v>
      </c>
    </row>
    <row r="785" spans="1:112" ht="14.45" customHeight="1" x14ac:dyDescent="0.25">
      <c r="A785" t="s">
        <v>4884</v>
      </c>
      <c r="B785" t="s">
        <v>143</v>
      </c>
      <c r="C785" s="1">
        <v>45551</v>
      </c>
      <c r="D785" s="1">
        <v>45616</v>
      </c>
      <c r="E785" t="s">
        <v>114</v>
      </c>
      <c r="G785" t="s">
        <v>115</v>
      </c>
      <c r="H785" t="s">
        <v>115</v>
      </c>
      <c r="I785" t="s">
        <v>115</v>
      </c>
      <c r="J785" t="s">
        <v>4885</v>
      </c>
      <c r="L785" t="s">
        <v>4886</v>
      </c>
      <c r="N785" t="s">
        <v>283</v>
      </c>
      <c r="O785" t="s">
        <v>120</v>
      </c>
      <c r="P785" s="8">
        <v>96952</v>
      </c>
      <c r="Q785" t="s">
        <v>121</v>
      </c>
      <c r="S785" s="10">
        <v>16704330422</v>
      </c>
      <c r="U785" t="s">
        <v>1014</v>
      </c>
      <c r="V785">
        <v>212312</v>
      </c>
      <c r="W785" t="s">
        <v>123</v>
      </c>
      <c r="Y785" t="s">
        <v>1015</v>
      </c>
      <c r="Z785" t="s">
        <v>1016</v>
      </c>
      <c r="AA785" t="s">
        <v>1017</v>
      </c>
      <c r="AB785" t="s">
        <v>1018</v>
      </c>
      <c r="AC785" t="s">
        <v>4886</v>
      </c>
      <c r="AE785" t="s">
        <v>283</v>
      </c>
      <c r="AF785" t="s">
        <v>120</v>
      </c>
      <c r="AG785" s="8">
        <v>96952</v>
      </c>
      <c r="AH785" t="s">
        <v>121</v>
      </c>
      <c r="AJ785" s="10">
        <v>16704330422</v>
      </c>
      <c r="AL785" t="s">
        <v>4887</v>
      </c>
      <c r="BD785" t="str">
        <f>"47-1011.00"</f>
        <v>47-1011.00</v>
      </c>
      <c r="BE785" t="s">
        <v>3954</v>
      </c>
      <c r="BF785" t="s">
        <v>4888</v>
      </c>
      <c r="BG785" t="s">
        <v>4889</v>
      </c>
      <c r="BH785">
        <v>1</v>
      </c>
      <c r="BI785">
        <v>1</v>
      </c>
      <c r="BJ785" s="1">
        <v>45658</v>
      </c>
      <c r="BK785" s="1">
        <v>46022</v>
      </c>
      <c r="BL785" s="1">
        <v>45658</v>
      </c>
      <c r="BM785" s="1">
        <v>46022</v>
      </c>
      <c r="BN785">
        <v>40</v>
      </c>
      <c r="BO785">
        <v>0</v>
      </c>
      <c r="BP785">
        <v>8</v>
      </c>
      <c r="BQ785">
        <v>8</v>
      </c>
      <c r="BR785">
        <v>8</v>
      </c>
      <c r="BS785">
        <v>8</v>
      </c>
      <c r="BT785">
        <v>8</v>
      </c>
      <c r="BU785">
        <v>0</v>
      </c>
      <c r="BV785" t="str">
        <f>"7:30 AM"</f>
        <v>7:30 AM</v>
      </c>
      <c r="BW785" t="str">
        <f>"4:30 PM"</f>
        <v>4:30 PM</v>
      </c>
      <c r="BX785" t="s">
        <v>226</v>
      </c>
      <c r="BY785">
        <v>0</v>
      </c>
      <c r="BZ785">
        <v>24</v>
      </c>
      <c r="CA785" t="s">
        <v>133</v>
      </c>
      <c r="CB785">
        <v>10</v>
      </c>
      <c r="CC785" t="s">
        <v>4890</v>
      </c>
      <c r="CD785" t="s">
        <v>4891</v>
      </c>
      <c r="CF785" t="s">
        <v>162</v>
      </c>
      <c r="CG785" t="s">
        <v>120</v>
      </c>
      <c r="CH785" s="8">
        <v>96952</v>
      </c>
      <c r="CI785" s="3">
        <v>26.08</v>
      </c>
      <c r="CJ785" s="3">
        <v>26.08</v>
      </c>
      <c r="CK785" s="3">
        <v>39.119999999999997</v>
      </c>
      <c r="CL785" s="3">
        <v>39.119999999999997</v>
      </c>
      <c r="CM785" t="s">
        <v>136</v>
      </c>
      <c r="CN785" t="s">
        <v>4892</v>
      </c>
      <c r="CO785" t="s">
        <v>138</v>
      </c>
      <c r="CQ785" t="s">
        <v>115</v>
      </c>
      <c r="CR785" t="s">
        <v>133</v>
      </c>
      <c r="CS785" t="s">
        <v>133</v>
      </c>
      <c r="CT785" t="s">
        <v>139</v>
      </c>
      <c r="CU785" t="s">
        <v>139</v>
      </c>
      <c r="CV785" t="s">
        <v>133</v>
      </c>
      <c r="CW785" t="s">
        <v>133</v>
      </c>
      <c r="CX785" t="s">
        <v>2404</v>
      </c>
      <c r="CY785" s="10">
        <v>16704330422</v>
      </c>
      <c r="CZ785" t="s">
        <v>1019</v>
      </c>
      <c r="DA785" t="s">
        <v>139</v>
      </c>
      <c r="DB785" t="s">
        <v>133</v>
      </c>
      <c r="DC785" t="s">
        <v>115</v>
      </c>
    </row>
    <row r="786" spans="1:112" ht="14.45" customHeight="1" x14ac:dyDescent="0.25">
      <c r="A786" t="s">
        <v>5073</v>
      </c>
      <c r="B786" t="s">
        <v>143</v>
      </c>
      <c r="C786" s="1">
        <v>45566</v>
      </c>
      <c r="D786" s="1">
        <v>45616</v>
      </c>
      <c r="E786" t="s">
        <v>144</v>
      </c>
      <c r="F786" s="1">
        <v>45656</v>
      </c>
      <c r="G786" t="s">
        <v>133</v>
      </c>
      <c r="H786" t="s">
        <v>115</v>
      </c>
      <c r="I786" t="s">
        <v>115</v>
      </c>
      <c r="J786" t="s">
        <v>340</v>
      </c>
      <c r="K786" t="s">
        <v>341</v>
      </c>
      <c r="L786" t="s">
        <v>342</v>
      </c>
      <c r="N786" t="s">
        <v>148</v>
      </c>
      <c r="O786" t="s">
        <v>120</v>
      </c>
      <c r="P786" s="8">
        <v>96950</v>
      </c>
      <c r="Q786" t="s">
        <v>121</v>
      </c>
      <c r="S786" s="10">
        <v>16702356129</v>
      </c>
      <c r="U786" t="s">
        <v>343</v>
      </c>
      <c r="V786">
        <v>56132</v>
      </c>
      <c r="W786" t="s">
        <v>123</v>
      </c>
      <c r="Y786" t="s">
        <v>344</v>
      </c>
      <c r="Z786" t="s">
        <v>345</v>
      </c>
      <c r="AA786" t="s">
        <v>346</v>
      </c>
      <c r="AB786" t="s">
        <v>347</v>
      </c>
      <c r="AC786" t="s">
        <v>342</v>
      </c>
      <c r="AE786" t="s">
        <v>148</v>
      </c>
      <c r="AF786" t="s">
        <v>120</v>
      </c>
      <c r="AG786" s="8">
        <v>96950</v>
      </c>
      <c r="AH786" t="s">
        <v>121</v>
      </c>
      <c r="AJ786" s="10">
        <v>16702356129</v>
      </c>
      <c r="AL786" t="s">
        <v>348</v>
      </c>
      <c r="BD786" t="str">
        <f>"49-9071.00"</f>
        <v>49-9071.00</v>
      </c>
      <c r="BE786" t="s">
        <v>241</v>
      </c>
      <c r="BF786" t="s">
        <v>349</v>
      </c>
      <c r="BG786" t="s">
        <v>350</v>
      </c>
      <c r="BH786">
        <v>5</v>
      </c>
      <c r="BI786">
        <v>5</v>
      </c>
      <c r="BJ786" s="1">
        <v>45658</v>
      </c>
      <c r="BK786" s="1">
        <v>46752</v>
      </c>
      <c r="BL786" s="1">
        <v>45658</v>
      </c>
      <c r="BM786" s="1">
        <v>46752</v>
      </c>
      <c r="BN786">
        <v>35</v>
      </c>
      <c r="BO786">
        <v>0</v>
      </c>
      <c r="BP786">
        <v>7</v>
      </c>
      <c r="BQ786">
        <v>7</v>
      </c>
      <c r="BR786">
        <v>7</v>
      </c>
      <c r="BS786">
        <v>7</v>
      </c>
      <c r="BT786">
        <v>7</v>
      </c>
      <c r="BU786">
        <v>0</v>
      </c>
      <c r="BV786" t="str">
        <f>"8:00 AM"</f>
        <v>8:00 AM</v>
      </c>
      <c r="BW786" t="str">
        <f>"4:00 PM"</f>
        <v>4:00 PM</v>
      </c>
      <c r="BX786" t="s">
        <v>226</v>
      </c>
      <c r="BY786">
        <v>0</v>
      </c>
      <c r="BZ786">
        <v>12</v>
      </c>
      <c r="CA786" t="s">
        <v>115</v>
      </c>
      <c r="CC786" t="s">
        <v>351</v>
      </c>
      <c r="CD786" t="s">
        <v>352</v>
      </c>
      <c r="CE786" t="s">
        <v>353</v>
      </c>
      <c r="CF786" t="s">
        <v>148</v>
      </c>
      <c r="CG786" t="s">
        <v>120</v>
      </c>
      <c r="CH786" s="8">
        <v>96950</v>
      </c>
      <c r="CI786" s="3">
        <v>9.75</v>
      </c>
      <c r="CJ786" s="3">
        <v>9.75</v>
      </c>
      <c r="CK786" s="3">
        <v>14.63</v>
      </c>
      <c r="CL786" s="3">
        <v>14.63</v>
      </c>
      <c r="CM786" t="s">
        <v>136</v>
      </c>
      <c r="CO786" t="s">
        <v>138</v>
      </c>
      <c r="CQ786" t="s">
        <v>115</v>
      </c>
      <c r="CR786" t="s">
        <v>133</v>
      </c>
      <c r="CS786" t="s">
        <v>139</v>
      </c>
      <c r="CT786" t="s">
        <v>133</v>
      </c>
      <c r="CU786" t="s">
        <v>139</v>
      </c>
      <c r="CV786" t="s">
        <v>133</v>
      </c>
      <c r="CW786" t="s">
        <v>139</v>
      </c>
      <c r="CX786" t="s">
        <v>2133</v>
      </c>
      <c r="CY786" s="10">
        <v>16702356129</v>
      </c>
      <c r="CZ786" t="s">
        <v>355</v>
      </c>
      <c r="DA786" t="s">
        <v>356</v>
      </c>
      <c r="DB786" t="s">
        <v>133</v>
      </c>
      <c r="DC786" t="s">
        <v>115</v>
      </c>
    </row>
    <row r="787" spans="1:112" ht="14.45" customHeight="1" x14ac:dyDescent="0.25">
      <c r="A787" t="s">
        <v>5195</v>
      </c>
      <c r="B787" t="s">
        <v>143</v>
      </c>
      <c r="C787" s="1">
        <v>45550</v>
      </c>
      <c r="D787" s="1">
        <v>45616</v>
      </c>
      <c r="E787" t="s">
        <v>114</v>
      </c>
      <c r="G787" t="s">
        <v>115</v>
      </c>
      <c r="H787" t="s">
        <v>115</v>
      </c>
      <c r="I787" t="s">
        <v>115</v>
      </c>
      <c r="J787" t="s">
        <v>4787</v>
      </c>
      <c r="L787" t="s">
        <v>4788</v>
      </c>
      <c r="M787" t="s">
        <v>4789</v>
      </c>
      <c r="N787" t="s">
        <v>148</v>
      </c>
      <c r="O787" t="s">
        <v>120</v>
      </c>
      <c r="P787" s="8">
        <v>96950</v>
      </c>
      <c r="Q787" t="s">
        <v>121</v>
      </c>
      <c r="S787" s="10">
        <v>16702341629</v>
      </c>
      <c r="U787" t="s">
        <v>4790</v>
      </c>
      <c r="V787">
        <v>53111</v>
      </c>
      <c r="W787" t="s">
        <v>123</v>
      </c>
      <c r="Y787" t="s">
        <v>2722</v>
      </c>
      <c r="Z787" t="s">
        <v>4791</v>
      </c>
      <c r="AA787" t="s">
        <v>4792</v>
      </c>
      <c r="AB787" t="s">
        <v>2725</v>
      </c>
      <c r="AC787" t="s">
        <v>4794</v>
      </c>
      <c r="AD787" t="s">
        <v>4793</v>
      </c>
      <c r="AE787" t="s">
        <v>148</v>
      </c>
      <c r="AF787" t="s">
        <v>120</v>
      </c>
      <c r="AG787" s="8">
        <v>96950</v>
      </c>
      <c r="AH787" t="s">
        <v>121</v>
      </c>
      <c r="AJ787" s="10">
        <v>16702341629</v>
      </c>
      <c r="AL787" t="s">
        <v>4795</v>
      </c>
      <c r="BD787" t="str">
        <f>"37-2011.00"</f>
        <v>37-2011.00</v>
      </c>
      <c r="BE787" t="s">
        <v>203</v>
      </c>
      <c r="BF787" t="s">
        <v>5196</v>
      </c>
      <c r="BG787" t="s">
        <v>5197</v>
      </c>
      <c r="BH787">
        <v>2</v>
      </c>
      <c r="BI787">
        <v>2</v>
      </c>
      <c r="BJ787" s="1">
        <v>45658</v>
      </c>
      <c r="BK787" s="1">
        <v>46022</v>
      </c>
      <c r="BL787" s="1">
        <v>45658</v>
      </c>
      <c r="BM787" s="1">
        <v>46022</v>
      </c>
      <c r="BN787">
        <v>35</v>
      </c>
      <c r="BO787">
        <v>0</v>
      </c>
      <c r="BP787">
        <v>7</v>
      </c>
      <c r="BQ787">
        <v>7</v>
      </c>
      <c r="BR787">
        <v>7</v>
      </c>
      <c r="BS787">
        <v>7</v>
      </c>
      <c r="BT787">
        <v>7</v>
      </c>
      <c r="BU787">
        <v>0</v>
      </c>
      <c r="BV787" t="str">
        <f>"8:00 AM"</f>
        <v>8:00 AM</v>
      </c>
      <c r="BW787" t="str">
        <f>"5:00 PM"</f>
        <v>5:00 PM</v>
      </c>
      <c r="BX787" t="s">
        <v>158</v>
      </c>
      <c r="BY787">
        <v>0</v>
      </c>
      <c r="BZ787">
        <v>12</v>
      </c>
      <c r="CA787" t="s">
        <v>115</v>
      </c>
      <c r="CC787" s="2" t="s">
        <v>5198</v>
      </c>
      <c r="CD787" t="s">
        <v>4789</v>
      </c>
      <c r="CE787" t="s">
        <v>4789</v>
      </c>
      <c r="CF787" t="s">
        <v>148</v>
      </c>
      <c r="CG787" t="s">
        <v>120</v>
      </c>
      <c r="CH787" s="8">
        <v>96950</v>
      </c>
      <c r="CI787" s="3">
        <v>8.2899999999999991</v>
      </c>
      <c r="CJ787" s="3">
        <v>8.2899999999999991</v>
      </c>
      <c r="CK787" s="3">
        <v>12.44</v>
      </c>
      <c r="CL787" s="3">
        <v>12.44</v>
      </c>
      <c r="CM787" t="s">
        <v>136</v>
      </c>
      <c r="CN787" t="s">
        <v>158</v>
      </c>
      <c r="CO787" t="s">
        <v>138</v>
      </c>
      <c r="CQ787" t="s">
        <v>115</v>
      </c>
      <c r="CR787" t="s">
        <v>133</v>
      </c>
      <c r="CS787" t="s">
        <v>139</v>
      </c>
      <c r="CT787" t="s">
        <v>133</v>
      </c>
      <c r="CU787" t="s">
        <v>139</v>
      </c>
      <c r="CV787" t="s">
        <v>133</v>
      </c>
      <c r="CW787" t="s">
        <v>139</v>
      </c>
      <c r="CX787" t="s">
        <v>5199</v>
      </c>
      <c r="CY787" s="10">
        <v>16702341629</v>
      </c>
      <c r="CZ787" t="s">
        <v>4795</v>
      </c>
      <c r="DA787" t="s">
        <v>139</v>
      </c>
      <c r="DB787" t="s">
        <v>133</v>
      </c>
      <c r="DC787" t="s">
        <v>115</v>
      </c>
      <c r="DD787" t="s">
        <v>2722</v>
      </c>
      <c r="DE787" t="s">
        <v>4791</v>
      </c>
      <c r="DF787" t="s">
        <v>4800</v>
      </c>
      <c r="DG787" t="s">
        <v>4787</v>
      </c>
      <c r="DH787" t="s">
        <v>4795</v>
      </c>
    </row>
    <row r="788" spans="1:112" ht="14.45" customHeight="1" x14ac:dyDescent="0.25">
      <c r="A788" t="s">
        <v>5424</v>
      </c>
      <c r="B788" t="s">
        <v>143</v>
      </c>
      <c r="C788" s="1">
        <v>45559</v>
      </c>
      <c r="D788" s="1">
        <v>45616</v>
      </c>
      <c r="E788" t="s">
        <v>114</v>
      </c>
      <c r="G788" t="s">
        <v>115</v>
      </c>
      <c r="H788" t="s">
        <v>115</v>
      </c>
      <c r="I788" t="s">
        <v>115</v>
      </c>
      <c r="J788" t="s">
        <v>2144</v>
      </c>
      <c r="K788" t="s">
        <v>2145</v>
      </c>
      <c r="L788" t="s">
        <v>2146</v>
      </c>
      <c r="M788" t="s">
        <v>2147</v>
      </c>
      <c r="N788" t="s">
        <v>119</v>
      </c>
      <c r="O788" t="s">
        <v>120</v>
      </c>
      <c r="P788" s="8">
        <v>96950</v>
      </c>
      <c r="Q788" t="s">
        <v>121</v>
      </c>
      <c r="S788" s="10">
        <v>16702876661</v>
      </c>
      <c r="U788" t="s">
        <v>2148</v>
      </c>
      <c r="V788">
        <v>81211</v>
      </c>
      <c r="W788" t="s">
        <v>123</v>
      </c>
      <c r="Y788" t="s">
        <v>2149</v>
      </c>
      <c r="Z788" t="s">
        <v>2150</v>
      </c>
      <c r="AB788" t="s">
        <v>1279</v>
      </c>
      <c r="AC788" t="s">
        <v>2146</v>
      </c>
      <c r="AD788" t="s">
        <v>2147</v>
      </c>
      <c r="AE788" t="s">
        <v>119</v>
      </c>
      <c r="AF788" t="s">
        <v>120</v>
      </c>
      <c r="AG788" s="8">
        <v>96950</v>
      </c>
      <c r="AH788" t="s">
        <v>121</v>
      </c>
      <c r="AJ788" s="10">
        <v>16702876661</v>
      </c>
      <c r="AL788" t="s">
        <v>2151</v>
      </c>
      <c r="BD788" t="str">
        <f>"39-5012.00"</f>
        <v>39-5012.00</v>
      </c>
      <c r="BE788" t="s">
        <v>947</v>
      </c>
      <c r="BF788" t="s">
        <v>2152</v>
      </c>
      <c r="BG788" t="s">
        <v>2153</v>
      </c>
      <c r="BH788">
        <v>3</v>
      </c>
      <c r="BI788">
        <v>3</v>
      </c>
      <c r="BJ788" s="1">
        <v>45597</v>
      </c>
      <c r="BK788" s="1">
        <v>45930</v>
      </c>
      <c r="BL788" s="1">
        <v>45616</v>
      </c>
      <c r="BM788" s="1">
        <v>45930</v>
      </c>
      <c r="BN788">
        <v>35</v>
      </c>
      <c r="BO788">
        <v>7</v>
      </c>
      <c r="BP788">
        <v>0</v>
      </c>
      <c r="BQ788">
        <v>0</v>
      </c>
      <c r="BR788">
        <v>7</v>
      </c>
      <c r="BS788">
        <v>7</v>
      </c>
      <c r="BT788">
        <v>7</v>
      </c>
      <c r="BU788">
        <v>7</v>
      </c>
      <c r="BV788" t="str">
        <f>"11:00 AM"</f>
        <v>11:00 AM</v>
      </c>
      <c r="BW788" t="str">
        <f>"6:00 PM"</f>
        <v>6:00 PM</v>
      </c>
      <c r="BX788" t="s">
        <v>158</v>
      </c>
      <c r="BY788">
        <v>0</v>
      </c>
      <c r="BZ788">
        <v>12</v>
      </c>
      <c r="CA788" t="s">
        <v>115</v>
      </c>
      <c r="CC788" t="s">
        <v>5425</v>
      </c>
      <c r="CD788" t="s">
        <v>2146</v>
      </c>
      <c r="CE788" t="s">
        <v>2147</v>
      </c>
      <c r="CF788" t="s">
        <v>119</v>
      </c>
      <c r="CG788" t="s">
        <v>120</v>
      </c>
      <c r="CH788" s="8">
        <v>96950</v>
      </c>
      <c r="CI788" s="3">
        <v>7.98</v>
      </c>
      <c r="CJ788" s="3">
        <v>7.98</v>
      </c>
      <c r="CK788" s="3">
        <v>11.97</v>
      </c>
      <c r="CL788" s="3">
        <v>11.97</v>
      </c>
      <c r="CM788" t="s">
        <v>136</v>
      </c>
      <c r="CN788" t="s">
        <v>137</v>
      </c>
      <c r="CO788" t="s">
        <v>138</v>
      </c>
      <c r="CQ788" t="s">
        <v>115</v>
      </c>
      <c r="CR788" t="s">
        <v>133</v>
      </c>
      <c r="CS788" t="s">
        <v>139</v>
      </c>
      <c r="CT788" t="s">
        <v>133</v>
      </c>
      <c r="CU788" t="s">
        <v>139</v>
      </c>
      <c r="CV788" t="s">
        <v>133</v>
      </c>
      <c r="CW788" t="s">
        <v>139</v>
      </c>
      <c r="CX788" t="s">
        <v>2155</v>
      </c>
      <c r="CY788" s="10">
        <v>16702876661</v>
      </c>
      <c r="CZ788" t="s">
        <v>2151</v>
      </c>
      <c r="DA788" t="s">
        <v>139</v>
      </c>
      <c r="DB788" t="s">
        <v>133</v>
      </c>
      <c r="DC788" t="s">
        <v>115</v>
      </c>
    </row>
    <row r="789" spans="1:112" ht="14.45" customHeight="1" x14ac:dyDescent="0.25">
      <c r="A789" t="s">
        <v>5502</v>
      </c>
      <c r="B789" t="s">
        <v>212</v>
      </c>
      <c r="C789" s="1">
        <v>45562</v>
      </c>
      <c r="D789" s="1">
        <v>45616</v>
      </c>
      <c r="E789" t="s">
        <v>114</v>
      </c>
      <c r="G789" t="s">
        <v>115</v>
      </c>
      <c r="H789" t="s">
        <v>115</v>
      </c>
      <c r="I789" t="s">
        <v>115</v>
      </c>
      <c r="J789" t="s">
        <v>1509</v>
      </c>
      <c r="K789" t="s">
        <v>139</v>
      </c>
      <c r="L789" t="s">
        <v>1510</v>
      </c>
      <c r="N789" t="s">
        <v>148</v>
      </c>
      <c r="O789" t="s">
        <v>120</v>
      </c>
      <c r="P789" s="8">
        <v>96950</v>
      </c>
      <c r="Q789" t="s">
        <v>121</v>
      </c>
      <c r="R789" t="s">
        <v>1511</v>
      </c>
      <c r="S789" s="10">
        <v>16702345860</v>
      </c>
      <c r="U789" t="s">
        <v>1512</v>
      </c>
      <c r="V789">
        <v>5241</v>
      </c>
      <c r="W789" t="s">
        <v>123</v>
      </c>
      <c r="Y789" t="s">
        <v>1513</v>
      </c>
      <c r="Z789" t="s">
        <v>1514</v>
      </c>
      <c r="AA789" t="s">
        <v>1515</v>
      </c>
      <c r="AB789" t="s">
        <v>565</v>
      </c>
      <c r="AC789" t="s">
        <v>1510</v>
      </c>
      <c r="AE789" t="s">
        <v>148</v>
      </c>
      <c r="AF789" t="s">
        <v>120</v>
      </c>
      <c r="AG789" s="8">
        <v>96950</v>
      </c>
      <c r="AH789" t="s">
        <v>121</v>
      </c>
      <c r="AI789" t="s">
        <v>1511</v>
      </c>
      <c r="AJ789" s="10">
        <v>16702345860</v>
      </c>
      <c r="AL789" t="s">
        <v>1516</v>
      </c>
      <c r="BD789" t="str">
        <f>"17-3022.00"</f>
        <v>17-3022.00</v>
      </c>
      <c r="BE789" t="s">
        <v>1567</v>
      </c>
      <c r="BF789" t="s">
        <v>5503</v>
      </c>
      <c r="BG789" t="s">
        <v>5504</v>
      </c>
      <c r="BH789">
        <v>1</v>
      </c>
      <c r="BJ789" s="1">
        <v>45672</v>
      </c>
      <c r="BK789" s="1">
        <v>46036</v>
      </c>
      <c r="BN789">
        <v>35</v>
      </c>
      <c r="BO789">
        <v>0</v>
      </c>
      <c r="BP789">
        <v>7</v>
      </c>
      <c r="BQ789">
        <v>7</v>
      </c>
      <c r="BR789">
        <v>7</v>
      </c>
      <c r="BS789">
        <v>7</v>
      </c>
      <c r="BT789">
        <v>7</v>
      </c>
      <c r="BU789">
        <v>0</v>
      </c>
      <c r="BV789" t="str">
        <f>"9:00 AM"</f>
        <v>9:00 AM</v>
      </c>
      <c r="BW789" t="str">
        <f>"5:00 PM"</f>
        <v>5:00 PM</v>
      </c>
      <c r="BX789" t="s">
        <v>726</v>
      </c>
      <c r="BY789">
        <v>0</v>
      </c>
      <c r="BZ789">
        <v>24</v>
      </c>
      <c r="CA789" t="s">
        <v>115</v>
      </c>
      <c r="CC789" s="2" t="s">
        <v>5505</v>
      </c>
      <c r="CD789" t="s">
        <v>1520</v>
      </c>
      <c r="CE789" t="s">
        <v>1521</v>
      </c>
      <c r="CF789" t="s">
        <v>148</v>
      </c>
      <c r="CG789" t="s">
        <v>120</v>
      </c>
      <c r="CH789" s="8">
        <v>96950</v>
      </c>
      <c r="CI789" s="3">
        <v>15.75</v>
      </c>
      <c r="CJ789" s="3">
        <v>15.75</v>
      </c>
      <c r="CK789" s="3">
        <v>23.63</v>
      </c>
      <c r="CL789" s="3">
        <v>23.63</v>
      </c>
      <c r="CM789" t="s">
        <v>136</v>
      </c>
      <c r="CN789" t="s">
        <v>139</v>
      </c>
      <c r="CO789" t="s">
        <v>138</v>
      </c>
      <c r="CQ789" t="s">
        <v>133</v>
      </c>
      <c r="CR789" t="s">
        <v>133</v>
      </c>
      <c r="CS789" t="s">
        <v>133</v>
      </c>
      <c r="CT789" t="s">
        <v>133</v>
      </c>
      <c r="CU789" t="s">
        <v>133</v>
      </c>
      <c r="CV789" t="s">
        <v>133</v>
      </c>
      <c r="CW789" t="s">
        <v>139</v>
      </c>
      <c r="CX789" t="s">
        <v>139</v>
      </c>
      <c r="CY789" s="10">
        <v>16702345860</v>
      </c>
      <c r="CZ789" t="s">
        <v>1516</v>
      </c>
      <c r="DA789" t="s">
        <v>5506</v>
      </c>
      <c r="DB789" t="s">
        <v>133</v>
      </c>
      <c r="DC789" t="s">
        <v>115</v>
      </c>
    </row>
    <row r="790" spans="1:112" ht="14.45" customHeight="1" x14ac:dyDescent="0.25">
      <c r="A790" t="s">
        <v>5714</v>
      </c>
      <c r="B790" t="s">
        <v>901</v>
      </c>
      <c r="C790" s="1">
        <v>45543</v>
      </c>
      <c r="D790" s="1">
        <v>45616</v>
      </c>
      <c r="E790" t="s">
        <v>114</v>
      </c>
      <c r="G790" t="s">
        <v>115</v>
      </c>
      <c r="H790" t="s">
        <v>115</v>
      </c>
      <c r="I790" t="s">
        <v>115</v>
      </c>
      <c r="J790" t="s">
        <v>5715</v>
      </c>
      <c r="K790" t="s">
        <v>5716</v>
      </c>
      <c r="L790" t="s">
        <v>5717</v>
      </c>
      <c r="M790" t="s">
        <v>5718</v>
      </c>
      <c r="N790" t="s">
        <v>148</v>
      </c>
      <c r="O790" t="s">
        <v>120</v>
      </c>
      <c r="P790" s="8">
        <v>96950</v>
      </c>
      <c r="Q790" t="s">
        <v>121</v>
      </c>
      <c r="S790" s="10">
        <v>16702339531</v>
      </c>
      <c r="U790" t="s">
        <v>5719</v>
      </c>
      <c r="V790">
        <v>4413</v>
      </c>
      <c r="W790" t="s">
        <v>123</v>
      </c>
      <c r="Y790" t="s">
        <v>2722</v>
      </c>
      <c r="Z790" t="s">
        <v>5720</v>
      </c>
      <c r="AA790" t="s">
        <v>5721</v>
      </c>
      <c r="AB790" t="s">
        <v>565</v>
      </c>
      <c r="AC790" t="s">
        <v>5717</v>
      </c>
      <c r="AD790" t="s">
        <v>5718</v>
      </c>
      <c r="AE790" t="s">
        <v>148</v>
      </c>
      <c r="AF790" t="s">
        <v>120</v>
      </c>
      <c r="AG790" s="8">
        <v>96950</v>
      </c>
      <c r="AH790" t="s">
        <v>121</v>
      </c>
      <c r="AJ790" s="10">
        <v>16702339531</v>
      </c>
      <c r="AL790" t="s">
        <v>5722</v>
      </c>
      <c r="BD790" t="str">
        <f>"43-3031.00"</f>
        <v>43-3031.00</v>
      </c>
      <c r="BE790" t="s">
        <v>430</v>
      </c>
      <c r="BF790" t="s">
        <v>5723</v>
      </c>
      <c r="BG790" t="s">
        <v>4029</v>
      </c>
      <c r="BH790">
        <v>2</v>
      </c>
      <c r="BI790">
        <v>1</v>
      </c>
      <c r="BJ790" s="1">
        <v>45663</v>
      </c>
      <c r="BK790" s="1">
        <v>46027</v>
      </c>
      <c r="BL790" s="1">
        <v>45663</v>
      </c>
      <c r="BM790" s="1">
        <v>46027</v>
      </c>
      <c r="BN790">
        <v>35</v>
      </c>
      <c r="BO790">
        <v>0</v>
      </c>
      <c r="BP790">
        <v>6</v>
      </c>
      <c r="BQ790">
        <v>6</v>
      </c>
      <c r="BR790">
        <v>6</v>
      </c>
      <c r="BS790">
        <v>6</v>
      </c>
      <c r="BT790">
        <v>6</v>
      </c>
      <c r="BU790">
        <v>5</v>
      </c>
      <c r="BV790" t="str">
        <f>"8:00 AM"</f>
        <v>8:00 AM</v>
      </c>
      <c r="BW790" t="str">
        <f>"3:00 PM"</f>
        <v>3:00 PM</v>
      </c>
      <c r="BX790" t="s">
        <v>226</v>
      </c>
      <c r="BY790">
        <v>0</v>
      </c>
      <c r="BZ790">
        <v>12</v>
      </c>
      <c r="CA790" t="s">
        <v>115</v>
      </c>
      <c r="CC790" t="s">
        <v>5724</v>
      </c>
      <c r="CD790" t="s">
        <v>5718</v>
      </c>
      <c r="CF790" t="s">
        <v>148</v>
      </c>
      <c r="CG790" t="s">
        <v>120</v>
      </c>
      <c r="CH790" s="8">
        <v>96950</v>
      </c>
      <c r="CI790" s="3">
        <v>12.28</v>
      </c>
      <c r="CJ790" s="3">
        <v>12.28</v>
      </c>
      <c r="CK790" s="3">
        <v>18.420000000000002</v>
      </c>
      <c r="CL790" s="3">
        <v>18.420000000000002</v>
      </c>
      <c r="CM790" t="s">
        <v>136</v>
      </c>
      <c r="CN790" t="s">
        <v>4425</v>
      </c>
      <c r="CO790" t="s">
        <v>138</v>
      </c>
      <c r="CQ790" t="s">
        <v>115</v>
      </c>
      <c r="CR790" t="s">
        <v>133</v>
      </c>
      <c r="CS790" t="s">
        <v>139</v>
      </c>
      <c r="CT790" t="s">
        <v>133</v>
      </c>
      <c r="CU790" t="s">
        <v>139</v>
      </c>
      <c r="CV790" t="s">
        <v>133</v>
      </c>
      <c r="CW790" t="s">
        <v>139</v>
      </c>
      <c r="CX790" t="s">
        <v>5725</v>
      </c>
      <c r="CY790" s="10">
        <v>16702339531</v>
      </c>
      <c r="CZ790" t="s">
        <v>5726</v>
      </c>
      <c r="DA790" t="s">
        <v>710</v>
      </c>
      <c r="DB790" t="s">
        <v>133</v>
      </c>
      <c r="DC790" t="s">
        <v>115</v>
      </c>
    </row>
    <row r="791" spans="1:112" ht="14.45" customHeight="1" x14ac:dyDescent="0.25">
      <c r="A791" t="s">
        <v>6098</v>
      </c>
      <c r="B791" t="s">
        <v>192</v>
      </c>
      <c r="C791" s="1">
        <v>45588</v>
      </c>
      <c r="D791" s="1">
        <v>45616</v>
      </c>
      <c r="E791" t="s">
        <v>114</v>
      </c>
      <c r="G791" t="s">
        <v>115</v>
      </c>
      <c r="H791" t="s">
        <v>115</v>
      </c>
      <c r="I791" t="s">
        <v>115</v>
      </c>
      <c r="J791" t="s">
        <v>3439</v>
      </c>
      <c r="K791" t="s">
        <v>3440</v>
      </c>
      <c r="L791" t="s">
        <v>1054</v>
      </c>
      <c r="N791" t="s">
        <v>643</v>
      </c>
      <c r="O791" t="s">
        <v>120</v>
      </c>
      <c r="P791" s="8">
        <v>96951</v>
      </c>
      <c r="Q791" t="s">
        <v>121</v>
      </c>
      <c r="S791" s="10">
        <v>16705320350</v>
      </c>
      <c r="U791" t="s">
        <v>3441</v>
      </c>
      <c r="V791">
        <v>487210</v>
      </c>
      <c r="W791" t="s">
        <v>123</v>
      </c>
      <c r="Y791" t="s">
        <v>1056</v>
      </c>
      <c r="Z791" t="s">
        <v>269</v>
      </c>
      <c r="AA791" t="s">
        <v>1069</v>
      </c>
      <c r="AB791" t="s">
        <v>3386</v>
      </c>
      <c r="AC791" t="s">
        <v>1054</v>
      </c>
      <c r="AE791" t="s">
        <v>823</v>
      </c>
      <c r="AF791" t="s">
        <v>120</v>
      </c>
      <c r="AG791" s="8">
        <v>96951</v>
      </c>
      <c r="AH791" t="s">
        <v>121</v>
      </c>
      <c r="AJ791" s="10">
        <v>16705320350</v>
      </c>
      <c r="AL791" t="s">
        <v>3442</v>
      </c>
      <c r="BD791" t="str">
        <f>"49-3031.00"</f>
        <v>49-3031.00</v>
      </c>
      <c r="BE791" t="s">
        <v>445</v>
      </c>
      <c r="BF791" t="s">
        <v>6099</v>
      </c>
      <c r="BG791" t="s">
        <v>6100</v>
      </c>
      <c r="BH791">
        <v>1</v>
      </c>
      <c r="BJ791" s="1">
        <v>45658</v>
      </c>
      <c r="BK791" s="1">
        <v>46022</v>
      </c>
      <c r="BN791">
        <v>40</v>
      </c>
      <c r="BO791">
        <v>0</v>
      </c>
      <c r="BP791">
        <v>7</v>
      </c>
      <c r="BQ791">
        <v>7</v>
      </c>
      <c r="BR791">
        <v>7</v>
      </c>
      <c r="BS791">
        <v>7</v>
      </c>
      <c r="BT791">
        <v>7</v>
      </c>
      <c r="BU791">
        <v>5</v>
      </c>
      <c r="BV791" t="str">
        <f>"8:00 AM"</f>
        <v>8:00 AM</v>
      </c>
      <c r="BW791" t="str">
        <f>"4:00 PM"</f>
        <v>4:00 PM</v>
      </c>
      <c r="BX791" t="s">
        <v>132</v>
      </c>
      <c r="BY791">
        <v>0</v>
      </c>
      <c r="BZ791">
        <v>12</v>
      </c>
      <c r="CA791" t="s">
        <v>115</v>
      </c>
      <c r="CC791" t="s">
        <v>6101</v>
      </c>
      <c r="CD791" t="s">
        <v>2546</v>
      </c>
      <c r="CF791" t="s">
        <v>643</v>
      </c>
      <c r="CG791" t="s">
        <v>120</v>
      </c>
      <c r="CH791" s="8">
        <v>96951</v>
      </c>
      <c r="CI791" s="3">
        <v>11.85</v>
      </c>
      <c r="CJ791" s="3">
        <v>11.85</v>
      </c>
      <c r="CK791" s="3">
        <v>17.78</v>
      </c>
      <c r="CL791" s="3">
        <v>17.78</v>
      </c>
      <c r="CM791" t="s">
        <v>136</v>
      </c>
      <c r="CN791" t="s">
        <v>139</v>
      </c>
      <c r="CO791" t="s">
        <v>138</v>
      </c>
      <c r="CQ791" t="s">
        <v>115</v>
      </c>
      <c r="CR791" t="s">
        <v>133</v>
      </c>
      <c r="CS791" t="s">
        <v>133</v>
      </c>
      <c r="CT791" t="s">
        <v>133</v>
      </c>
      <c r="CU791" t="s">
        <v>139</v>
      </c>
      <c r="CV791" t="s">
        <v>133</v>
      </c>
      <c r="CW791" t="s">
        <v>139</v>
      </c>
      <c r="CX791" t="s">
        <v>1064</v>
      </c>
      <c r="CY791" s="10">
        <v>16705320350</v>
      </c>
      <c r="CZ791" t="s">
        <v>3442</v>
      </c>
      <c r="DA791" t="s">
        <v>139</v>
      </c>
      <c r="DB791" t="s">
        <v>133</v>
      </c>
      <c r="DC791" t="s">
        <v>115</v>
      </c>
    </row>
    <row r="792" spans="1:112" ht="14.45" customHeight="1" x14ac:dyDescent="0.25">
      <c r="A792" t="s">
        <v>6839</v>
      </c>
      <c r="B792" t="s">
        <v>143</v>
      </c>
      <c r="C792" s="1">
        <v>45550</v>
      </c>
      <c r="D792" s="1">
        <v>45616</v>
      </c>
      <c r="E792" t="s">
        <v>144</v>
      </c>
      <c r="F792" s="1">
        <v>45625</v>
      </c>
      <c r="G792" t="s">
        <v>115</v>
      </c>
      <c r="H792" t="s">
        <v>115</v>
      </c>
      <c r="I792" t="s">
        <v>115</v>
      </c>
      <c r="J792" t="s">
        <v>3707</v>
      </c>
      <c r="L792" t="s">
        <v>3708</v>
      </c>
      <c r="M792" t="s">
        <v>6840</v>
      </c>
      <c r="N792" t="s">
        <v>119</v>
      </c>
      <c r="O792" t="s">
        <v>120</v>
      </c>
      <c r="P792" s="8">
        <v>96950</v>
      </c>
      <c r="Q792" t="s">
        <v>121</v>
      </c>
      <c r="S792" s="10">
        <v>16703232428</v>
      </c>
      <c r="U792" t="s">
        <v>3710</v>
      </c>
      <c r="V792">
        <v>23711</v>
      </c>
      <c r="W792" t="s">
        <v>123</v>
      </c>
      <c r="Y792" t="s">
        <v>3711</v>
      </c>
      <c r="Z792" t="s">
        <v>3712</v>
      </c>
      <c r="AA792" t="s">
        <v>3713</v>
      </c>
      <c r="AB792" t="s">
        <v>1375</v>
      </c>
      <c r="AC792" t="s">
        <v>3715</v>
      </c>
      <c r="AD792" t="s">
        <v>3709</v>
      </c>
      <c r="AE792" t="s">
        <v>119</v>
      </c>
      <c r="AF792" t="s">
        <v>120</v>
      </c>
      <c r="AG792" s="8">
        <v>96950</v>
      </c>
      <c r="AH792" t="s">
        <v>121</v>
      </c>
      <c r="AJ792" s="10">
        <v>16703232428</v>
      </c>
      <c r="AL792" t="s">
        <v>3716</v>
      </c>
      <c r="BD792" t="str">
        <f>"17-3022.00"</f>
        <v>17-3022.00</v>
      </c>
      <c r="BE792" t="s">
        <v>1567</v>
      </c>
      <c r="BF792" t="s">
        <v>6841</v>
      </c>
      <c r="BG792" t="s">
        <v>6842</v>
      </c>
      <c r="BH792">
        <v>3</v>
      </c>
      <c r="BI792">
        <v>3</v>
      </c>
      <c r="BJ792" s="1">
        <v>45627</v>
      </c>
      <c r="BK792" s="1">
        <v>45991</v>
      </c>
      <c r="BL792" s="1">
        <v>45627</v>
      </c>
      <c r="BM792" s="1">
        <v>45991</v>
      </c>
      <c r="BN792">
        <v>40</v>
      </c>
      <c r="BO792">
        <v>0</v>
      </c>
      <c r="BP792">
        <v>8</v>
      </c>
      <c r="BQ792">
        <v>8</v>
      </c>
      <c r="BR792">
        <v>8</v>
      </c>
      <c r="BS792">
        <v>8</v>
      </c>
      <c r="BT792">
        <v>8</v>
      </c>
      <c r="BU792">
        <v>0</v>
      </c>
      <c r="BV792" t="str">
        <f>"7:00 AM"</f>
        <v>7:00 AM</v>
      </c>
      <c r="BW792" t="str">
        <f>"5:00 PM"</f>
        <v>5:00 PM</v>
      </c>
      <c r="BX792" t="s">
        <v>726</v>
      </c>
      <c r="BY792">
        <v>12</v>
      </c>
      <c r="BZ792">
        <v>24</v>
      </c>
      <c r="CA792" t="s">
        <v>115</v>
      </c>
      <c r="CC792" t="s">
        <v>6843</v>
      </c>
      <c r="CD792" t="s">
        <v>3708</v>
      </c>
      <c r="CE792" t="s">
        <v>3709</v>
      </c>
      <c r="CF792" t="s">
        <v>119</v>
      </c>
      <c r="CG792" t="s">
        <v>120</v>
      </c>
      <c r="CH792" s="8">
        <v>96950</v>
      </c>
      <c r="CI792" s="3">
        <v>15.75</v>
      </c>
      <c r="CJ792" s="3">
        <v>15.75</v>
      </c>
      <c r="CK792" s="3">
        <v>23.63</v>
      </c>
      <c r="CL792" s="3">
        <v>23.63</v>
      </c>
      <c r="CM792" t="s">
        <v>136</v>
      </c>
      <c r="CN792" t="s">
        <v>3720</v>
      </c>
      <c r="CO792" t="s">
        <v>138</v>
      </c>
      <c r="CQ792" t="s">
        <v>115</v>
      </c>
      <c r="CR792" t="s">
        <v>133</v>
      </c>
      <c r="CS792" t="s">
        <v>139</v>
      </c>
      <c r="CT792" t="s">
        <v>133</v>
      </c>
      <c r="CU792" t="s">
        <v>139</v>
      </c>
      <c r="CV792" t="s">
        <v>133</v>
      </c>
      <c r="CW792" t="s">
        <v>139</v>
      </c>
      <c r="CX792" t="s">
        <v>3721</v>
      </c>
      <c r="CY792" s="10">
        <v>16703232428</v>
      </c>
      <c r="CZ792" t="s">
        <v>3716</v>
      </c>
      <c r="DA792" t="s">
        <v>139</v>
      </c>
      <c r="DB792" t="s">
        <v>133</v>
      </c>
      <c r="DC792" t="s">
        <v>115</v>
      </c>
    </row>
    <row r="793" spans="1:112" ht="14.45" customHeight="1" x14ac:dyDescent="0.25">
      <c r="A793" t="s">
        <v>7401</v>
      </c>
      <c r="B793" t="s">
        <v>143</v>
      </c>
      <c r="C793" s="1">
        <v>45558</v>
      </c>
      <c r="D793" s="1">
        <v>45616</v>
      </c>
      <c r="E793" t="s">
        <v>144</v>
      </c>
      <c r="F793" s="1">
        <v>45656</v>
      </c>
      <c r="G793" t="s">
        <v>115</v>
      </c>
      <c r="H793" t="s">
        <v>115</v>
      </c>
      <c r="I793" t="s">
        <v>115</v>
      </c>
      <c r="J793" t="s">
        <v>7402</v>
      </c>
      <c r="L793" t="s">
        <v>7403</v>
      </c>
      <c r="M793" t="s">
        <v>1480</v>
      </c>
      <c r="N793" t="s">
        <v>148</v>
      </c>
      <c r="O793" t="s">
        <v>120</v>
      </c>
      <c r="P793" s="8">
        <v>96950</v>
      </c>
      <c r="Q793" t="s">
        <v>121</v>
      </c>
      <c r="S793" s="10">
        <v>16702346552</v>
      </c>
      <c r="U793" t="s">
        <v>7404</v>
      </c>
      <c r="V793">
        <v>54137</v>
      </c>
      <c r="W793" t="s">
        <v>123</v>
      </c>
      <c r="Y793" t="s">
        <v>1482</v>
      </c>
      <c r="Z793" t="s">
        <v>3611</v>
      </c>
      <c r="AA793" t="s">
        <v>7405</v>
      </c>
      <c r="AB793" t="s">
        <v>7026</v>
      </c>
      <c r="AC793" t="s">
        <v>7403</v>
      </c>
      <c r="AD793" t="s">
        <v>1480</v>
      </c>
      <c r="AE793" t="s">
        <v>148</v>
      </c>
      <c r="AF793" t="s">
        <v>120</v>
      </c>
      <c r="AG793" s="8">
        <v>96950</v>
      </c>
      <c r="AH793" t="s">
        <v>121</v>
      </c>
      <c r="AJ793" s="10">
        <v>16702346552</v>
      </c>
      <c r="AL793" t="s">
        <v>7406</v>
      </c>
      <c r="BD793" t="str">
        <f>"17-3031.00"</f>
        <v>17-3031.00</v>
      </c>
      <c r="BE793" t="s">
        <v>7407</v>
      </c>
      <c r="BF793" t="s">
        <v>7408</v>
      </c>
      <c r="BG793" t="s">
        <v>7409</v>
      </c>
      <c r="BH793">
        <v>2</v>
      </c>
      <c r="BI793">
        <v>2</v>
      </c>
      <c r="BJ793" s="1">
        <v>45658</v>
      </c>
      <c r="BK793" s="1">
        <v>46022</v>
      </c>
      <c r="BL793" s="1">
        <v>45658</v>
      </c>
      <c r="BM793" s="1">
        <v>46022</v>
      </c>
      <c r="BN793">
        <v>40</v>
      </c>
      <c r="BO793">
        <v>0</v>
      </c>
      <c r="BP793">
        <v>8</v>
      </c>
      <c r="BQ793">
        <v>8</v>
      </c>
      <c r="BR793">
        <v>8</v>
      </c>
      <c r="BS793">
        <v>8</v>
      </c>
      <c r="BT793">
        <v>8</v>
      </c>
      <c r="BU793">
        <v>0</v>
      </c>
      <c r="BV793" t="str">
        <f>"8:00 AM"</f>
        <v>8:00 AM</v>
      </c>
      <c r="BW793" t="str">
        <f>"5:00 PM"</f>
        <v>5:00 PM</v>
      </c>
      <c r="BX793" t="s">
        <v>226</v>
      </c>
      <c r="BY793">
        <v>0</v>
      </c>
      <c r="BZ793">
        <v>24</v>
      </c>
      <c r="CA793" t="s">
        <v>115</v>
      </c>
      <c r="CC793" s="2" t="s">
        <v>7410</v>
      </c>
      <c r="CD793" t="s">
        <v>1490</v>
      </c>
      <c r="CE793" t="s">
        <v>1480</v>
      </c>
      <c r="CF793" t="s">
        <v>148</v>
      </c>
      <c r="CG793" t="s">
        <v>120</v>
      </c>
      <c r="CH793" s="8">
        <v>96950</v>
      </c>
      <c r="CI793" s="3">
        <v>16.18</v>
      </c>
      <c r="CJ793" s="3">
        <v>17.149999999999999</v>
      </c>
      <c r="CK793" s="3">
        <v>0</v>
      </c>
      <c r="CL793" s="3">
        <v>0</v>
      </c>
      <c r="CM793" t="s">
        <v>136</v>
      </c>
      <c r="CN793" t="s">
        <v>7411</v>
      </c>
      <c r="CO793" t="s">
        <v>138</v>
      </c>
      <c r="CQ793" t="s">
        <v>115</v>
      </c>
      <c r="CR793" t="s">
        <v>133</v>
      </c>
      <c r="CS793" t="s">
        <v>139</v>
      </c>
      <c r="CT793" t="s">
        <v>139</v>
      </c>
      <c r="CU793" t="s">
        <v>139</v>
      </c>
      <c r="CV793" t="s">
        <v>133</v>
      </c>
      <c r="CW793" t="s">
        <v>139</v>
      </c>
      <c r="CX793" t="s">
        <v>7412</v>
      </c>
      <c r="CY793" s="10">
        <v>16702346552</v>
      </c>
      <c r="CZ793" t="s">
        <v>7406</v>
      </c>
      <c r="DA793" t="s">
        <v>139</v>
      </c>
      <c r="DB793" t="s">
        <v>133</v>
      </c>
      <c r="DC793" t="s">
        <v>115</v>
      </c>
    </row>
    <row r="794" spans="1:112" ht="14.45" customHeight="1" x14ac:dyDescent="0.25">
      <c r="A794" t="s">
        <v>8787</v>
      </c>
      <c r="B794" t="s">
        <v>143</v>
      </c>
      <c r="C794" s="1">
        <v>45536</v>
      </c>
      <c r="D794" s="1">
        <v>45616</v>
      </c>
      <c r="E794" t="s">
        <v>144</v>
      </c>
      <c r="F794" s="1">
        <v>45687</v>
      </c>
      <c r="G794" t="s">
        <v>133</v>
      </c>
      <c r="H794" t="s">
        <v>115</v>
      </c>
      <c r="I794" t="s">
        <v>115</v>
      </c>
      <c r="J794" t="s">
        <v>8788</v>
      </c>
      <c r="K794" t="s">
        <v>8789</v>
      </c>
      <c r="L794" t="s">
        <v>3688</v>
      </c>
      <c r="N794" t="s">
        <v>119</v>
      </c>
      <c r="O794" t="s">
        <v>120</v>
      </c>
      <c r="P794" s="8">
        <v>96950</v>
      </c>
      <c r="Q794" t="s">
        <v>121</v>
      </c>
      <c r="S794" s="10">
        <v>16707851509</v>
      </c>
      <c r="U794" t="s">
        <v>8790</v>
      </c>
      <c r="V794">
        <v>31521</v>
      </c>
      <c r="W794" t="s">
        <v>123</v>
      </c>
      <c r="Y794" t="s">
        <v>5997</v>
      </c>
      <c r="Z794" t="s">
        <v>8791</v>
      </c>
      <c r="AB794" t="s">
        <v>200</v>
      </c>
      <c r="AC794" t="s">
        <v>3688</v>
      </c>
      <c r="AE794" t="s">
        <v>119</v>
      </c>
      <c r="AF794" t="s">
        <v>120</v>
      </c>
      <c r="AG794" s="8">
        <v>96950</v>
      </c>
      <c r="AH794" t="s">
        <v>121</v>
      </c>
      <c r="AJ794" s="10">
        <v>16707851509</v>
      </c>
      <c r="AL794" t="s">
        <v>8792</v>
      </c>
      <c r="BD794" t="str">
        <f>"51-6052.00"</f>
        <v>51-6052.00</v>
      </c>
      <c r="BE794" t="s">
        <v>3495</v>
      </c>
      <c r="BF794" t="s">
        <v>8793</v>
      </c>
      <c r="BG794" t="s">
        <v>8794</v>
      </c>
      <c r="BH794">
        <v>1</v>
      </c>
      <c r="BI794">
        <v>1</v>
      </c>
      <c r="BJ794" s="1">
        <v>45689</v>
      </c>
      <c r="BK794" s="1">
        <v>46053</v>
      </c>
      <c r="BL794" s="1">
        <v>45689</v>
      </c>
      <c r="BM794" s="1">
        <v>46053</v>
      </c>
      <c r="BN794">
        <v>35</v>
      </c>
      <c r="BO794">
        <v>0</v>
      </c>
      <c r="BP794">
        <v>7</v>
      </c>
      <c r="BQ794">
        <v>7</v>
      </c>
      <c r="BR794">
        <v>7</v>
      </c>
      <c r="BS794">
        <v>7</v>
      </c>
      <c r="BT794">
        <v>7</v>
      </c>
      <c r="BU794">
        <v>0</v>
      </c>
      <c r="BV794" t="str">
        <f>"9:00 AM"</f>
        <v>9:00 AM</v>
      </c>
      <c r="BW794" t="str">
        <f>"5:00 PM"</f>
        <v>5:00 PM</v>
      </c>
      <c r="BX794" t="s">
        <v>158</v>
      </c>
      <c r="BY794">
        <v>0</v>
      </c>
      <c r="BZ794">
        <v>3</v>
      </c>
      <c r="CA794" t="s">
        <v>115</v>
      </c>
      <c r="CC794" t="s">
        <v>4673</v>
      </c>
      <c r="CD794" t="s">
        <v>3688</v>
      </c>
      <c r="CF794" t="s">
        <v>119</v>
      </c>
      <c r="CG794" t="s">
        <v>120</v>
      </c>
      <c r="CH794" s="8">
        <v>96950</v>
      </c>
      <c r="CI794" s="3">
        <v>8.08</v>
      </c>
      <c r="CJ794" s="3">
        <v>8.08</v>
      </c>
      <c r="CK794" s="3">
        <v>12.12</v>
      </c>
      <c r="CL794" s="3">
        <v>12.12</v>
      </c>
      <c r="CM794" t="s">
        <v>136</v>
      </c>
      <c r="CO794" t="s">
        <v>138</v>
      </c>
      <c r="CQ794" t="s">
        <v>115</v>
      </c>
      <c r="CR794" t="s">
        <v>133</v>
      </c>
      <c r="CS794" t="s">
        <v>139</v>
      </c>
      <c r="CT794" t="s">
        <v>133</v>
      </c>
      <c r="CU794" t="s">
        <v>139</v>
      </c>
      <c r="CV794" t="s">
        <v>133</v>
      </c>
      <c r="CW794" t="s">
        <v>139</v>
      </c>
      <c r="CX794" t="s">
        <v>3694</v>
      </c>
      <c r="CY794" s="10">
        <v>16707851059</v>
      </c>
      <c r="CZ794" t="s">
        <v>8792</v>
      </c>
      <c r="DA794" t="s">
        <v>139</v>
      </c>
      <c r="DB794" t="s">
        <v>133</v>
      </c>
      <c r="DC794" t="s">
        <v>115</v>
      </c>
      <c r="DD794" t="s">
        <v>5997</v>
      </c>
      <c r="DE794" t="s">
        <v>8791</v>
      </c>
      <c r="DG794" t="s">
        <v>8788</v>
      </c>
      <c r="DH794" t="s">
        <v>8792</v>
      </c>
    </row>
    <row r="795" spans="1:112" ht="14.45" customHeight="1" x14ac:dyDescent="0.25">
      <c r="A795" t="s">
        <v>8853</v>
      </c>
      <c r="B795" t="s">
        <v>143</v>
      </c>
      <c r="C795" s="1">
        <v>45541</v>
      </c>
      <c r="D795" s="1">
        <v>45616</v>
      </c>
      <c r="E795" t="s">
        <v>114</v>
      </c>
      <c r="G795" t="s">
        <v>115</v>
      </c>
      <c r="H795" t="s">
        <v>115</v>
      </c>
      <c r="I795" t="s">
        <v>115</v>
      </c>
      <c r="J795" t="s">
        <v>2306</v>
      </c>
      <c r="K795" t="s">
        <v>2307</v>
      </c>
      <c r="L795" t="s">
        <v>2308</v>
      </c>
      <c r="M795" t="s">
        <v>148</v>
      </c>
      <c r="N795" t="s">
        <v>2309</v>
      </c>
      <c r="O795" t="s">
        <v>120</v>
      </c>
      <c r="P795" s="8">
        <v>96950</v>
      </c>
      <c r="Q795" t="s">
        <v>121</v>
      </c>
      <c r="S795" s="10">
        <v>16702331530</v>
      </c>
      <c r="U795" t="s">
        <v>2310</v>
      </c>
      <c r="V795">
        <v>311812</v>
      </c>
      <c r="W795" t="s">
        <v>123</v>
      </c>
      <c r="Y795" t="s">
        <v>2311</v>
      </c>
      <c r="Z795" t="s">
        <v>2312</v>
      </c>
      <c r="AB795" t="s">
        <v>347</v>
      </c>
      <c r="AC795" t="s">
        <v>2308</v>
      </c>
      <c r="AD795" t="s">
        <v>148</v>
      </c>
      <c r="AE795" t="s">
        <v>2309</v>
      </c>
      <c r="AF795" t="s">
        <v>120</v>
      </c>
      <c r="AG795" s="8">
        <v>96950</v>
      </c>
      <c r="AH795" t="s">
        <v>121</v>
      </c>
      <c r="AJ795" s="10">
        <v>16702331530</v>
      </c>
      <c r="AL795" t="s">
        <v>2313</v>
      </c>
      <c r="BD795" t="str">
        <f>"35-2014.00"</f>
        <v>35-2014.00</v>
      </c>
      <c r="BE795" t="s">
        <v>273</v>
      </c>
      <c r="BF795" t="s">
        <v>6038</v>
      </c>
      <c r="BG795" t="s">
        <v>1100</v>
      </c>
      <c r="BH795">
        <v>6</v>
      </c>
      <c r="BI795">
        <v>6</v>
      </c>
      <c r="BJ795" s="1">
        <v>45566</v>
      </c>
      <c r="BK795" s="1">
        <v>45930</v>
      </c>
      <c r="BL795" s="1">
        <v>45616</v>
      </c>
      <c r="BM795" s="1">
        <v>45930</v>
      </c>
      <c r="BN795">
        <v>36</v>
      </c>
      <c r="BO795">
        <v>8</v>
      </c>
      <c r="BP795">
        <v>0</v>
      </c>
      <c r="BQ795">
        <v>0</v>
      </c>
      <c r="BR795">
        <v>7</v>
      </c>
      <c r="BS795">
        <v>7</v>
      </c>
      <c r="BT795">
        <v>7</v>
      </c>
      <c r="BU795">
        <v>7</v>
      </c>
      <c r="BV795" t="str">
        <f>"5:30 AM"</f>
        <v>5:30 AM</v>
      </c>
      <c r="BW795" t="str">
        <f>"1:30 PM"</f>
        <v>1:30 PM</v>
      </c>
      <c r="BX795" t="s">
        <v>158</v>
      </c>
      <c r="BY795">
        <v>0</v>
      </c>
      <c r="BZ795">
        <v>12</v>
      </c>
      <c r="CA795" t="s">
        <v>115</v>
      </c>
      <c r="CC795" t="s">
        <v>6039</v>
      </c>
      <c r="CD795" t="s">
        <v>2308</v>
      </c>
      <c r="CE795" t="s">
        <v>148</v>
      </c>
      <c r="CF795" t="s">
        <v>2309</v>
      </c>
      <c r="CG795" t="s">
        <v>120</v>
      </c>
      <c r="CH795" s="8">
        <v>96950</v>
      </c>
      <c r="CI795" s="3">
        <v>8.83</v>
      </c>
      <c r="CJ795" s="3">
        <v>9.18</v>
      </c>
      <c r="CK795" s="3">
        <v>13.25</v>
      </c>
      <c r="CL795" s="3">
        <v>13.77</v>
      </c>
      <c r="CM795" t="s">
        <v>136</v>
      </c>
      <c r="CN795" t="s">
        <v>209</v>
      </c>
      <c r="CO795" t="s">
        <v>138</v>
      </c>
      <c r="CQ795" t="s">
        <v>115</v>
      </c>
      <c r="CR795" t="s">
        <v>133</v>
      </c>
      <c r="CS795" t="s">
        <v>139</v>
      </c>
      <c r="CT795" t="s">
        <v>133</v>
      </c>
      <c r="CU795" t="s">
        <v>139</v>
      </c>
      <c r="CV795" t="s">
        <v>133</v>
      </c>
      <c r="CW795" t="s">
        <v>139</v>
      </c>
      <c r="CX795" t="s">
        <v>4858</v>
      </c>
      <c r="CY795" s="10">
        <v>16702331530</v>
      </c>
      <c r="CZ795" t="s">
        <v>2313</v>
      </c>
      <c r="DA795" t="s">
        <v>2317</v>
      </c>
      <c r="DB795" t="s">
        <v>133</v>
      </c>
      <c r="DC795" t="s">
        <v>115</v>
      </c>
      <c r="DD795" t="s">
        <v>2311</v>
      </c>
      <c r="DE795" t="s">
        <v>2312</v>
      </c>
      <c r="DG795" t="s">
        <v>2306</v>
      </c>
      <c r="DH795" t="s">
        <v>2313</v>
      </c>
    </row>
    <row r="796" spans="1:112" ht="14.45" customHeight="1" x14ac:dyDescent="0.25">
      <c r="A796" t="s">
        <v>8865</v>
      </c>
      <c r="B796" t="s">
        <v>143</v>
      </c>
      <c r="C796" s="1">
        <v>45524</v>
      </c>
      <c r="D796" s="1">
        <v>45616</v>
      </c>
      <c r="E796" t="s">
        <v>114</v>
      </c>
      <c r="G796" t="s">
        <v>115</v>
      </c>
      <c r="H796" t="s">
        <v>115</v>
      </c>
      <c r="I796" t="s">
        <v>115</v>
      </c>
      <c r="J796" t="s">
        <v>8866</v>
      </c>
      <c r="K796" t="s">
        <v>8867</v>
      </c>
      <c r="L796" t="s">
        <v>1168</v>
      </c>
      <c r="N796" t="s">
        <v>119</v>
      </c>
      <c r="O796" t="s">
        <v>120</v>
      </c>
      <c r="P796" s="8">
        <v>96950</v>
      </c>
      <c r="Q796" t="s">
        <v>121</v>
      </c>
      <c r="S796" s="10">
        <v>16702331818</v>
      </c>
      <c r="U796" t="s">
        <v>1165</v>
      </c>
      <c r="V796">
        <v>811210</v>
      </c>
      <c r="W796" t="s">
        <v>123</v>
      </c>
      <c r="Y796" t="s">
        <v>1166</v>
      </c>
      <c r="Z796" t="s">
        <v>1167</v>
      </c>
      <c r="AB796" t="s">
        <v>200</v>
      </c>
      <c r="AC796" t="s">
        <v>1168</v>
      </c>
      <c r="AE796" t="s">
        <v>119</v>
      </c>
      <c r="AF796" t="s">
        <v>120</v>
      </c>
      <c r="AG796" s="8">
        <v>96950</v>
      </c>
      <c r="AH796" t="s">
        <v>121</v>
      </c>
      <c r="AJ796" s="10">
        <v>16702331818</v>
      </c>
      <c r="AL796" t="s">
        <v>8868</v>
      </c>
      <c r="BD796" t="str">
        <f>"49-9071.00"</f>
        <v>49-9071.00</v>
      </c>
      <c r="BE796" t="s">
        <v>241</v>
      </c>
      <c r="BF796" t="s">
        <v>8869</v>
      </c>
      <c r="BG796" t="s">
        <v>750</v>
      </c>
      <c r="BH796">
        <v>3</v>
      </c>
      <c r="BI796">
        <v>3</v>
      </c>
      <c r="BJ796" s="1">
        <v>45566</v>
      </c>
      <c r="BK796" s="1">
        <v>45930</v>
      </c>
      <c r="BL796" s="1">
        <v>45616</v>
      </c>
      <c r="BM796" s="1">
        <v>45930</v>
      </c>
      <c r="BN796">
        <v>40</v>
      </c>
      <c r="BO796">
        <v>0</v>
      </c>
      <c r="BP796">
        <v>7</v>
      </c>
      <c r="BQ796">
        <v>7</v>
      </c>
      <c r="BR796">
        <v>7</v>
      </c>
      <c r="BS796">
        <v>6</v>
      </c>
      <c r="BT796">
        <v>7</v>
      </c>
      <c r="BU796">
        <v>6</v>
      </c>
      <c r="BV796" t="str">
        <f>"8:00 AM"</f>
        <v>8:00 AM</v>
      </c>
      <c r="BW796" t="str">
        <f>"5:00 PM"</f>
        <v>5:00 PM</v>
      </c>
      <c r="BX796" t="s">
        <v>158</v>
      </c>
      <c r="BY796">
        <v>0</v>
      </c>
      <c r="BZ796">
        <v>12</v>
      </c>
      <c r="CA796" t="s">
        <v>115</v>
      </c>
      <c r="CC796" s="2" t="s">
        <v>8870</v>
      </c>
      <c r="CD796" t="s">
        <v>1168</v>
      </c>
      <c r="CF796" t="s">
        <v>119</v>
      </c>
      <c r="CG796" t="s">
        <v>120</v>
      </c>
      <c r="CH796" s="8">
        <v>96950</v>
      </c>
      <c r="CI796" s="3">
        <v>9.75</v>
      </c>
      <c r="CJ796" s="3">
        <v>10</v>
      </c>
      <c r="CK796" s="3">
        <v>14.63</v>
      </c>
      <c r="CL796" s="3">
        <v>15</v>
      </c>
      <c r="CM796" t="s">
        <v>136</v>
      </c>
      <c r="CO796" t="s">
        <v>138</v>
      </c>
      <c r="CQ796" t="s">
        <v>115</v>
      </c>
      <c r="CR796" t="s">
        <v>133</v>
      </c>
      <c r="CS796" t="s">
        <v>133</v>
      </c>
      <c r="CT796" t="s">
        <v>133</v>
      </c>
      <c r="CU796" t="s">
        <v>139</v>
      </c>
      <c r="CV796" t="s">
        <v>133</v>
      </c>
      <c r="CW796" t="s">
        <v>133</v>
      </c>
      <c r="CX796" t="s">
        <v>1175</v>
      </c>
      <c r="CY796" s="10">
        <v>16702331818</v>
      </c>
      <c r="CZ796" t="s">
        <v>8868</v>
      </c>
      <c r="DA796" t="s">
        <v>139</v>
      </c>
      <c r="DB796" t="s">
        <v>133</v>
      </c>
      <c r="DC796" t="s">
        <v>115</v>
      </c>
    </row>
    <row r="797" spans="1:112" ht="14.45" customHeight="1" x14ac:dyDescent="0.25">
      <c r="A797" t="s">
        <v>9419</v>
      </c>
      <c r="B797" t="s">
        <v>192</v>
      </c>
      <c r="C797" s="1">
        <v>45599</v>
      </c>
      <c r="D797" s="1">
        <v>45616</v>
      </c>
      <c r="E797" t="s">
        <v>114</v>
      </c>
      <c r="G797" t="s">
        <v>115</v>
      </c>
      <c r="H797" t="s">
        <v>115</v>
      </c>
      <c r="I797" t="s">
        <v>115</v>
      </c>
      <c r="J797" t="s">
        <v>5414</v>
      </c>
      <c r="L797" t="s">
        <v>6521</v>
      </c>
      <c r="N797" t="s">
        <v>148</v>
      </c>
      <c r="O797" t="s">
        <v>120</v>
      </c>
      <c r="P797" s="8">
        <v>96950</v>
      </c>
      <c r="Q797" t="s">
        <v>121</v>
      </c>
      <c r="S797" s="10">
        <v>16702335504</v>
      </c>
      <c r="T797">
        <v>0</v>
      </c>
      <c r="U797" t="s">
        <v>5416</v>
      </c>
      <c r="V797">
        <v>561320</v>
      </c>
      <c r="W797" t="s">
        <v>123</v>
      </c>
      <c r="Y797" t="s">
        <v>700</v>
      </c>
      <c r="Z797" t="s">
        <v>6522</v>
      </c>
      <c r="AA797" t="s">
        <v>1578</v>
      </c>
      <c r="AB797" t="s">
        <v>565</v>
      </c>
      <c r="AC797" t="s">
        <v>6521</v>
      </c>
      <c r="AE797" t="s">
        <v>148</v>
      </c>
      <c r="AF797" t="s">
        <v>120</v>
      </c>
      <c r="AG797" s="8">
        <v>96950</v>
      </c>
      <c r="AH797" t="s">
        <v>121</v>
      </c>
      <c r="AJ797" s="10">
        <v>16702335504</v>
      </c>
      <c r="AK797">
        <v>0</v>
      </c>
      <c r="AL797" t="s">
        <v>5418</v>
      </c>
      <c r="BD797" t="str">
        <f>"45-2092.00"</f>
        <v>45-2092.00</v>
      </c>
      <c r="BE797" t="s">
        <v>1389</v>
      </c>
      <c r="BF797" t="s">
        <v>8140</v>
      </c>
      <c r="BG797" t="s">
        <v>2041</v>
      </c>
      <c r="BH797">
        <v>2</v>
      </c>
      <c r="BJ797" s="1">
        <v>45689</v>
      </c>
      <c r="BK797" s="1">
        <v>46053</v>
      </c>
      <c r="BN797">
        <v>35</v>
      </c>
      <c r="BO797">
        <v>0</v>
      </c>
      <c r="BP797">
        <v>7</v>
      </c>
      <c r="BQ797">
        <v>7</v>
      </c>
      <c r="BR797">
        <v>7</v>
      </c>
      <c r="BS797">
        <v>7</v>
      </c>
      <c r="BT797">
        <v>7</v>
      </c>
      <c r="BU797">
        <v>0</v>
      </c>
      <c r="BV797" t="str">
        <f>"7:00 AM"</f>
        <v>7:00 AM</v>
      </c>
      <c r="BW797" t="str">
        <f>"3:00 PM"</f>
        <v>3:00 PM</v>
      </c>
      <c r="BX797" t="s">
        <v>226</v>
      </c>
      <c r="BY797">
        <v>0</v>
      </c>
      <c r="BZ797">
        <v>6</v>
      </c>
      <c r="CA797" t="s">
        <v>115</v>
      </c>
      <c r="CC797" t="s">
        <v>9420</v>
      </c>
      <c r="CD797" t="s">
        <v>8142</v>
      </c>
      <c r="CE797" t="s">
        <v>1927</v>
      </c>
      <c r="CF797" t="s">
        <v>148</v>
      </c>
      <c r="CG797" t="s">
        <v>120</v>
      </c>
      <c r="CH797" s="8">
        <v>96950</v>
      </c>
      <c r="CI797" s="3">
        <v>11.91</v>
      </c>
      <c r="CJ797" s="3">
        <v>11.91</v>
      </c>
      <c r="CK797" s="3">
        <v>23.82</v>
      </c>
      <c r="CL797" s="3">
        <v>23.82</v>
      </c>
      <c r="CM797" t="s">
        <v>136</v>
      </c>
      <c r="CN797" t="s">
        <v>158</v>
      </c>
      <c r="CO797" t="s">
        <v>138</v>
      </c>
      <c r="CQ797" t="s">
        <v>115</v>
      </c>
      <c r="CR797" t="s">
        <v>133</v>
      </c>
      <c r="CS797" t="s">
        <v>139</v>
      </c>
      <c r="CT797" t="s">
        <v>133</v>
      </c>
      <c r="CU797" t="s">
        <v>139</v>
      </c>
      <c r="CV797" t="s">
        <v>133</v>
      </c>
      <c r="CW797" t="s">
        <v>139</v>
      </c>
      <c r="CX797" s="2" t="s">
        <v>9421</v>
      </c>
      <c r="CY797" s="10">
        <v>16702335504</v>
      </c>
      <c r="CZ797" t="s">
        <v>5418</v>
      </c>
      <c r="DA797" t="s">
        <v>1088</v>
      </c>
      <c r="DB797" t="s">
        <v>133</v>
      </c>
      <c r="DC797" t="s">
        <v>115</v>
      </c>
    </row>
    <row r="798" spans="1:112" ht="14.45" customHeight="1" x14ac:dyDescent="0.25">
      <c r="A798" t="s">
        <v>9430</v>
      </c>
      <c r="B798" t="s">
        <v>192</v>
      </c>
      <c r="C798" s="1">
        <v>45575</v>
      </c>
      <c r="D798" s="1">
        <v>45616</v>
      </c>
      <c r="E798" t="s">
        <v>114</v>
      </c>
      <c r="G798" t="s">
        <v>133</v>
      </c>
      <c r="H798" t="s">
        <v>115</v>
      </c>
      <c r="I798" t="s">
        <v>115</v>
      </c>
      <c r="J798" t="s">
        <v>9127</v>
      </c>
      <c r="L798" t="s">
        <v>1013</v>
      </c>
      <c r="N798" t="s">
        <v>162</v>
      </c>
      <c r="O798" t="s">
        <v>120</v>
      </c>
      <c r="P798" s="8">
        <v>96952</v>
      </c>
      <c r="Q798" t="s">
        <v>121</v>
      </c>
      <c r="S798" s="10">
        <v>16704330422</v>
      </c>
      <c r="U798" t="s">
        <v>9128</v>
      </c>
      <c r="V798">
        <v>236220</v>
      </c>
      <c r="W798" t="s">
        <v>123</v>
      </c>
      <c r="Y798" t="s">
        <v>1015</v>
      </c>
      <c r="Z798" t="s">
        <v>1016</v>
      </c>
      <c r="AA798" t="s">
        <v>1017</v>
      </c>
      <c r="AB798" t="s">
        <v>200</v>
      </c>
      <c r="AC798" t="s">
        <v>1013</v>
      </c>
      <c r="AE798" t="s">
        <v>162</v>
      </c>
      <c r="AF798" t="s">
        <v>120</v>
      </c>
      <c r="AG798" s="8">
        <v>96952</v>
      </c>
      <c r="AH798" t="s">
        <v>121</v>
      </c>
      <c r="AJ798" s="10">
        <v>16704330422</v>
      </c>
      <c r="AL798" t="s">
        <v>1019</v>
      </c>
      <c r="BD798" t="str">
        <f>"49-9071.00"</f>
        <v>49-9071.00</v>
      </c>
      <c r="BE798" t="s">
        <v>241</v>
      </c>
      <c r="BF798" t="s">
        <v>9129</v>
      </c>
      <c r="BG798" t="s">
        <v>241</v>
      </c>
      <c r="BH798">
        <v>2</v>
      </c>
      <c r="BJ798" s="1">
        <v>45689</v>
      </c>
      <c r="BK798" s="1">
        <v>46783</v>
      </c>
      <c r="BN798">
        <v>40</v>
      </c>
      <c r="BO798">
        <v>0</v>
      </c>
      <c r="BP798">
        <v>8</v>
      </c>
      <c r="BQ798">
        <v>8</v>
      </c>
      <c r="BR798">
        <v>8</v>
      </c>
      <c r="BS798">
        <v>8</v>
      </c>
      <c r="BT798">
        <v>8</v>
      </c>
      <c r="BU798">
        <v>0</v>
      </c>
      <c r="BV798" t="str">
        <f>"7:30 AM"</f>
        <v>7:30 AM</v>
      </c>
      <c r="BW798" t="str">
        <f>"4:30 PM"</f>
        <v>4:30 PM</v>
      </c>
      <c r="BX798" t="s">
        <v>158</v>
      </c>
      <c r="BY798">
        <v>0</v>
      </c>
      <c r="BZ798">
        <v>12</v>
      </c>
      <c r="CA798" t="s">
        <v>115</v>
      </c>
      <c r="CC798" t="s">
        <v>9431</v>
      </c>
      <c r="CD798" t="s">
        <v>1013</v>
      </c>
      <c r="CF798" t="s">
        <v>162</v>
      </c>
      <c r="CG798" t="s">
        <v>120</v>
      </c>
      <c r="CH798" s="8">
        <v>96952</v>
      </c>
      <c r="CI798" s="3">
        <v>10</v>
      </c>
      <c r="CJ798" s="3">
        <v>13</v>
      </c>
      <c r="CK798" s="3">
        <v>15</v>
      </c>
      <c r="CL798" s="3">
        <v>19.5</v>
      </c>
      <c r="CM798" t="s">
        <v>136</v>
      </c>
      <c r="CN798" t="s">
        <v>1024</v>
      </c>
      <c r="CO798" t="s">
        <v>138</v>
      </c>
      <c r="CQ798" t="s">
        <v>115</v>
      </c>
      <c r="CR798" t="s">
        <v>133</v>
      </c>
      <c r="CS798" t="s">
        <v>133</v>
      </c>
      <c r="CT798" t="s">
        <v>133</v>
      </c>
      <c r="CU798" t="s">
        <v>139</v>
      </c>
      <c r="CV798" t="s">
        <v>133</v>
      </c>
      <c r="CW798" t="s">
        <v>133</v>
      </c>
      <c r="CX798" t="s">
        <v>2404</v>
      </c>
      <c r="CY798" s="10">
        <v>16704330422</v>
      </c>
      <c r="CZ798" t="s">
        <v>1019</v>
      </c>
      <c r="DA798" t="s">
        <v>139</v>
      </c>
      <c r="DB798" t="s">
        <v>133</v>
      </c>
      <c r="DC798" t="s">
        <v>115</v>
      </c>
    </row>
    <row r="799" spans="1:112" ht="14.45" customHeight="1" x14ac:dyDescent="0.25">
      <c r="A799" t="s">
        <v>2641</v>
      </c>
      <c r="B799" t="s">
        <v>192</v>
      </c>
      <c r="C799" s="1">
        <v>45539</v>
      </c>
      <c r="D799" s="1">
        <v>45617</v>
      </c>
      <c r="E799" t="s">
        <v>114</v>
      </c>
      <c r="G799" t="s">
        <v>115</v>
      </c>
      <c r="H799" t="s">
        <v>115</v>
      </c>
      <c r="I799" t="s">
        <v>115</v>
      </c>
      <c r="J799" t="s">
        <v>1641</v>
      </c>
      <c r="K799" t="s">
        <v>1641</v>
      </c>
      <c r="L799" t="s">
        <v>532</v>
      </c>
      <c r="M799" t="s">
        <v>1643</v>
      </c>
      <c r="N799" t="s">
        <v>1721</v>
      </c>
      <c r="O799" t="s">
        <v>120</v>
      </c>
      <c r="P799" s="8">
        <v>96950</v>
      </c>
      <c r="Q799" t="s">
        <v>121</v>
      </c>
      <c r="R799" t="s">
        <v>1354</v>
      </c>
      <c r="S799" s="10">
        <v>16702870614</v>
      </c>
      <c r="U799" t="s">
        <v>1644</v>
      </c>
      <c r="V799">
        <v>561320</v>
      </c>
      <c r="W799" t="s">
        <v>123</v>
      </c>
      <c r="Y799" t="s">
        <v>1645</v>
      </c>
      <c r="Z799" t="s">
        <v>1646</v>
      </c>
      <c r="AA799" t="s">
        <v>2642</v>
      </c>
      <c r="AB799" t="s">
        <v>288</v>
      </c>
      <c r="AC799" t="s">
        <v>532</v>
      </c>
      <c r="AD799" t="s">
        <v>1643</v>
      </c>
      <c r="AE799" t="s">
        <v>119</v>
      </c>
      <c r="AF799" t="s">
        <v>120</v>
      </c>
      <c r="AG799" s="8">
        <v>96950</v>
      </c>
      <c r="AH799" t="s">
        <v>121</v>
      </c>
      <c r="AJ799" s="10">
        <v>16702870614</v>
      </c>
      <c r="AL799" t="s">
        <v>1648</v>
      </c>
      <c r="BD799" t="str">
        <f>"37-2012.00"</f>
        <v>37-2012.00</v>
      </c>
      <c r="BE799" t="s">
        <v>512</v>
      </c>
      <c r="BF799" t="s">
        <v>2643</v>
      </c>
      <c r="BG799" t="s">
        <v>2644</v>
      </c>
      <c r="BH799">
        <v>10</v>
      </c>
      <c r="BJ799" s="1">
        <v>45597</v>
      </c>
      <c r="BK799" s="1">
        <v>45961</v>
      </c>
      <c r="BN799">
        <v>35</v>
      </c>
      <c r="BO799">
        <v>0</v>
      </c>
      <c r="BP799">
        <v>7</v>
      </c>
      <c r="BQ799">
        <v>7</v>
      </c>
      <c r="BR799">
        <v>7</v>
      </c>
      <c r="BS799">
        <v>7</v>
      </c>
      <c r="BT799">
        <v>7</v>
      </c>
      <c r="BU799">
        <v>0</v>
      </c>
      <c r="BV799" t="str">
        <f>"8:00 AM"</f>
        <v>8:00 AM</v>
      </c>
      <c r="BW799" t="str">
        <f>"4:00 PM"</f>
        <v>4:00 PM</v>
      </c>
      <c r="BX799" t="s">
        <v>158</v>
      </c>
      <c r="BY799">
        <v>0</v>
      </c>
      <c r="BZ799">
        <v>3</v>
      </c>
      <c r="CA799" t="s">
        <v>115</v>
      </c>
      <c r="CC799" t="s">
        <v>2645</v>
      </c>
      <c r="CD799" t="s">
        <v>532</v>
      </c>
      <c r="CE799" t="s">
        <v>1643</v>
      </c>
      <c r="CF799" t="s">
        <v>1721</v>
      </c>
      <c r="CG799" t="s">
        <v>120</v>
      </c>
      <c r="CH799" s="8">
        <v>96950</v>
      </c>
      <c r="CI799" s="3">
        <v>7.77</v>
      </c>
      <c r="CJ799" s="3">
        <v>7.77</v>
      </c>
      <c r="CK799" s="3">
        <v>11.66</v>
      </c>
      <c r="CL799" s="3">
        <v>11.66</v>
      </c>
      <c r="CM799" t="s">
        <v>136</v>
      </c>
      <c r="CN799" t="s">
        <v>1650</v>
      </c>
      <c r="CO799" t="s">
        <v>138</v>
      </c>
      <c r="CQ799" t="s">
        <v>115</v>
      </c>
      <c r="CR799" t="s">
        <v>133</v>
      </c>
      <c r="CS799" t="s">
        <v>139</v>
      </c>
      <c r="CT799" t="s">
        <v>133</v>
      </c>
      <c r="CU799" t="s">
        <v>133</v>
      </c>
      <c r="CV799" t="s">
        <v>133</v>
      </c>
      <c r="CW799" t="s">
        <v>139</v>
      </c>
      <c r="CX799" t="s">
        <v>1722</v>
      </c>
      <c r="CY799" s="10">
        <v>16702870614</v>
      </c>
      <c r="CZ799" t="s">
        <v>1648</v>
      </c>
      <c r="DA799" t="s">
        <v>296</v>
      </c>
      <c r="DB799" t="s">
        <v>133</v>
      </c>
      <c r="DC799" t="s">
        <v>115</v>
      </c>
    </row>
    <row r="800" spans="1:112" ht="14.45" customHeight="1" x14ac:dyDescent="0.25">
      <c r="A800" t="s">
        <v>2646</v>
      </c>
      <c r="B800" t="s">
        <v>143</v>
      </c>
      <c r="C800" s="1">
        <v>45553</v>
      </c>
      <c r="D800" s="1">
        <v>45617</v>
      </c>
      <c r="E800" t="s">
        <v>114</v>
      </c>
      <c r="G800" t="s">
        <v>115</v>
      </c>
      <c r="H800" t="s">
        <v>133</v>
      </c>
      <c r="I800" t="s">
        <v>115</v>
      </c>
      <c r="J800" t="s">
        <v>2647</v>
      </c>
      <c r="K800" t="s">
        <v>2648</v>
      </c>
      <c r="L800" t="s">
        <v>2649</v>
      </c>
      <c r="M800" t="s">
        <v>2650</v>
      </c>
      <c r="N800" t="s">
        <v>119</v>
      </c>
      <c r="O800" t="s">
        <v>120</v>
      </c>
      <c r="P800" s="8">
        <v>96950</v>
      </c>
      <c r="Q800" t="s">
        <v>121</v>
      </c>
      <c r="S800" s="10">
        <v>16702876661</v>
      </c>
      <c r="U800" t="s">
        <v>2651</v>
      </c>
      <c r="V800">
        <v>561520</v>
      </c>
      <c r="W800" t="s">
        <v>123</v>
      </c>
      <c r="Y800" t="s">
        <v>2149</v>
      </c>
      <c r="Z800" t="s">
        <v>2150</v>
      </c>
      <c r="AB800" t="s">
        <v>2652</v>
      </c>
      <c r="AC800" t="s">
        <v>2649</v>
      </c>
      <c r="AD800" t="s">
        <v>2653</v>
      </c>
      <c r="AE800" t="s">
        <v>119</v>
      </c>
      <c r="AF800" t="s">
        <v>120</v>
      </c>
      <c r="AG800" s="8">
        <v>96950</v>
      </c>
      <c r="AH800" t="s">
        <v>121</v>
      </c>
      <c r="AJ800" s="10">
        <v>16702876661</v>
      </c>
      <c r="AL800" t="s">
        <v>2654</v>
      </c>
      <c r="BD800" t="str">
        <f>"39-7011.00"</f>
        <v>39-7011.00</v>
      </c>
      <c r="BE800" t="s">
        <v>1457</v>
      </c>
      <c r="BF800" t="s">
        <v>2655</v>
      </c>
      <c r="BG800" t="s">
        <v>2280</v>
      </c>
      <c r="BH800">
        <v>6</v>
      </c>
      <c r="BI800">
        <v>6</v>
      </c>
      <c r="BJ800" s="1">
        <v>45597</v>
      </c>
      <c r="BK800" s="1">
        <v>45930</v>
      </c>
      <c r="BL800" s="1">
        <v>45617</v>
      </c>
      <c r="BM800" s="1">
        <v>45930</v>
      </c>
      <c r="BN800">
        <v>35</v>
      </c>
      <c r="BO800">
        <v>0</v>
      </c>
      <c r="BP800">
        <v>7</v>
      </c>
      <c r="BQ800">
        <v>7</v>
      </c>
      <c r="BR800">
        <v>7</v>
      </c>
      <c r="BS800">
        <v>7</v>
      </c>
      <c r="BT800">
        <v>7</v>
      </c>
      <c r="BU800">
        <v>0</v>
      </c>
      <c r="BV800" t="str">
        <f>"12:00 AM"</f>
        <v>12:00 AM</v>
      </c>
      <c r="BW800" t="str">
        <f>"7:00 AM"</f>
        <v>7:00 AM</v>
      </c>
      <c r="BX800" t="s">
        <v>158</v>
      </c>
      <c r="BY800">
        <v>0</v>
      </c>
      <c r="BZ800">
        <v>12</v>
      </c>
      <c r="CA800" t="s">
        <v>115</v>
      </c>
      <c r="CC800" t="s">
        <v>2656</v>
      </c>
      <c r="CD800" t="s">
        <v>2649</v>
      </c>
      <c r="CE800" t="s">
        <v>2650</v>
      </c>
      <c r="CF800" t="s">
        <v>2477</v>
      </c>
      <c r="CG800" t="s">
        <v>120</v>
      </c>
      <c r="CH800" s="8">
        <v>96950</v>
      </c>
      <c r="CI800" s="3">
        <v>10.43</v>
      </c>
      <c r="CJ800" s="3">
        <v>10.43</v>
      </c>
      <c r="CK800" s="3">
        <v>15.65</v>
      </c>
      <c r="CL800" s="3">
        <v>15.65</v>
      </c>
      <c r="CM800" t="s">
        <v>136</v>
      </c>
      <c r="CN800" t="s">
        <v>137</v>
      </c>
      <c r="CO800" t="s">
        <v>138</v>
      </c>
      <c r="CQ800" t="s">
        <v>115</v>
      </c>
      <c r="CR800" t="s">
        <v>133</v>
      </c>
      <c r="CS800" t="s">
        <v>139</v>
      </c>
      <c r="CT800" t="s">
        <v>133</v>
      </c>
      <c r="CU800" t="s">
        <v>139</v>
      </c>
      <c r="CV800" t="s">
        <v>133</v>
      </c>
      <c r="CW800" t="s">
        <v>139</v>
      </c>
      <c r="CX800" t="s">
        <v>2155</v>
      </c>
      <c r="CY800" s="10">
        <v>16702876661</v>
      </c>
      <c r="CZ800" t="s">
        <v>2654</v>
      </c>
      <c r="DA800" t="s">
        <v>139</v>
      </c>
      <c r="DB800" t="s">
        <v>133</v>
      </c>
      <c r="DC800" t="s">
        <v>115</v>
      </c>
    </row>
    <row r="801" spans="1:112" ht="14.45" customHeight="1" x14ac:dyDescent="0.25">
      <c r="A801" t="s">
        <v>3859</v>
      </c>
      <c r="B801" t="s">
        <v>192</v>
      </c>
      <c r="C801" s="1">
        <v>45593</v>
      </c>
      <c r="D801" s="1">
        <v>45617</v>
      </c>
      <c r="E801" t="s">
        <v>114</v>
      </c>
      <c r="G801" t="s">
        <v>115</v>
      </c>
      <c r="H801" t="s">
        <v>115</v>
      </c>
      <c r="I801" t="s">
        <v>115</v>
      </c>
      <c r="J801" t="s">
        <v>3439</v>
      </c>
      <c r="K801" t="s">
        <v>3440</v>
      </c>
      <c r="L801" t="s">
        <v>1054</v>
      </c>
      <c r="N801" t="s">
        <v>643</v>
      </c>
      <c r="O801" t="s">
        <v>120</v>
      </c>
      <c r="P801" s="8">
        <v>96951</v>
      </c>
      <c r="Q801" t="s">
        <v>121</v>
      </c>
      <c r="S801" s="10">
        <v>16705320350</v>
      </c>
      <c r="U801" t="s">
        <v>3441</v>
      </c>
      <c r="V801">
        <v>445110</v>
      </c>
      <c r="W801" t="s">
        <v>123</v>
      </c>
      <c r="Y801" t="s">
        <v>1056</v>
      </c>
      <c r="Z801" t="s">
        <v>269</v>
      </c>
      <c r="AA801" t="s">
        <v>1057</v>
      </c>
      <c r="AB801" t="s">
        <v>3386</v>
      </c>
      <c r="AC801" t="s">
        <v>1054</v>
      </c>
      <c r="AE801" t="s">
        <v>643</v>
      </c>
      <c r="AF801" t="s">
        <v>120</v>
      </c>
      <c r="AG801" s="8">
        <v>96951</v>
      </c>
      <c r="AH801" t="s">
        <v>121</v>
      </c>
      <c r="AJ801" s="10">
        <v>16705320350</v>
      </c>
      <c r="AL801" t="s">
        <v>3442</v>
      </c>
      <c r="BD801" t="str">
        <f>"51-9198.00"</f>
        <v>51-9198.00</v>
      </c>
      <c r="BE801" t="s">
        <v>1347</v>
      </c>
      <c r="BF801" t="s">
        <v>3802</v>
      </c>
      <c r="BG801" t="s">
        <v>3803</v>
      </c>
      <c r="BH801">
        <v>3</v>
      </c>
      <c r="BJ801" s="1">
        <v>45658</v>
      </c>
      <c r="BK801" s="1">
        <v>46022</v>
      </c>
      <c r="BN801">
        <v>40</v>
      </c>
      <c r="BO801">
        <v>0</v>
      </c>
      <c r="BP801">
        <v>7</v>
      </c>
      <c r="BQ801">
        <v>7</v>
      </c>
      <c r="BR801">
        <v>7</v>
      </c>
      <c r="BS801">
        <v>7</v>
      </c>
      <c r="BT801">
        <v>7</v>
      </c>
      <c r="BU801">
        <v>5</v>
      </c>
      <c r="BV801" t="str">
        <f>"8:00 AM"</f>
        <v>8:00 AM</v>
      </c>
      <c r="BW801" t="str">
        <f>"4:00 PM"</f>
        <v>4:00 PM</v>
      </c>
      <c r="BX801" t="s">
        <v>158</v>
      </c>
      <c r="BY801">
        <v>0</v>
      </c>
      <c r="BZ801">
        <v>0</v>
      </c>
      <c r="CA801" t="s">
        <v>115</v>
      </c>
      <c r="CC801" t="s">
        <v>3804</v>
      </c>
      <c r="CD801" t="s">
        <v>1063</v>
      </c>
      <c r="CF801" t="s">
        <v>643</v>
      </c>
      <c r="CG801" t="s">
        <v>120</v>
      </c>
      <c r="CH801" s="8">
        <v>96951</v>
      </c>
      <c r="CI801" s="3">
        <v>8.23</v>
      </c>
      <c r="CJ801" s="3">
        <v>8.23</v>
      </c>
      <c r="CK801" s="3">
        <v>12.35</v>
      </c>
      <c r="CL801" s="3">
        <v>12.35</v>
      </c>
      <c r="CM801" t="s">
        <v>136</v>
      </c>
      <c r="CN801" t="s">
        <v>139</v>
      </c>
      <c r="CO801" t="s">
        <v>138</v>
      </c>
      <c r="CQ801" t="s">
        <v>115</v>
      </c>
      <c r="CR801" t="s">
        <v>133</v>
      </c>
      <c r="CS801" t="s">
        <v>133</v>
      </c>
      <c r="CT801" t="s">
        <v>133</v>
      </c>
      <c r="CU801" t="s">
        <v>139</v>
      </c>
      <c r="CV801" t="s">
        <v>133</v>
      </c>
      <c r="CW801" t="s">
        <v>139</v>
      </c>
      <c r="CX801" t="s">
        <v>2198</v>
      </c>
      <c r="CY801" s="10">
        <v>16705320350</v>
      </c>
      <c r="CZ801" t="s">
        <v>3442</v>
      </c>
      <c r="DA801" t="s">
        <v>139</v>
      </c>
      <c r="DB801" t="s">
        <v>133</v>
      </c>
      <c r="DC801" t="s">
        <v>115</v>
      </c>
    </row>
    <row r="802" spans="1:112" ht="14.45" customHeight="1" x14ac:dyDescent="0.25">
      <c r="A802" t="s">
        <v>5226</v>
      </c>
      <c r="B802" t="s">
        <v>212</v>
      </c>
      <c r="C802" s="1">
        <v>45582</v>
      </c>
      <c r="D802" s="1">
        <v>45617</v>
      </c>
      <c r="E802" t="s">
        <v>114</v>
      </c>
      <c r="G802" t="s">
        <v>115</v>
      </c>
      <c r="H802" t="s">
        <v>115</v>
      </c>
      <c r="I802" t="s">
        <v>115</v>
      </c>
      <c r="J802" t="s">
        <v>5227</v>
      </c>
      <c r="K802" t="s">
        <v>5228</v>
      </c>
      <c r="L802" t="s">
        <v>5229</v>
      </c>
      <c r="M802" t="s">
        <v>5230</v>
      </c>
      <c r="N802" t="s">
        <v>148</v>
      </c>
      <c r="O802" t="s">
        <v>120</v>
      </c>
      <c r="P802" s="8">
        <v>96950</v>
      </c>
      <c r="Q802" t="s">
        <v>121</v>
      </c>
      <c r="S802" s="10">
        <v>16703221690</v>
      </c>
      <c r="T802">
        <v>408</v>
      </c>
      <c r="U802" t="s">
        <v>5231</v>
      </c>
      <c r="V802">
        <v>488510</v>
      </c>
      <c r="W802" t="s">
        <v>123</v>
      </c>
      <c r="Y802" t="s">
        <v>2028</v>
      </c>
      <c r="Z802" t="s">
        <v>5232</v>
      </c>
      <c r="AA802" t="s">
        <v>5233</v>
      </c>
      <c r="AB802" t="s">
        <v>460</v>
      </c>
      <c r="AC802" t="s">
        <v>5229</v>
      </c>
      <c r="AD802" t="s">
        <v>5230</v>
      </c>
      <c r="AE802" t="s">
        <v>148</v>
      </c>
      <c r="AF802" t="s">
        <v>120</v>
      </c>
      <c r="AG802" s="8">
        <v>96950</v>
      </c>
      <c r="AH802" t="s">
        <v>121</v>
      </c>
      <c r="AJ802" s="10">
        <v>16703221690</v>
      </c>
      <c r="AK802">
        <v>408</v>
      </c>
      <c r="AL802" t="s">
        <v>5234</v>
      </c>
      <c r="BD802" t="str">
        <f>"43-5011.00"</f>
        <v>43-5011.00</v>
      </c>
      <c r="BE802" t="s">
        <v>5235</v>
      </c>
      <c r="BF802" t="s">
        <v>5236</v>
      </c>
      <c r="BG802" t="s">
        <v>5237</v>
      </c>
      <c r="BH802">
        <v>2</v>
      </c>
      <c r="BJ802" s="1">
        <v>45627</v>
      </c>
      <c r="BK802" s="1">
        <v>45991</v>
      </c>
      <c r="BN802">
        <v>35</v>
      </c>
      <c r="BO802">
        <v>0</v>
      </c>
      <c r="BP802">
        <v>7</v>
      </c>
      <c r="BQ802">
        <v>7</v>
      </c>
      <c r="BR802">
        <v>7</v>
      </c>
      <c r="BS802">
        <v>7</v>
      </c>
      <c r="BT802">
        <v>7</v>
      </c>
      <c r="BU802">
        <v>0</v>
      </c>
      <c r="BV802" t="str">
        <f>"8:00 AM"</f>
        <v>8:00 AM</v>
      </c>
      <c r="BW802" t="str">
        <f>"5:00 PM"</f>
        <v>5:00 PM</v>
      </c>
      <c r="BX802" t="s">
        <v>226</v>
      </c>
      <c r="BY802">
        <v>0</v>
      </c>
      <c r="BZ802">
        <v>12</v>
      </c>
      <c r="CA802" t="s">
        <v>115</v>
      </c>
      <c r="CC802" t="s">
        <v>5238</v>
      </c>
      <c r="CD802" t="s">
        <v>5229</v>
      </c>
      <c r="CE802" t="s">
        <v>5230</v>
      </c>
      <c r="CF802" t="s">
        <v>148</v>
      </c>
      <c r="CG802" t="s">
        <v>120</v>
      </c>
      <c r="CH802" s="8">
        <v>96950</v>
      </c>
      <c r="CI802" s="3">
        <v>8.56</v>
      </c>
      <c r="CJ802" s="3">
        <v>8.56</v>
      </c>
      <c r="CK802" s="3">
        <v>12.84</v>
      </c>
      <c r="CL802" s="3">
        <v>12.84</v>
      </c>
      <c r="CM802" t="s">
        <v>136</v>
      </c>
      <c r="CN802" t="s">
        <v>708</v>
      </c>
      <c r="CO802" t="s">
        <v>138</v>
      </c>
      <c r="CQ802" t="s">
        <v>115</v>
      </c>
      <c r="CR802" t="s">
        <v>133</v>
      </c>
      <c r="CS802" t="s">
        <v>139</v>
      </c>
      <c r="CT802" t="s">
        <v>133</v>
      </c>
      <c r="CU802" t="s">
        <v>133</v>
      </c>
      <c r="CV802" t="s">
        <v>133</v>
      </c>
      <c r="CW802" t="s">
        <v>139</v>
      </c>
      <c r="CX802" t="s">
        <v>709</v>
      </c>
      <c r="CY802" s="10">
        <v>16703221690</v>
      </c>
      <c r="CZ802" t="s">
        <v>5234</v>
      </c>
      <c r="DA802" t="s">
        <v>710</v>
      </c>
      <c r="DB802" t="s">
        <v>133</v>
      </c>
      <c r="DC802" t="s">
        <v>115</v>
      </c>
    </row>
    <row r="803" spans="1:112" ht="14.45" customHeight="1" x14ac:dyDescent="0.25">
      <c r="A803" t="s">
        <v>5740</v>
      </c>
      <c r="B803" t="s">
        <v>143</v>
      </c>
      <c r="C803" s="1">
        <v>45565</v>
      </c>
      <c r="D803" s="1">
        <v>45617</v>
      </c>
      <c r="E803" t="s">
        <v>114</v>
      </c>
      <c r="G803" t="s">
        <v>115</v>
      </c>
      <c r="H803" t="s">
        <v>115</v>
      </c>
      <c r="I803" t="s">
        <v>115</v>
      </c>
      <c r="J803" t="s">
        <v>5227</v>
      </c>
      <c r="K803" t="s">
        <v>5228</v>
      </c>
      <c r="L803" t="s">
        <v>5229</v>
      </c>
      <c r="M803" t="s">
        <v>5230</v>
      </c>
      <c r="N803" t="s">
        <v>148</v>
      </c>
      <c r="O803" t="s">
        <v>120</v>
      </c>
      <c r="P803" s="8">
        <v>96950</v>
      </c>
      <c r="Q803" t="s">
        <v>121</v>
      </c>
      <c r="S803" s="10">
        <v>16703221690</v>
      </c>
      <c r="T803">
        <v>408</v>
      </c>
      <c r="U803" t="s">
        <v>5231</v>
      </c>
      <c r="V803">
        <v>488510</v>
      </c>
      <c r="W803" t="s">
        <v>123</v>
      </c>
      <c r="Y803" t="s">
        <v>2028</v>
      </c>
      <c r="Z803" t="s">
        <v>5232</v>
      </c>
      <c r="AA803" t="s">
        <v>5233</v>
      </c>
      <c r="AB803" t="s">
        <v>460</v>
      </c>
      <c r="AC803" t="s">
        <v>5229</v>
      </c>
      <c r="AD803" t="s">
        <v>5230</v>
      </c>
      <c r="AE803" t="s">
        <v>148</v>
      </c>
      <c r="AF803" t="s">
        <v>120</v>
      </c>
      <c r="AG803" s="8">
        <v>96950</v>
      </c>
      <c r="AH803" t="s">
        <v>121</v>
      </c>
      <c r="AJ803" s="10">
        <v>16703221690</v>
      </c>
      <c r="AK803">
        <v>408</v>
      </c>
      <c r="AL803" t="s">
        <v>5234</v>
      </c>
      <c r="BD803" t="str">
        <f>"43-5011.00"</f>
        <v>43-5011.00</v>
      </c>
      <c r="BE803" t="s">
        <v>5235</v>
      </c>
      <c r="BF803" t="s">
        <v>5236</v>
      </c>
      <c r="BG803" t="s">
        <v>5237</v>
      </c>
      <c r="BH803">
        <v>1</v>
      </c>
      <c r="BI803">
        <v>1</v>
      </c>
      <c r="BJ803" s="1">
        <v>45597</v>
      </c>
      <c r="BK803" s="1">
        <v>45961</v>
      </c>
      <c r="BL803" s="1">
        <v>45617</v>
      </c>
      <c r="BM803" s="1">
        <v>45961</v>
      </c>
      <c r="BN803">
        <v>35</v>
      </c>
      <c r="BO803">
        <v>0</v>
      </c>
      <c r="BP803">
        <v>7</v>
      </c>
      <c r="BQ803">
        <v>7</v>
      </c>
      <c r="BR803">
        <v>7</v>
      </c>
      <c r="BS803">
        <v>7</v>
      </c>
      <c r="BT803">
        <v>7</v>
      </c>
      <c r="BU803">
        <v>0</v>
      </c>
      <c r="BV803" t="str">
        <f>"8:00 AM"</f>
        <v>8:00 AM</v>
      </c>
      <c r="BW803" t="str">
        <f>"5:00 PM"</f>
        <v>5:00 PM</v>
      </c>
      <c r="BX803" t="s">
        <v>226</v>
      </c>
      <c r="BY803">
        <v>0</v>
      </c>
      <c r="BZ803">
        <v>12</v>
      </c>
      <c r="CA803" t="s">
        <v>115</v>
      </c>
      <c r="CC803" t="s">
        <v>5741</v>
      </c>
      <c r="CD803" t="s">
        <v>5229</v>
      </c>
      <c r="CE803" t="s">
        <v>5230</v>
      </c>
      <c r="CF803" t="s">
        <v>148</v>
      </c>
      <c r="CG803" t="s">
        <v>120</v>
      </c>
      <c r="CH803" s="8">
        <v>96950</v>
      </c>
      <c r="CI803" s="3">
        <v>8.56</v>
      </c>
      <c r="CJ803" s="3">
        <v>8.56</v>
      </c>
      <c r="CK803" s="3">
        <v>12.84</v>
      </c>
      <c r="CL803" s="3">
        <v>12.84</v>
      </c>
      <c r="CM803" t="s">
        <v>136</v>
      </c>
      <c r="CN803" t="s">
        <v>708</v>
      </c>
      <c r="CO803" t="s">
        <v>138</v>
      </c>
      <c r="CQ803" t="s">
        <v>115</v>
      </c>
      <c r="CR803" t="s">
        <v>133</v>
      </c>
      <c r="CS803" t="s">
        <v>139</v>
      </c>
      <c r="CT803" t="s">
        <v>133</v>
      </c>
      <c r="CU803" t="s">
        <v>133</v>
      </c>
      <c r="CV803" t="s">
        <v>133</v>
      </c>
      <c r="CW803" t="s">
        <v>139</v>
      </c>
      <c r="CX803" t="s">
        <v>709</v>
      </c>
      <c r="CY803" s="10">
        <v>16703221690</v>
      </c>
      <c r="CZ803" t="s">
        <v>5234</v>
      </c>
      <c r="DA803" t="s">
        <v>793</v>
      </c>
      <c r="DB803" t="s">
        <v>133</v>
      </c>
      <c r="DC803" t="s">
        <v>115</v>
      </c>
    </row>
    <row r="804" spans="1:112" ht="14.45" customHeight="1" x14ac:dyDescent="0.25">
      <c r="A804" t="s">
        <v>6580</v>
      </c>
      <c r="B804" t="s">
        <v>901</v>
      </c>
      <c r="C804" s="1">
        <v>45555</v>
      </c>
      <c r="D804" s="1">
        <v>45617</v>
      </c>
      <c r="E804" t="s">
        <v>114</v>
      </c>
      <c r="G804" t="s">
        <v>115</v>
      </c>
      <c r="H804" t="s">
        <v>115</v>
      </c>
      <c r="I804" t="s">
        <v>115</v>
      </c>
      <c r="J804" t="s">
        <v>1216</v>
      </c>
      <c r="L804" t="s">
        <v>1217</v>
      </c>
      <c r="M804" t="s">
        <v>1218</v>
      </c>
      <c r="N804" t="s">
        <v>148</v>
      </c>
      <c r="O804" t="s">
        <v>120</v>
      </c>
      <c r="P804" s="8">
        <v>96950</v>
      </c>
      <c r="Q804" t="s">
        <v>121</v>
      </c>
      <c r="S804" s="10">
        <v>16702353027</v>
      </c>
      <c r="U804" t="s">
        <v>1219</v>
      </c>
      <c r="V804">
        <v>561320</v>
      </c>
      <c r="W804" t="s">
        <v>234</v>
      </c>
      <c r="X804" t="s">
        <v>133</v>
      </c>
      <c r="Y804" t="s">
        <v>1220</v>
      </c>
      <c r="Z804" t="s">
        <v>1221</v>
      </c>
      <c r="AA804" t="s">
        <v>1222</v>
      </c>
      <c r="AB804" t="s">
        <v>565</v>
      </c>
      <c r="AC804" t="s">
        <v>1217</v>
      </c>
      <c r="AD804" t="s">
        <v>1218</v>
      </c>
      <c r="AE804" t="s">
        <v>148</v>
      </c>
      <c r="AF804" t="s">
        <v>120</v>
      </c>
      <c r="AG804" s="8">
        <v>96950</v>
      </c>
      <c r="AH804" t="s">
        <v>121</v>
      </c>
      <c r="AJ804" s="10">
        <v>16702353027</v>
      </c>
      <c r="AL804" t="s">
        <v>1223</v>
      </c>
      <c r="BD804" t="str">
        <f>"35-2012.00"</f>
        <v>35-2012.00</v>
      </c>
      <c r="BE804" t="s">
        <v>2923</v>
      </c>
      <c r="BF804" t="s">
        <v>6581</v>
      </c>
      <c r="BG804" t="s">
        <v>1100</v>
      </c>
      <c r="BH804">
        <v>6</v>
      </c>
      <c r="BI804">
        <v>5</v>
      </c>
      <c r="BJ804" s="1">
        <v>45597</v>
      </c>
      <c r="BK804" s="1">
        <v>45961</v>
      </c>
      <c r="BL804" s="1">
        <v>45617</v>
      </c>
      <c r="BM804" s="1">
        <v>45961</v>
      </c>
      <c r="BN804">
        <v>35</v>
      </c>
      <c r="BO804">
        <v>0</v>
      </c>
      <c r="BP804">
        <v>7</v>
      </c>
      <c r="BQ804">
        <v>7</v>
      </c>
      <c r="BR804">
        <v>7</v>
      </c>
      <c r="BS804">
        <v>7</v>
      </c>
      <c r="BT804">
        <v>7</v>
      </c>
      <c r="BU804">
        <v>0</v>
      </c>
      <c r="BV804" t="str">
        <f>"2:00 AM"</f>
        <v>2:00 AM</v>
      </c>
      <c r="BW804" t="str">
        <f>"9:00 AM"</f>
        <v>9:00 AM</v>
      </c>
      <c r="BX804" t="s">
        <v>158</v>
      </c>
      <c r="BY804">
        <v>0</v>
      </c>
      <c r="BZ804">
        <v>12</v>
      </c>
      <c r="CA804" t="s">
        <v>115</v>
      </c>
      <c r="CC804" t="s">
        <v>5857</v>
      </c>
      <c r="CD804" t="s">
        <v>2287</v>
      </c>
      <c r="CE804" t="s">
        <v>2287</v>
      </c>
      <c r="CF804" t="s">
        <v>148</v>
      </c>
      <c r="CG804" t="s">
        <v>120</v>
      </c>
      <c r="CH804" s="8">
        <v>96950</v>
      </c>
      <c r="CI804" s="3">
        <v>8.85</v>
      </c>
      <c r="CJ804" s="3">
        <v>8.85</v>
      </c>
      <c r="CK804" s="3">
        <v>13.28</v>
      </c>
      <c r="CL804" s="3">
        <v>13.28</v>
      </c>
      <c r="CM804" t="s">
        <v>136</v>
      </c>
      <c r="CN804" t="s">
        <v>158</v>
      </c>
      <c r="CO804" t="s">
        <v>138</v>
      </c>
      <c r="CQ804" t="s">
        <v>115</v>
      </c>
      <c r="CR804" t="s">
        <v>133</v>
      </c>
      <c r="CS804" t="s">
        <v>139</v>
      </c>
      <c r="CT804" t="s">
        <v>133</v>
      </c>
      <c r="CU804" t="s">
        <v>139</v>
      </c>
      <c r="CV804" t="s">
        <v>133</v>
      </c>
      <c r="CW804" t="s">
        <v>139</v>
      </c>
      <c r="CX804" t="s">
        <v>6582</v>
      </c>
      <c r="CY804" s="10">
        <v>16702353027</v>
      </c>
      <c r="CZ804" t="s">
        <v>1223</v>
      </c>
      <c r="DA804" t="s">
        <v>139</v>
      </c>
      <c r="DB804" t="s">
        <v>133</v>
      </c>
      <c r="DC804" t="s">
        <v>133</v>
      </c>
    </row>
    <row r="805" spans="1:112" ht="14.45" customHeight="1" x14ac:dyDescent="0.25">
      <c r="A805" t="s">
        <v>6583</v>
      </c>
      <c r="B805" t="s">
        <v>192</v>
      </c>
      <c r="C805" s="1">
        <v>45548</v>
      </c>
      <c r="D805" s="1">
        <v>45617</v>
      </c>
      <c r="E805" t="s">
        <v>114</v>
      </c>
      <c r="G805" t="s">
        <v>115</v>
      </c>
      <c r="H805" t="s">
        <v>115</v>
      </c>
      <c r="I805" t="s">
        <v>115</v>
      </c>
      <c r="J805" t="s">
        <v>5672</v>
      </c>
      <c r="L805" t="s">
        <v>5673</v>
      </c>
      <c r="N805" t="s">
        <v>119</v>
      </c>
      <c r="O805" t="s">
        <v>120</v>
      </c>
      <c r="P805" s="8">
        <v>96950</v>
      </c>
      <c r="Q805" t="s">
        <v>121</v>
      </c>
      <c r="S805" s="10">
        <v>16702351123</v>
      </c>
      <c r="U805" t="s">
        <v>5674</v>
      </c>
      <c r="V805">
        <v>71399</v>
      </c>
      <c r="W805" t="s">
        <v>123</v>
      </c>
      <c r="Y805" t="s">
        <v>1180</v>
      </c>
      <c r="Z805" t="s">
        <v>6584</v>
      </c>
      <c r="AB805" t="s">
        <v>428</v>
      </c>
      <c r="AC805" t="s">
        <v>5676</v>
      </c>
      <c r="AD805" t="s">
        <v>5677</v>
      </c>
      <c r="AE805" t="s">
        <v>119</v>
      </c>
      <c r="AF805" t="s">
        <v>120</v>
      </c>
      <c r="AG805" s="8">
        <v>96950</v>
      </c>
      <c r="AH805" t="s">
        <v>121</v>
      </c>
      <c r="AJ805" s="10">
        <v>16702351123</v>
      </c>
      <c r="AL805" t="s">
        <v>5678</v>
      </c>
      <c r="BD805" t="str">
        <f>"49-9092.00"</f>
        <v>49-9092.00</v>
      </c>
      <c r="BE805" t="s">
        <v>6585</v>
      </c>
      <c r="BF805" t="s">
        <v>6586</v>
      </c>
      <c r="BG805" t="s">
        <v>6587</v>
      </c>
      <c r="BH805">
        <v>10</v>
      </c>
      <c r="BJ805" s="1">
        <v>45627</v>
      </c>
      <c r="BK805" s="1">
        <v>45991</v>
      </c>
      <c r="BN805">
        <v>40</v>
      </c>
      <c r="BO805">
        <v>0</v>
      </c>
      <c r="BP805">
        <v>8</v>
      </c>
      <c r="BQ805">
        <v>8</v>
      </c>
      <c r="BR805">
        <v>8</v>
      </c>
      <c r="BS805">
        <v>8</v>
      </c>
      <c r="BT805">
        <v>8</v>
      </c>
      <c r="BU805">
        <v>0</v>
      </c>
      <c r="BV805" t="str">
        <f>"7:30 AM"</f>
        <v>7:30 AM</v>
      </c>
      <c r="BW805" t="str">
        <f>"4:30 PM"</f>
        <v>4:30 PM</v>
      </c>
      <c r="BX805" t="s">
        <v>226</v>
      </c>
      <c r="BY805">
        <v>0</v>
      </c>
      <c r="BZ805">
        <v>24</v>
      </c>
      <c r="CA805" t="s">
        <v>115</v>
      </c>
      <c r="CC805" t="s">
        <v>6588</v>
      </c>
      <c r="CD805" t="s">
        <v>5681</v>
      </c>
      <c r="CF805" t="s">
        <v>119</v>
      </c>
      <c r="CG805" t="s">
        <v>120</v>
      </c>
      <c r="CH805" s="8">
        <v>96950</v>
      </c>
      <c r="CI805" s="3">
        <v>10.02</v>
      </c>
      <c r="CJ805" s="3">
        <v>10.02</v>
      </c>
      <c r="CK805" s="3">
        <v>15.03</v>
      </c>
      <c r="CL805" s="3">
        <v>15.03</v>
      </c>
      <c r="CM805" t="s">
        <v>136</v>
      </c>
      <c r="CN805" t="s">
        <v>368</v>
      </c>
      <c r="CO805" t="s">
        <v>138</v>
      </c>
      <c r="CQ805" t="s">
        <v>115</v>
      </c>
      <c r="CR805" t="s">
        <v>133</v>
      </c>
      <c r="CS805" t="s">
        <v>133</v>
      </c>
      <c r="CT805" t="s">
        <v>133</v>
      </c>
      <c r="CU805" t="s">
        <v>139</v>
      </c>
      <c r="CV805" t="s">
        <v>133</v>
      </c>
      <c r="CW805" t="s">
        <v>139</v>
      </c>
      <c r="CX805" t="s">
        <v>5253</v>
      </c>
      <c r="CY805" s="10">
        <v>16702351123</v>
      </c>
      <c r="CZ805" t="s">
        <v>5678</v>
      </c>
      <c r="DA805" t="s">
        <v>139</v>
      </c>
      <c r="DB805" t="s">
        <v>133</v>
      </c>
      <c r="DC805" t="s">
        <v>115</v>
      </c>
    </row>
    <row r="806" spans="1:112" ht="14.45" customHeight="1" x14ac:dyDescent="0.25">
      <c r="A806" t="s">
        <v>6660</v>
      </c>
      <c r="B806" t="s">
        <v>143</v>
      </c>
      <c r="C806" s="1">
        <v>45555</v>
      </c>
      <c r="D806" s="1">
        <v>45617</v>
      </c>
      <c r="E806" t="s">
        <v>114</v>
      </c>
      <c r="G806" t="s">
        <v>115</v>
      </c>
      <c r="H806" t="s">
        <v>115</v>
      </c>
      <c r="I806" t="s">
        <v>115</v>
      </c>
      <c r="J806" t="s">
        <v>1216</v>
      </c>
      <c r="L806" t="s">
        <v>1217</v>
      </c>
      <c r="M806" t="s">
        <v>1218</v>
      </c>
      <c r="N806" t="s">
        <v>148</v>
      </c>
      <c r="O806" t="s">
        <v>120</v>
      </c>
      <c r="P806" s="8">
        <v>96950</v>
      </c>
      <c r="Q806" t="s">
        <v>121</v>
      </c>
      <c r="S806" s="10">
        <v>16702353027</v>
      </c>
      <c r="U806" t="s">
        <v>1219</v>
      </c>
      <c r="V806">
        <v>561320</v>
      </c>
      <c r="W806" t="s">
        <v>234</v>
      </c>
      <c r="X806" t="s">
        <v>133</v>
      </c>
      <c r="Y806" t="s">
        <v>1220</v>
      </c>
      <c r="Z806" t="s">
        <v>1221</v>
      </c>
      <c r="AA806" t="s">
        <v>1222</v>
      </c>
      <c r="AB806" t="s">
        <v>565</v>
      </c>
      <c r="AC806" t="s">
        <v>1217</v>
      </c>
      <c r="AD806" t="s">
        <v>1218</v>
      </c>
      <c r="AE806" t="s">
        <v>148</v>
      </c>
      <c r="AF806" t="s">
        <v>120</v>
      </c>
      <c r="AG806" s="8">
        <v>96950</v>
      </c>
      <c r="AH806" t="s">
        <v>121</v>
      </c>
      <c r="AJ806" s="10">
        <v>16702353027</v>
      </c>
      <c r="AL806" t="s">
        <v>1223</v>
      </c>
      <c r="BD806" t="str">
        <f>"35-2012.00"</f>
        <v>35-2012.00</v>
      </c>
      <c r="BE806" t="s">
        <v>2923</v>
      </c>
      <c r="BF806" t="s">
        <v>6581</v>
      </c>
      <c r="BG806" t="s">
        <v>1100</v>
      </c>
      <c r="BH806">
        <v>6</v>
      </c>
      <c r="BI806">
        <v>6</v>
      </c>
      <c r="BJ806" s="1">
        <v>45627</v>
      </c>
      <c r="BK806" s="1">
        <v>45991</v>
      </c>
      <c r="BL806" s="1">
        <v>45627</v>
      </c>
      <c r="BM806" s="1">
        <v>45991</v>
      </c>
      <c r="BN806">
        <v>35</v>
      </c>
      <c r="BO806">
        <v>0</v>
      </c>
      <c r="BP806">
        <v>7</v>
      </c>
      <c r="BQ806">
        <v>7</v>
      </c>
      <c r="BR806">
        <v>7</v>
      </c>
      <c r="BS806">
        <v>7</v>
      </c>
      <c r="BT806">
        <v>7</v>
      </c>
      <c r="BU806">
        <v>0</v>
      </c>
      <c r="BV806" t="str">
        <f>"2:00 AM"</f>
        <v>2:00 AM</v>
      </c>
      <c r="BW806" t="str">
        <f>"9:00 AM"</f>
        <v>9:00 AM</v>
      </c>
      <c r="BX806" t="s">
        <v>158</v>
      </c>
      <c r="BY806">
        <v>0</v>
      </c>
      <c r="BZ806">
        <v>12</v>
      </c>
      <c r="CA806" t="s">
        <v>115</v>
      </c>
      <c r="CC806" t="s">
        <v>5857</v>
      </c>
      <c r="CD806" t="s">
        <v>2287</v>
      </c>
      <c r="CE806" t="s">
        <v>2287</v>
      </c>
      <c r="CF806" t="s">
        <v>148</v>
      </c>
      <c r="CG806" t="s">
        <v>120</v>
      </c>
      <c r="CH806" s="8">
        <v>96950</v>
      </c>
      <c r="CI806" s="3">
        <v>8.85</v>
      </c>
      <c r="CJ806" s="3">
        <v>8.85</v>
      </c>
      <c r="CK806" s="3">
        <v>13.28</v>
      </c>
      <c r="CL806" s="3">
        <v>13.28</v>
      </c>
      <c r="CM806" t="s">
        <v>136</v>
      </c>
      <c r="CN806" t="s">
        <v>158</v>
      </c>
      <c r="CO806" t="s">
        <v>138</v>
      </c>
      <c r="CQ806" t="s">
        <v>115</v>
      </c>
      <c r="CR806" t="s">
        <v>133</v>
      </c>
      <c r="CS806" t="s">
        <v>139</v>
      </c>
      <c r="CT806" t="s">
        <v>133</v>
      </c>
      <c r="CU806" t="s">
        <v>139</v>
      </c>
      <c r="CV806" t="s">
        <v>133</v>
      </c>
      <c r="CW806" t="s">
        <v>139</v>
      </c>
      <c r="CX806" t="s">
        <v>5858</v>
      </c>
      <c r="CY806" s="10">
        <v>16702353027</v>
      </c>
      <c r="CZ806" t="s">
        <v>1223</v>
      </c>
      <c r="DA806" t="s">
        <v>139</v>
      </c>
      <c r="DB806" t="s">
        <v>133</v>
      </c>
      <c r="DC806" t="s">
        <v>133</v>
      </c>
    </row>
    <row r="807" spans="1:112" ht="14.45" customHeight="1" x14ac:dyDescent="0.25">
      <c r="A807" t="s">
        <v>7060</v>
      </c>
      <c r="B807" t="s">
        <v>901</v>
      </c>
      <c r="C807" s="1">
        <v>45540</v>
      </c>
      <c r="D807" s="1">
        <v>45617</v>
      </c>
      <c r="E807" t="s">
        <v>144</v>
      </c>
      <c r="F807" s="1">
        <v>45595</v>
      </c>
      <c r="G807" t="s">
        <v>115</v>
      </c>
      <c r="H807" t="s">
        <v>115</v>
      </c>
      <c r="I807" t="s">
        <v>115</v>
      </c>
      <c r="J807" t="s">
        <v>997</v>
      </c>
      <c r="L807" t="s">
        <v>998</v>
      </c>
      <c r="M807" t="s">
        <v>999</v>
      </c>
      <c r="N807" t="s">
        <v>119</v>
      </c>
      <c r="O807" t="s">
        <v>120</v>
      </c>
      <c r="P807" s="8">
        <v>96950</v>
      </c>
      <c r="Q807" t="s">
        <v>121</v>
      </c>
      <c r="S807" s="10">
        <v>16702858730</v>
      </c>
      <c r="U807" t="s">
        <v>1000</v>
      </c>
      <c r="V807">
        <v>561320</v>
      </c>
      <c r="W807" t="s">
        <v>123</v>
      </c>
      <c r="Y807" t="s">
        <v>1001</v>
      </c>
      <c r="Z807" t="s">
        <v>1002</v>
      </c>
      <c r="AA807" t="s">
        <v>1003</v>
      </c>
      <c r="AB807" t="s">
        <v>288</v>
      </c>
      <c r="AC807" t="s">
        <v>998</v>
      </c>
      <c r="AD807" t="s">
        <v>999</v>
      </c>
      <c r="AE807" t="s">
        <v>119</v>
      </c>
      <c r="AF807" t="s">
        <v>120</v>
      </c>
      <c r="AG807" s="8">
        <v>96950</v>
      </c>
      <c r="AH807" t="s">
        <v>121</v>
      </c>
      <c r="AJ807" s="10">
        <v>16702858730</v>
      </c>
      <c r="AL807" t="s">
        <v>1004</v>
      </c>
      <c r="BD807" t="str">
        <f>"37-2012.00"</f>
        <v>37-2012.00</v>
      </c>
      <c r="BE807" t="s">
        <v>512</v>
      </c>
      <c r="BF807" t="s">
        <v>1005</v>
      </c>
      <c r="BG807" t="s">
        <v>1593</v>
      </c>
      <c r="BH807">
        <v>13</v>
      </c>
      <c r="BI807">
        <v>10</v>
      </c>
      <c r="BJ807" s="1">
        <v>45597</v>
      </c>
      <c r="BK807" s="1">
        <v>45961</v>
      </c>
      <c r="BL807" s="1">
        <v>45617</v>
      </c>
      <c r="BM807" s="1">
        <v>45961</v>
      </c>
      <c r="BN807">
        <v>35</v>
      </c>
      <c r="BO807">
        <v>0</v>
      </c>
      <c r="BP807">
        <v>7</v>
      </c>
      <c r="BQ807">
        <v>7</v>
      </c>
      <c r="BR807">
        <v>7</v>
      </c>
      <c r="BS807">
        <v>7</v>
      </c>
      <c r="BT807">
        <v>7</v>
      </c>
      <c r="BU807">
        <v>0</v>
      </c>
      <c r="BV807" t="str">
        <f>"9:00 AM"</f>
        <v>9:00 AM</v>
      </c>
      <c r="BW807" t="str">
        <f>"5:00 PM"</f>
        <v>5:00 PM</v>
      </c>
      <c r="BX807" t="s">
        <v>158</v>
      </c>
      <c r="BY807">
        <v>0</v>
      </c>
      <c r="BZ807">
        <v>3</v>
      </c>
      <c r="CA807" t="s">
        <v>115</v>
      </c>
      <c r="CC807" s="2" t="s">
        <v>7061</v>
      </c>
      <c r="CD807" t="s">
        <v>7062</v>
      </c>
      <c r="CE807" t="s">
        <v>1009</v>
      </c>
      <c r="CF807" t="s">
        <v>119</v>
      </c>
      <c r="CG807" t="s">
        <v>120</v>
      </c>
      <c r="CH807" s="8">
        <v>96950</v>
      </c>
      <c r="CI807" s="3">
        <v>7.77</v>
      </c>
      <c r="CJ807" s="3">
        <v>7.77</v>
      </c>
      <c r="CK807" s="3">
        <v>11.66</v>
      </c>
      <c r="CL807" s="3">
        <v>11.66</v>
      </c>
      <c r="CM807" t="s">
        <v>136</v>
      </c>
      <c r="CN807" t="s">
        <v>137</v>
      </c>
      <c r="CO807" t="s">
        <v>138</v>
      </c>
      <c r="CQ807" t="s">
        <v>115</v>
      </c>
      <c r="CR807" t="s">
        <v>133</v>
      </c>
      <c r="CS807" t="s">
        <v>133</v>
      </c>
      <c r="CT807" t="s">
        <v>133</v>
      </c>
      <c r="CU807" t="s">
        <v>139</v>
      </c>
      <c r="CV807" t="s">
        <v>133</v>
      </c>
      <c r="CW807" t="s">
        <v>139</v>
      </c>
      <c r="CX807" s="2" t="s">
        <v>7063</v>
      </c>
      <c r="CY807" s="10">
        <v>16702858730</v>
      </c>
      <c r="CZ807" t="s">
        <v>1004</v>
      </c>
      <c r="DA807" t="s">
        <v>209</v>
      </c>
      <c r="DB807" t="s">
        <v>133</v>
      </c>
      <c r="DC807" t="s">
        <v>115</v>
      </c>
    </row>
    <row r="808" spans="1:112" ht="14.45" customHeight="1" x14ac:dyDescent="0.25">
      <c r="A808" t="s">
        <v>7122</v>
      </c>
      <c r="B808" t="s">
        <v>143</v>
      </c>
      <c r="C808" s="1">
        <v>45538</v>
      </c>
      <c r="D808" s="1">
        <v>45617</v>
      </c>
      <c r="E808" t="s">
        <v>114</v>
      </c>
      <c r="G808" t="s">
        <v>115</v>
      </c>
      <c r="H808" t="s">
        <v>115</v>
      </c>
      <c r="I808" t="s">
        <v>115</v>
      </c>
      <c r="J808" t="s">
        <v>2679</v>
      </c>
      <c r="K808" t="s">
        <v>7123</v>
      </c>
      <c r="L808" t="s">
        <v>2677</v>
      </c>
      <c r="N808" t="s">
        <v>148</v>
      </c>
      <c r="O808" t="s">
        <v>120</v>
      </c>
      <c r="P808" s="8">
        <v>96950</v>
      </c>
      <c r="Q808" t="s">
        <v>121</v>
      </c>
      <c r="S808" s="10">
        <v>16702875139</v>
      </c>
      <c r="U808" t="s">
        <v>7124</v>
      </c>
      <c r="V808">
        <v>812112</v>
      </c>
      <c r="W808" t="s">
        <v>123</v>
      </c>
      <c r="Y808" t="s">
        <v>2675</v>
      </c>
      <c r="Z808" t="s">
        <v>2676</v>
      </c>
      <c r="AB808" t="s">
        <v>565</v>
      </c>
      <c r="AC808" t="s">
        <v>2677</v>
      </c>
      <c r="AE808" t="s">
        <v>148</v>
      </c>
      <c r="AF808" t="s">
        <v>120</v>
      </c>
      <c r="AG808" s="8">
        <v>96950</v>
      </c>
      <c r="AH808" t="s">
        <v>121</v>
      </c>
      <c r="AJ808" s="10">
        <v>16702875139</v>
      </c>
      <c r="AL808" t="s">
        <v>2678</v>
      </c>
      <c r="BD808" t="str">
        <f>"39-5012.00"</f>
        <v>39-5012.00</v>
      </c>
      <c r="BE808" t="s">
        <v>947</v>
      </c>
      <c r="BF808" t="s">
        <v>7125</v>
      </c>
      <c r="BG808" t="s">
        <v>7126</v>
      </c>
      <c r="BH808">
        <v>3</v>
      </c>
      <c r="BI808">
        <v>3</v>
      </c>
      <c r="BJ808" s="1">
        <v>45627</v>
      </c>
      <c r="BK808" s="1">
        <v>45991</v>
      </c>
      <c r="BL808" s="1">
        <v>45627</v>
      </c>
      <c r="BM808" s="1">
        <v>45991</v>
      </c>
      <c r="BN808">
        <v>35</v>
      </c>
      <c r="BO808">
        <v>5</v>
      </c>
      <c r="BP808">
        <v>5</v>
      </c>
      <c r="BQ808">
        <v>5</v>
      </c>
      <c r="BR808">
        <v>5</v>
      </c>
      <c r="BS808">
        <v>5</v>
      </c>
      <c r="BT808">
        <v>5</v>
      </c>
      <c r="BU808">
        <v>5</v>
      </c>
      <c r="BV808" t="str">
        <f>"11:00 AM"</f>
        <v>11:00 AM</v>
      </c>
      <c r="BW808" t="str">
        <f>"4:00 PM"</f>
        <v>4:00 PM</v>
      </c>
      <c r="BX808" t="s">
        <v>158</v>
      </c>
      <c r="BY808">
        <v>0</v>
      </c>
      <c r="BZ808">
        <v>6</v>
      </c>
      <c r="CA808" t="s">
        <v>115</v>
      </c>
      <c r="CC808" t="s">
        <v>7127</v>
      </c>
      <c r="CD808" t="s">
        <v>7128</v>
      </c>
      <c r="CF808" t="s">
        <v>148</v>
      </c>
      <c r="CG808" t="s">
        <v>120</v>
      </c>
      <c r="CH808" s="8">
        <v>96950</v>
      </c>
      <c r="CI808" s="3">
        <v>7.98</v>
      </c>
      <c r="CJ808" s="3">
        <v>7.98</v>
      </c>
      <c r="CK808" s="3">
        <v>11.97</v>
      </c>
      <c r="CL808" s="3">
        <v>11.97</v>
      </c>
      <c r="CM808" t="s">
        <v>136</v>
      </c>
      <c r="CN808" t="s">
        <v>139</v>
      </c>
      <c r="CO808" t="s">
        <v>138</v>
      </c>
      <c r="CQ808" t="s">
        <v>115</v>
      </c>
      <c r="CR808" t="s">
        <v>133</v>
      </c>
      <c r="CS808" t="s">
        <v>139</v>
      </c>
      <c r="CT808" t="s">
        <v>133</v>
      </c>
      <c r="CU808" t="s">
        <v>139</v>
      </c>
      <c r="CV808" t="s">
        <v>133</v>
      </c>
      <c r="CW808" t="s">
        <v>139</v>
      </c>
      <c r="CX808" t="s">
        <v>7129</v>
      </c>
      <c r="CY808" s="10">
        <v>16702875139</v>
      </c>
      <c r="CZ808" t="s">
        <v>2678</v>
      </c>
      <c r="DA808" t="s">
        <v>139</v>
      </c>
      <c r="DB808" t="s">
        <v>133</v>
      </c>
      <c r="DC808" t="s">
        <v>115</v>
      </c>
      <c r="DD808" t="s">
        <v>2675</v>
      </c>
      <c r="DE808" t="s">
        <v>2676</v>
      </c>
      <c r="DG808" t="s">
        <v>2679</v>
      </c>
      <c r="DH808" t="s">
        <v>2678</v>
      </c>
    </row>
    <row r="809" spans="1:112" ht="14.45" customHeight="1" x14ac:dyDescent="0.25">
      <c r="A809" t="s">
        <v>8009</v>
      </c>
      <c r="B809" t="s">
        <v>143</v>
      </c>
      <c r="C809" s="1">
        <v>45577</v>
      </c>
      <c r="D809" s="1">
        <v>45617</v>
      </c>
      <c r="E809" t="s">
        <v>144</v>
      </c>
      <c r="F809" s="1">
        <v>45746</v>
      </c>
      <c r="G809" t="s">
        <v>115</v>
      </c>
      <c r="H809" t="s">
        <v>115</v>
      </c>
      <c r="I809" t="s">
        <v>115</v>
      </c>
      <c r="J809" t="s">
        <v>1691</v>
      </c>
      <c r="K809" t="s">
        <v>9652</v>
      </c>
      <c r="L809" t="s">
        <v>1693</v>
      </c>
      <c r="N809" t="s">
        <v>148</v>
      </c>
      <c r="O809" t="s">
        <v>120</v>
      </c>
      <c r="P809" s="8">
        <v>96950</v>
      </c>
      <c r="Q809" t="s">
        <v>121</v>
      </c>
      <c r="R809" t="s">
        <v>4634</v>
      </c>
      <c r="S809" s="10">
        <v>16709899218</v>
      </c>
      <c r="U809" t="s">
        <v>1694</v>
      </c>
      <c r="V809">
        <v>56172</v>
      </c>
      <c r="W809" t="s">
        <v>123</v>
      </c>
      <c r="Y809" t="s">
        <v>1695</v>
      </c>
      <c r="Z809" t="s">
        <v>1696</v>
      </c>
      <c r="AA809" t="s">
        <v>1697</v>
      </c>
      <c r="AB809" t="s">
        <v>1698</v>
      </c>
      <c r="AC809" t="s">
        <v>1693</v>
      </c>
      <c r="AE809" t="s">
        <v>148</v>
      </c>
      <c r="AF809" t="s">
        <v>120</v>
      </c>
      <c r="AG809" s="8">
        <v>96950</v>
      </c>
      <c r="AH809" t="s">
        <v>121</v>
      </c>
      <c r="AI809" t="s">
        <v>4634</v>
      </c>
      <c r="AJ809" s="10">
        <v>16709899218</v>
      </c>
      <c r="AL809" t="s">
        <v>1700</v>
      </c>
      <c r="BD809" t="str">
        <f>"37-2011.00"</f>
        <v>37-2011.00</v>
      </c>
      <c r="BE809" t="s">
        <v>203</v>
      </c>
      <c r="BF809" t="s">
        <v>1701</v>
      </c>
      <c r="BG809" t="s">
        <v>1702</v>
      </c>
      <c r="BH809">
        <v>4</v>
      </c>
      <c r="BI809">
        <v>4</v>
      </c>
      <c r="BJ809" s="1">
        <v>45748</v>
      </c>
      <c r="BK809" s="1">
        <v>46112</v>
      </c>
      <c r="BL809" s="1">
        <v>45748</v>
      </c>
      <c r="BM809" s="1">
        <v>46112</v>
      </c>
      <c r="BN809">
        <v>35</v>
      </c>
      <c r="BO809">
        <v>0</v>
      </c>
      <c r="BP809">
        <v>7</v>
      </c>
      <c r="BQ809">
        <v>7</v>
      </c>
      <c r="BR809">
        <v>7</v>
      </c>
      <c r="BS809">
        <v>7</v>
      </c>
      <c r="BT809">
        <v>7</v>
      </c>
      <c r="BU809">
        <v>0</v>
      </c>
      <c r="BV809" t="str">
        <f>"8:00 AM"</f>
        <v>8:00 AM</v>
      </c>
      <c r="BW809" t="str">
        <f>"4:00 PM"</f>
        <v>4:00 PM</v>
      </c>
      <c r="BX809" t="s">
        <v>158</v>
      </c>
      <c r="BY809">
        <v>0</v>
      </c>
      <c r="BZ809">
        <v>12</v>
      </c>
      <c r="CA809" t="s">
        <v>115</v>
      </c>
      <c r="CC809" t="s">
        <v>1703</v>
      </c>
      <c r="CD809" t="s">
        <v>1693</v>
      </c>
      <c r="CF809" t="s">
        <v>148</v>
      </c>
      <c r="CG809" t="s">
        <v>120</v>
      </c>
      <c r="CH809" s="8">
        <v>96950</v>
      </c>
      <c r="CI809" s="3">
        <v>8.2899999999999991</v>
      </c>
      <c r="CJ809" s="3">
        <v>8.2899999999999991</v>
      </c>
      <c r="CK809" s="3">
        <v>12.43</v>
      </c>
      <c r="CL809" s="3">
        <v>12.43</v>
      </c>
      <c r="CM809" t="s">
        <v>136</v>
      </c>
      <c r="CN809" t="s">
        <v>246</v>
      </c>
      <c r="CO809" t="s">
        <v>138</v>
      </c>
      <c r="CQ809" t="s">
        <v>115</v>
      </c>
      <c r="CR809" t="s">
        <v>133</v>
      </c>
      <c r="CS809" t="s">
        <v>133</v>
      </c>
      <c r="CT809" t="s">
        <v>133</v>
      </c>
      <c r="CU809" t="s">
        <v>139</v>
      </c>
      <c r="CV809" t="s">
        <v>133</v>
      </c>
      <c r="CW809" t="s">
        <v>133</v>
      </c>
      <c r="CX809" t="s">
        <v>8010</v>
      </c>
      <c r="CY809" s="10">
        <v>16709899218</v>
      </c>
      <c r="CZ809" t="s">
        <v>1700</v>
      </c>
      <c r="DA809" t="s">
        <v>139</v>
      </c>
      <c r="DB809" t="s">
        <v>133</v>
      </c>
      <c r="DC809" t="s">
        <v>115</v>
      </c>
      <c r="DD809" t="s">
        <v>1695</v>
      </c>
      <c r="DE809" t="s">
        <v>1696</v>
      </c>
      <c r="DF809" t="s">
        <v>1057</v>
      </c>
      <c r="DG809" t="s">
        <v>9649</v>
      </c>
      <c r="DH809" t="s">
        <v>1700</v>
      </c>
    </row>
    <row r="810" spans="1:112" ht="14.45" customHeight="1" x14ac:dyDescent="0.25">
      <c r="A810" t="s">
        <v>8643</v>
      </c>
      <c r="B810" t="s">
        <v>192</v>
      </c>
      <c r="C810" s="1">
        <v>45539</v>
      </c>
      <c r="D810" s="1">
        <v>45617</v>
      </c>
      <c r="E810" t="s">
        <v>114</v>
      </c>
      <c r="G810" t="s">
        <v>115</v>
      </c>
      <c r="H810" t="s">
        <v>115</v>
      </c>
      <c r="I810" t="s">
        <v>115</v>
      </c>
      <c r="J810" t="s">
        <v>8644</v>
      </c>
      <c r="K810" t="s">
        <v>8645</v>
      </c>
      <c r="L810" t="s">
        <v>8646</v>
      </c>
      <c r="M810" t="s">
        <v>8647</v>
      </c>
      <c r="N810" t="s">
        <v>119</v>
      </c>
      <c r="O810" t="s">
        <v>120</v>
      </c>
      <c r="P810" s="8">
        <v>96950</v>
      </c>
      <c r="Q810" t="s">
        <v>121</v>
      </c>
      <c r="S810" s="10">
        <v>16702340680</v>
      </c>
      <c r="U810" t="s">
        <v>8648</v>
      </c>
      <c r="V810">
        <v>449210</v>
      </c>
      <c r="W810" t="s">
        <v>123</v>
      </c>
      <c r="Y810" t="s">
        <v>8649</v>
      </c>
      <c r="Z810" t="s">
        <v>8650</v>
      </c>
      <c r="AB810" t="s">
        <v>623</v>
      </c>
      <c r="AC810" t="s">
        <v>8646</v>
      </c>
      <c r="AD810" t="s">
        <v>8647</v>
      </c>
      <c r="AE810" t="s">
        <v>119</v>
      </c>
      <c r="AF810" t="s">
        <v>120</v>
      </c>
      <c r="AG810" s="8">
        <v>96950</v>
      </c>
      <c r="AH810" t="s">
        <v>121</v>
      </c>
      <c r="AJ810" s="10">
        <v>16702340680</v>
      </c>
      <c r="AL810" t="s">
        <v>8651</v>
      </c>
      <c r="BD810" t="str">
        <f>"41-2031.00"</f>
        <v>41-2031.00</v>
      </c>
      <c r="BE810" t="s">
        <v>3853</v>
      </c>
      <c r="BF810" t="s">
        <v>8652</v>
      </c>
      <c r="BG810" t="s">
        <v>8653</v>
      </c>
      <c r="BH810">
        <v>3</v>
      </c>
      <c r="BJ810" s="1">
        <v>45566</v>
      </c>
      <c r="BK810" s="1">
        <v>45930</v>
      </c>
      <c r="BN810">
        <v>40</v>
      </c>
      <c r="BO810">
        <v>0</v>
      </c>
      <c r="BP810">
        <v>8</v>
      </c>
      <c r="BQ810">
        <v>8</v>
      </c>
      <c r="BR810">
        <v>8</v>
      </c>
      <c r="BS810">
        <v>8</v>
      </c>
      <c r="BT810">
        <v>8</v>
      </c>
      <c r="BU810">
        <v>0</v>
      </c>
      <c r="BV810" t="str">
        <f>"8:00 AM"</f>
        <v>8:00 AM</v>
      </c>
      <c r="BW810" t="str">
        <f>"5:00 PM"</f>
        <v>5:00 PM</v>
      </c>
      <c r="BX810" t="s">
        <v>158</v>
      </c>
      <c r="BY810">
        <v>0</v>
      </c>
      <c r="BZ810">
        <v>6</v>
      </c>
      <c r="CA810" t="s">
        <v>115</v>
      </c>
      <c r="CC810" t="s">
        <v>8654</v>
      </c>
      <c r="CD810" t="s">
        <v>8655</v>
      </c>
      <c r="CE810" t="s">
        <v>532</v>
      </c>
      <c r="CF810" t="s">
        <v>119</v>
      </c>
      <c r="CG810" t="s">
        <v>120</v>
      </c>
      <c r="CH810" s="8">
        <v>96950</v>
      </c>
      <c r="CI810" s="3">
        <v>9.9</v>
      </c>
      <c r="CJ810" s="3">
        <v>9.9</v>
      </c>
      <c r="CK810" s="3">
        <v>14.85</v>
      </c>
      <c r="CL810" s="3">
        <v>14.85</v>
      </c>
      <c r="CM810" t="s">
        <v>136</v>
      </c>
      <c r="CN810" t="s">
        <v>139</v>
      </c>
      <c r="CO810" t="s">
        <v>138</v>
      </c>
      <c r="CQ810" t="s">
        <v>115</v>
      </c>
      <c r="CR810" t="s">
        <v>133</v>
      </c>
      <c r="CS810" t="s">
        <v>139</v>
      </c>
      <c r="CT810" t="s">
        <v>133</v>
      </c>
      <c r="CU810" t="s">
        <v>139</v>
      </c>
      <c r="CV810" t="s">
        <v>133</v>
      </c>
      <c r="CW810" t="s">
        <v>139</v>
      </c>
      <c r="CX810" t="s">
        <v>1859</v>
      </c>
      <c r="CY810" s="10">
        <v>16702340608</v>
      </c>
      <c r="CZ810" t="s">
        <v>8651</v>
      </c>
      <c r="DA810" t="s">
        <v>139</v>
      </c>
      <c r="DB810" t="s">
        <v>133</v>
      </c>
      <c r="DC810" t="s">
        <v>115</v>
      </c>
    </row>
    <row r="811" spans="1:112" ht="14.45" customHeight="1" x14ac:dyDescent="0.25">
      <c r="A811" t="s">
        <v>8720</v>
      </c>
      <c r="B811" t="s">
        <v>143</v>
      </c>
      <c r="C811" s="1">
        <v>45568</v>
      </c>
      <c r="D811" s="1">
        <v>45617</v>
      </c>
      <c r="E811" t="s">
        <v>114</v>
      </c>
      <c r="G811" t="s">
        <v>115</v>
      </c>
      <c r="H811" t="s">
        <v>115</v>
      </c>
      <c r="I811" t="s">
        <v>115</v>
      </c>
      <c r="J811" t="s">
        <v>578</v>
      </c>
      <c r="L811" t="s">
        <v>579</v>
      </c>
      <c r="M811" t="s">
        <v>580</v>
      </c>
      <c r="N811" t="s">
        <v>148</v>
      </c>
      <c r="O811" t="s">
        <v>120</v>
      </c>
      <c r="P811" s="8">
        <v>96950</v>
      </c>
      <c r="Q811" t="s">
        <v>121</v>
      </c>
      <c r="S811" s="10">
        <v>16702368202</v>
      </c>
      <c r="T811">
        <v>3554</v>
      </c>
      <c r="U811" t="s">
        <v>581</v>
      </c>
      <c r="V811">
        <v>62211</v>
      </c>
      <c r="W811" t="s">
        <v>123</v>
      </c>
      <c r="Y811" t="s">
        <v>582</v>
      </c>
      <c r="Z811" t="s">
        <v>583</v>
      </c>
      <c r="AA811" t="s">
        <v>568</v>
      </c>
      <c r="AB811" t="s">
        <v>584</v>
      </c>
      <c r="AC811" t="s">
        <v>579</v>
      </c>
      <c r="AD811" t="s">
        <v>580</v>
      </c>
      <c r="AE811" t="s">
        <v>148</v>
      </c>
      <c r="AF811" t="s">
        <v>120</v>
      </c>
      <c r="AG811" s="8">
        <v>96950</v>
      </c>
      <c r="AH811" t="s">
        <v>121</v>
      </c>
      <c r="AJ811" s="10">
        <v>16702368202</v>
      </c>
      <c r="AK811">
        <v>3554</v>
      </c>
      <c r="AL811" t="s">
        <v>585</v>
      </c>
      <c r="BD811" t="str">
        <f>"29-2034.00"</f>
        <v>29-2034.00</v>
      </c>
      <c r="BE811" t="s">
        <v>5685</v>
      </c>
      <c r="BF811" t="s">
        <v>7113</v>
      </c>
      <c r="BG811" t="s">
        <v>7114</v>
      </c>
      <c r="BH811">
        <v>2</v>
      </c>
      <c r="BI811">
        <v>2</v>
      </c>
      <c r="BJ811" s="1">
        <v>45658</v>
      </c>
      <c r="BK811" s="1">
        <v>46022</v>
      </c>
      <c r="BL811" s="1">
        <v>45658</v>
      </c>
      <c r="BM811" s="1">
        <v>46022</v>
      </c>
      <c r="BN811">
        <v>40</v>
      </c>
      <c r="BO811">
        <v>0</v>
      </c>
      <c r="BP811">
        <v>8</v>
      </c>
      <c r="BQ811">
        <v>8</v>
      </c>
      <c r="BR811">
        <v>8</v>
      </c>
      <c r="BS811">
        <v>8</v>
      </c>
      <c r="BT811">
        <v>8</v>
      </c>
      <c r="BU811">
        <v>0</v>
      </c>
      <c r="BV811" t="str">
        <f>"7:30 AM"</f>
        <v>7:30 AM</v>
      </c>
      <c r="BW811" t="str">
        <f>"4:30 PM"</f>
        <v>4:30 PM</v>
      </c>
      <c r="BX811" t="s">
        <v>726</v>
      </c>
      <c r="BY811">
        <v>0</v>
      </c>
      <c r="BZ811">
        <v>24</v>
      </c>
      <c r="CA811" t="s">
        <v>115</v>
      </c>
      <c r="CC811" s="2" t="s">
        <v>7115</v>
      </c>
      <c r="CD811" t="s">
        <v>579</v>
      </c>
      <c r="CE811" t="s">
        <v>580</v>
      </c>
      <c r="CF811" t="s">
        <v>148</v>
      </c>
      <c r="CG811" t="s">
        <v>120</v>
      </c>
      <c r="CH811" s="8">
        <v>96950</v>
      </c>
      <c r="CI811" s="3">
        <v>14.62</v>
      </c>
      <c r="CJ811" s="3">
        <v>23.55</v>
      </c>
      <c r="CK811" s="3">
        <v>21.93</v>
      </c>
      <c r="CL811" s="3">
        <v>35.33</v>
      </c>
      <c r="CM811" t="s">
        <v>136</v>
      </c>
      <c r="CN811" t="s">
        <v>8721</v>
      </c>
      <c r="CO811" t="s">
        <v>138</v>
      </c>
      <c r="CQ811" t="s">
        <v>133</v>
      </c>
      <c r="CR811" t="s">
        <v>133</v>
      </c>
      <c r="CS811" t="s">
        <v>139</v>
      </c>
      <c r="CT811" t="s">
        <v>133</v>
      </c>
      <c r="CU811" t="s">
        <v>139</v>
      </c>
      <c r="CV811" t="s">
        <v>133</v>
      </c>
      <c r="CW811" t="s">
        <v>139</v>
      </c>
      <c r="CX811" t="s">
        <v>2840</v>
      </c>
      <c r="CY811" s="10">
        <v>16702368202</v>
      </c>
      <c r="CZ811" t="s">
        <v>592</v>
      </c>
      <c r="DA811" t="s">
        <v>593</v>
      </c>
      <c r="DB811" t="s">
        <v>133</v>
      </c>
      <c r="DC811" t="s">
        <v>115</v>
      </c>
      <c r="DD811" t="s">
        <v>1576</v>
      </c>
      <c r="DE811" t="s">
        <v>1577</v>
      </c>
      <c r="DF811" t="s">
        <v>2748</v>
      </c>
      <c r="DG811" t="s">
        <v>578</v>
      </c>
      <c r="DH811" t="s">
        <v>1579</v>
      </c>
    </row>
    <row r="812" spans="1:112" ht="14.45" customHeight="1" x14ac:dyDescent="0.25">
      <c r="A812" t="s">
        <v>9542</v>
      </c>
      <c r="B812" t="s">
        <v>192</v>
      </c>
      <c r="C812" s="1">
        <v>45535</v>
      </c>
      <c r="D812" s="1">
        <v>45617</v>
      </c>
      <c r="E812" t="s">
        <v>144</v>
      </c>
      <c r="F812" s="1">
        <v>45595</v>
      </c>
      <c r="G812" t="s">
        <v>115</v>
      </c>
      <c r="H812" t="s">
        <v>115</v>
      </c>
      <c r="I812" t="s">
        <v>115</v>
      </c>
      <c r="J812" t="s">
        <v>9543</v>
      </c>
      <c r="K812" t="s">
        <v>9544</v>
      </c>
      <c r="L812" t="s">
        <v>9545</v>
      </c>
      <c r="N812" t="s">
        <v>148</v>
      </c>
      <c r="O812" t="s">
        <v>120</v>
      </c>
      <c r="P812" s="8">
        <v>96950</v>
      </c>
      <c r="Q812" t="s">
        <v>121</v>
      </c>
      <c r="S812" s="10">
        <v>16702338066</v>
      </c>
      <c r="U812" t="s">
        <v>9546</v>
      </c>
      <c r="V812">
        <v>531110</v>
      </c>
      <c r="W812" t="s">
        <v>123</v>
      </c>
      <c r="Y812" t="s">
        <v>9547</v>
      </c>
      <c r="Z812" t="s">
        <v>9548</v>
      </c>
      <c r="AA812" t="s">
        <v>9549</v>
      </c>
      <c r="AB812" t="s">
        <v>1455</v>
      </c>
      <c r="AC812" t="s">
        <v>9550</v>
      </c>
      <c r="AE812" t="s">
        <v>148</v>
      </c>
      <c r="AF812" t="s">
        <v>120</v>
      </c>
      <c r="AG812" s="8">
        <v>96950</v>
      </c>
      <c r="AH812" t="s">
        <v>121</v>
      </c>
      <c r="AJ812" s="10">
        <v>16702338066</v>
      </c>
      <c r="AL812" t="s">
        <v>9551</v>
      </c>
      <c r="AM812" t="s">
        <v>567</v>
      </c>
      <c r="AN812" t="s">
        <v>2675</v>
      </c>
      <c r="AO812" t="s">
        <v>2676</v>
      </c>
      <c r="AQ812" t="s">
        <v>2677</v>
      </c>
      <c r="AS812" t="s">
        <v>148</v>
      </c>
      <c r="AT812" t="s">
        <v>120</v>
      </c>
      <c r="AU812" s="8">
        <v>96950</v>
      </c>
      <c r="AV812" t="s">
        <v>121</v>
      </c>
      <c r="AX812" s="10">
        <v>16702875139</v>
      </c>
      <c r="AZ812" t="s">
        <v>2678</v>
      </c>
      <c r="BA812" t="s">
        <v>2679</v>
      </c>
      <c r="BD812" t="str">
        <f>"11-9141.00"</f>
        <v>11-9141.00</v>
      </c>
      <c r="BE812" t="s">
        <v>9552</v>
      </c>
      <c r="BF812" t="s">
        <v>9553</v>
      </c>
      <c r="BG812" t="s">
        <v>1817</v>
      </c>
      <c r="BH812">
        <v>1</v>
      </c>
      <c r="BJ812" s="1">
        <v>45597</v>
      </c>
      <c r="BK812" s="1">
        <v>45961</v>
      </c>
      <c r="BN812">
        <v>35</v>
      </c>
      <c r="BO812">
        <v>5</v>
      </c>
      <c r="BP812">
        <v>5</v>
      </c>
      <c r="BQ812">
        <v>5</v>
      </c>
      <c r="BR812">
        <v>5</v>
      </c>
      <c r="BS812">
        <v>5</v>
      </c>
      <c r="BT812">
        <v>5</v>
      </c>
      <c r="BU812">
        <v>5</v>
      </c>
      <c r="BV812" t="str">
        <f>"8:00 AM"</f>
        <v>8:00 AM</v>
      </c>
      <c r="BW812" t="str">
        <f>"1:00 PM"</f>
        <v>1:00 PM</v>
      </c>
      <c r="BX812" t="s">
        <v>226</v>
      </c>
      <c r="BY812">
        <v>0</v>
      </c>
      <c r="BZ812">
        <v>24</v>
      </c>
      <c r="CA812" t="s">
        <v>115</v>
      </c>
      <c r="CC812" t="s">
        <v>9554</v>
      </c>
      <c r="CD812" t="s">
        <v>9555</v>
      </c>
      <c r="CF812" t="s">
        <v>148</v>
      </c>
      <c r="CG812" t="s">
        <v>120</v>
      </c>
      <c r="CH812" s="8">
        <v>96950</v>
      </c>
      <c r="CI812" s="3">
        <v>23.95</v>
      </c>
      <c r="CJ812" s="3">
        <v>23.95</v>
      </c>
      <c r="CK812" s="3">
        <v>35.93</v>
      </c>
      <c r="CL812" s="3">
        <v>35.93</v>
      </c>
      <c r="CM812" t="s">
        <v>136</v>
      </c>
      <c r="CN812" t="s">
        <v>139</v>
      </c>
      <c r="CO812" t="s">
        <v>138</v>
      </c>
      <c r="CQ812" t="s">
        <v>115</v>
      </c>
      <c r="CR812" t="s">
        <v>133</v>
      </c>
      <c r="CS812" t="s">
        <v>139</v>
      </c>
      <c r="CT812" t="s">
        <v>133</v>
      </c>
      <c r="CU812" t="s">
        <v>139</v>
      </c>
      <c r="CV812" t="s">
        <v>133</v>
      </c>
      <c r="CW812" t="s">
        <v>139</v>
      </c>
      <c r="CX812" t="s">
        <v>2683</v>
      </c>
      <c r="CY812" s="10">
        <v>16702338066</v>
      </c>
      <c r="CZ812" t="s">
        <v>9551</v>
      </c>
      <c r="DA812" t="s">
        <v>139</v>
      </c>
      <c r="DB812" t="s">
        <v>133</v>
      </c>
      <c r="DC812" t="s">
        <v>115</v>
      </c>
      <c r="DD812" t="s">
        <v>2675</v>
      </c>
      <c r="DE812" t="s">
        <v>2676</v>
      </c>
      <c r="DG812" t="s">
        <v>2679</v>
      </c>
      <c r="DH812" t="s">
        <v>2678</v>
      </c>
    </row>
    <row r="813" spans="1:112" ht="14.45" customHeight="1" x14ac:dyDescent="0.25">
      <c r="A813" t="s">
        <v>9560</v>
      </c>
      <c r="B813" t="s">
        <v>143</v>
      </c>
      <c r="C813" s="1">
        <v>45565</v>
      </c>
      <c r="D813" s="1">
        <v>45617</v>
      </c>
      <c r="E813" t="s">
        <v>144</v>
      </c>
      <c r="F813" s="1">
        <v>45716</v>
      </c>
      <c r="G813" t="s">
        <v>115</v>
      </c>
      <c r="H813" t="s">
        <v>115</v>
      </c>
      <c r="I813" t="s">
        <v>115</v>
      </c>
      <c r="J813" t="s">
        <v>5306</v>
      </c>
      <c r="K813" t="s">
        <v>139</v>
      </c>
      <c r="L813" t="s">
        <v>6903</v>
      </c>
      <c r="M813" t="s">
        <v>5307</v>
      </c>
      <c r="N813" t="s">
        <v>119</v>
      </c>
      <c r="O813" t="s">
        <v>120</v>
      </c>
      <c r="P813" s="8">
        <v>96950</v>
      </c>
      <c r="Q813" t="s">
        <v>121</v>
      </c>
      <c r="R813" t="s">
        <v>209</v>
      </c>
      <c r="S813" s="10">
        <v>16702355572</v>
      </c>
      <c r="U813" t="s">
        <v>5308</v>
      </c>
      <c r="V813">
        <v>23822</v>
      </c>
      <c r="W813" t="s">
        <v>123</v>
      </c>
      <c r="Y813" t="s">
        <v>5309</v>
      </c>
      <c r="Z813" t="s">
        <v>3346</v>
      </c>
      <c r="AA813" t="s">
        <v>5310</v>
      </c>
      <c r="AB813" t="s">
        <v>5311</v>
      </c>
      <c r="AC813" t="s">
        <v>6904</v>
      </c>
      <c r="AD813" t="s">
        <v>5307</v>
      </c>
      <c r="AE813" t="s">
        <v>119</v>
      </c>
      <c r="AF813" t="s">
        <v>120</v>
      </c>
      <c r="AG813" s="8">
        <v>96950</v>
      </c>
      <c r="AH813" t="s">
        <v>121</v>
      </c>
      <c r="AJ813" s="10">
        <v>16702355572</v>
      </c>
      <c r="AL813" t="s">
        <v>5312</v>
      </c>
      <c r="BD813" t="str">
        <f>"49-9021.00"</f>
        <v>49-9021.00</v>
      </c>
      <c r="BE813" t="s">
        <v>935</v>
      </c>
      <c r="BF813" t="s">
        <v>6905</v>
      </c>
      <c r="BG813" t="s">
        <v>3435</v>
      </c>
      <c r="BH813">
        <v>3</v>
      </c>
      <c r="BI813">
        <v>3</v>
      </c>
      <c r="BJ813" s="1">
        <v>45718</v>
      </c>
      <c r="BK813" s="1">
        <v>46082</v>
      </c>
      <c r="BL813" s="1">
        <v>45718</v>
      </c>
      <c r="BM813" s="1">
        <v>46082</v>
      </c>
      <c r="BN813">
        <v>40</v>
      </c>
      <c r="BO813">
        <v>0</v>
      </c>
      <c r="BP813">
        <v>8</v>
      </c>
      <c r="BQ813">
        <v>8</v>
      </c>
      <c r="BR813">
        <v>8</v>
      </c>
      <c r="BS813">
        <v>8</v>
      </c>
      <c r="BT813">
        <v>8</v>
      </c>
      <c r="BU813">
        <v>0</v>
      </c>
      <c r="BV813" t="str">
        <f>"8:00 AM"</f>
        <v>8:00 AM</v>
      </c>
      <c r="BW813" t="str">
        <f>"5:00 PM"</f>
        <v>5:00 PM</v>
      </c>
      <c r="BX813" t="s">
        <v>226</v>
      </c>
      <c r="BY813">
        <v>0</v>
      </c>
      <c r="BZ813">
        <v>24</v>
      </c>
      <c r="CA813" t="s">
        <v>115</v>
      </c>
      <c r="CC813" t="s">
        <v>6906</v>
      </c>
      <c r="CD813" t="s">
        <v>6907</v>
      </c>
      <c r="CF813" t="s">
        <v>119</v>
      </c>
      <c r="CG813" t="s">
        <v>120</v>
      </c>
      <c r="CH813" s="8">
        <v>96950</v>
      </c>
      <c r="CI813" s="3">
        <v>10.74</v>
      </c>
      <c r="CJ813" s="3">
        <v>11</v>
      </c>
      <c r="CK813" s="3">
        <v>16.11</v>
      </c>
      <c r="CL813" s="3">
        <v>16.5</v>
      </c>
      <c r="CM813" t="s">
        <v>136</v>
      </c>
      <c r="CN813" t="s">
        <v>139</v>
      </c>
      <c r="CO813" t="s">
        <v>138</v>
      </c>
      <c r="CQ813" t="s">
        <v>115</v>
      </c>
      <c r="CR813" t="s">
        <v>133</v>
      </c>
      <c r="CS813" t="s">
        <v>133</v>
      </c>
      <c r="CT813" t="s">
        <v>133</v>
      </c>
      <c r="CU813" t="s">
        <v>139</v>
      </c>
      <c r="CV813" t="s">
        <v>133</v>
      </c>
      <c r="CW813" t="s">
        <v>139</v>
      </c>
      <c r="CX813" t="s">
        <v>6908</v>
      </c>
      <c r="CY813" s="10" t="s">
        <v>139</v>
      </c>
      <c r="CZ813" t="s">
        <v>5312</v>
      </c>
      <c r="DA813" t="s">
        <v>356</v>
      </c>
      <c r="DB813" t="s">
        <v>133</v>
      </c>
      <c r="DC813" t="s">
        <v>115</v>
      </c>
    </row>
    <row r="814" spans="1:112" ht="14.45" customHeight="1" x14ac:dyDescent="0.25">
      <c r="A814" t="s">
        <v>1230</v>
      </c>
      <c r="B814" t="s">
        <v>143</v>
      </c>
      <c r="C814" s="1">
        <v>45541</v>
      </c>
      <c r="D814" s="1">
        <v>45618</v>
      </c>
      <c r="E814" t="s">
        <v>114</v>
      </c>
      <c r="G814" t="s">
        <v>115</v>
      </c>
      <c r="H814" t="s">
        <v>115</v>
      </c>
      <c r="I814" t="s">
        <v>115</v>
      </c>
      <c r="J814" t="s">
        <v>1231</v>
      </c>
      <c r="K814" t="s">
        <v>1232</v>
      </c>
      <c r="L814" t="s">
        <v>1233</v>
      </c>
      <c r="M814" t="s">
        <v>1234</v>
      </c>
      <c r="N814" t="s">
        <v>119</v>
      </c>
      <c r="O814" t="s">
        <v>120</v>
      </c>
      <c r="P814" s="8">
        <v>96950</v>
      </c>
      <c r="Q814" t="s">
        <v>121</v>
      </c>
      <c r="S814" s="10">
        <v>16702356238</v>
      </c>
      <c r="U814" t="s">
        <v>1235</v>
      </c>
      <c r="V814">
        <v>56132</v>
      </c>
      <c r="W814" t="s">
        <v>234</v>
      </c>
      <c r="X814" t="s">
        <v>133</v>
      </c>
      <c r="Y814" t="s">
        <v>1236</v>
      </c>
      <c r="Z814" t="s">
        <v>1237</v>
      </c>
      <c r="AA814" t="s">
        <v>1238</v>
      </c>
      <c r="AB814" t="s">
        <v>200</v>
      </c>
      <c r="AC814" t="s">
        <v>1233</v>
      </c>
      <c r="AD814" t="s">
        <v>1239</v>
      </c>
      <c r="AE814" t="s">
        <v>119</v>
      </c>
      <c r="AF814" t="s">
        <v>120</v>
      </c>
      <c r="AG814" s="8">
        <v>96950</v>
      </c>
      <c r="AH814" t="s">
        <v>121</v>
      </c>
      <c r="AJ814" s="10">
        <v>16702356238</v>
      </c>
      <c r="AL814" t="s">
        <v>1240</v>
      </c>
      <c r="BD814" t="str">
        <f>"37-2011.00"</f>
        <v>37-2011.00</v>
      </c>
      <c r="BE814" t="s">
        <v>203</v>
      </c>
      <c r="BF814" t="s">
        <v>1241</v>
      </c>
      <c r="BG814" t="s">
        <v>1242</v>
      </c>
      <c r="BH814">
        <v>3</v>
      </c>
      <c r="BI814">
        <v>3</v>
      </c>
      <c r="BJ814" s="1">
        <v>45566</v>
      </c>
      <c r="BK814" s="1">
        <v>45930</v>
      </c>
      <c r="BL814" s="1">
        <v>45627</v>
      </c>
      <c r="BM814" s="1">
        <v>45930</v>
      </c>
      <c r="BN814">
        <v>35</v>
      </c>
      <c r="BO814">
        <v>0</v>
      </c>
      <c r="BP814">
        <v>7</v>
      </c>
      <c r="BQ814">
        <v>7</v>
      </c>
      <c r="BR814">
        <v>7</v>
      </c>
      <c r="BS814">
        <v>7</v>
      </c>
      <c r="BT814">
        <v>7</v>
      </c>
      <c r="BU814">
        <v>0</v>
      </c>
      <c r="BV814" t="str">
        <f>"6:00 AM"</f>
        <v>6:00 AM</v>
      </c>
      <c r="BW814" t="str">
        <f>"2:00 PM"</f>
        <v>2:00 PM</v>
      </c>
      <c r="BX814" t="s">
        <v>158</v>
      </c>
      <c r="BY814">
        <v>0</v>
      </c>
      <c r="BZ814">
        <v>12</v>
      </c>
      <c r="CA814" t="s">
        <v>115</v>
      </c>
      <c r="CC814" t="s">
        <v>1243</v>
      </c>
      <c r="CD814" t="s">
        <v>1244</v>
      </c>
      <c r="CE814" t="s">
        <v>208</v>
      </c>
      <c r="CF814" t="s">
        <v>119</v>
      </c>
      <c r="CG814" t="s">
        <v>120</v>
      </c>
      <c r="CH814" s="8">
        <v>96950</v>
      </c>
      <c r="CI814" s="3">
        <v>8.2899999999999991</v>
      </c>
      <c r="CJ814" s="3">
        <v>8.2899999999999991</v>
      </c>
      <c r="CK814" s="3">
        <v>12.44</v>
      </c>
      <c r="CL814" s="3">
        <v>12.44</v>
      </c>
      <c r="CM814" t="s">
        <v>136</v>
      </c>
      <c r="CN814" t="s">
        <v>1129</v>
      </c>
      <c r="CO814" t="s">
        <v>138</v>
      </c>
      <c r="CQ814" t="s">
        <v>133</v>
      </c>
      <c r="CR814" t="s">
        <v>133</v>
      </c>
      <c r="CS814" t="s">
        <v>139</v>
      </c>
      <c r="CT814" t="s">
        <v>133</v>
      </c>
      <c r="CU814" t="s">
        <v>133</v>
      </c>
      <c r="CV814" t="s">
        <v>133</v>
      </c>
      <c r="CW814" t="s">
        <v>139</v>
      </c>
      <c r="CX814" t="s">
        <v>1245</v>
      </c>
      <c r="CY814" s="10">
        <v>16702356238</v>
      </c>
      <c r="CZ814" t="s">
        <v>1240</v>
      </c>
      <c r="DA814" t="s">
        <v>1246</v>
      </c>
      <c r="DB814" t="s">
        <v>133</v>
      </c>
      <c r="DC814" t="s">
        <v>133</v>
      </c>
    </row>
    <row r="815" spans="1:112" ht="14.45" customHeight="1" x14ac:dyDescent="0.25">
      <c r="A815" t="s">
        <v>2870</v>
      </c>
      <c r="B815" t="s">
        <v>192</v>
      </c>
      <c r="C815" s="1">
        <v>45529</v>
      </c>
      <c r="D815" s="1">
        <v>45618</v>
      </c>
      <c r="E815" t="s">
        <v>144</v>
      </c>
      <c r="F815" s="1">
        <v>45564</v>
      </c>
      <c r="G815" t="s">
        <v>115</v>
      </c>
      <c r="H815" t="s">
        <v>115</v>
      </c>
      <c r="I815" t="s">
        <v>115</v>
      </c>
      <c r="J815" t="s">
        <v>1800</v>
      </c>
      <c r="L815" t="s">
        <v>1801</v>
      </c>
      <c r="N815" t="s">
        <v>119</v>
      </c>
      <c r="O815" t="s">
        <v>120</v>
      </c>
      <c r="P815" s="8">
        <v>96950</v>
      </c>
      <c r="Q815" t="s">
        <v>121</v>
      </c>
      <c r="S815" s="10">
        <v>16702850478</v>
      </c>
      <c r="U815" t="s">
        <v>1802</v>
      </c>
      <c r="V815">
        <v>5613</v>
      </c>
      <c r="W815" t="s">
        <v>123</v>
      </c>
      <c r="Y815" t="s">
        <v>1803</v>
      </c>
      <c r="Z815" t="s">
        <v>1804</v>
      </c>
      <c r="AA815" t="s">
        <v>1134</v>
      </c>
      <c r="AB815" t="s">
        <v>200</v>
      </c>
      <c r="AC815" t="s">
        <v>1801</v>
      </c>
      <c r="AE815" t="s">
        <v>119</v>
      </c>
      <c r="AF815" t="s">
        <v>120</v>
      </c>
      <c r="AG815" s="8">
        <v>96950</v>
      </c>
      <c r="AH815" t="s">
        <v>121</v>
      </c>
      <c r="AJ815" s="10">
        <v>16702850478</v>
      </c>
      <c r="AL815" t="s">
        <v>1805</v>
      </c>
      <c r="BD815" t="str">
        <f>"49-9071.00"</f>
        <v>49-9071.00</v>
      </c>
      <c r="BE815" t="s">
        <v>241</v>
      </c>
      <c r="BF815" t="s">
        <v>2871</v>
      </c>
      <c r="BG815" t="s">
        <v>750</v>
      </c>
      <c r="BH815">
        <v>7</v>
      </c>
      <c r="BJ815" s="1">
        <v>45566</v>
      </c>
      <c r="BK815" s="1">
        <v>45930</v>
      </c>
      <c r="BN815">
        <v>40</v>
      </c>
      <c r="BO815">
        <v>0</v>
      </c>
      <c r="BP815">
        <v>0</v>
      </c>
      <c r="BQ815">
        <v>8</v>
      </c>
      <c r="BR815">
        <v>8</v>
      </c>
      <c r="BS815">
        <v>8</v>
      </c>
      <c r="BT815">
        <v>8</v>
      </c>
      <c r="BU815">
        <v>8</v>
      </c>
      <c r="BV815" t="str">
        <f>"8:00 AM"</f>
        <v>8:00 AM</v>
      </c>
      <c r="BW815" t="str">
        <f t="shared" ref="BW815:BW823" si="13">"5:00 PM"</f>
        <v>5:00 PM</v>
      </c>
      <c r="BX815" t="s">
        <v>158</v>
      </c>
      <c r="BY815">
        <v>0</v>
      </c>
      <c r="BZ815">
        <v>12</v>
      </c>
      <c r="CA815" t="s">
        <v>115</v>
      </c>
      <c r="CC815" s="2" t="s">
        <v>1807</v>
      </c>
      <c r="CD815" t="s">
        <v>2872</v>
      </c>
      <c r="CF815" t="s">
        <v>119</v>
      </c>
      <c r="CG815" t="s">
        <v>120</v>
      </c>
      <c r="CH815" s="8">
        <v>96950</v>
      </c>
      <c r="CI815" s="3">
        <v>9.75</v>
      </c>
      <c r="CJ815" s="3">
        <v>9.75</v>
      </c>
      <c r="CK815" s="3">
        <v>0</v>
      </c>
      <c r="CL815" s="3">
        <v>0</v>
      </c>
      <c r="CM815" t="s">
        <v>136</v>
      </c>
      <c r="CN815" t="s">
        <v>158</v>
      </c>
      <c r="CO815" t="s">
        <v>138</v>
      </c>
      <c r="CQ815" t="s">
        <v>115</v>
      </c>
      <c r="CR815" t="s">
        <v>133</v>
      </c>
      <c r="CS815" t="s">
        <v>139</v>
      </c>
      <c r="CT815" t="s">
        <v>139</v>
      </c>
      <c r="CU815" t="s">
        <v>139</v>
      </c>
      <c r="CV815" t="s">
        <v>133</v>
      </c>
      <c r="CW815" t="s">
        <v>139</v>
      </c>
      <c r="CX815" t="s">
        <v>1922</v>
      </c>
      <c r="CY815" s="10">
        <v>16702850478</v>
      </c>
      <c r="CZ815" t="s">
        <v>1805</v>
      </c>
      <c r="DA815" t="s">
        <v>139</v>
      </c>
      <c r="DB815" t="s">
        <v>133</v>
      </c>
      <c r="DC815" t="s">
        <v>115</v>
      </c>
      <c r="DD815" t="s">
        <v>1803</v>
      </c>
      <c r="DE815" t="s">
        <v>1804</v>
      </c>
      <c r="DF815" t="s">
        <v>1134</v>
      </c>
      <c r="DG815" t="s">
        <v>1800</v>
      </c>
      <c r="DH815" t="s">
        <v>1805</v>
      </c>
    </row>
    <row r="816" spans="1:112" ht="14.45" customHeight="1" x14ac:dyDescent="0.25">
      <c r="A816" t="s">
        <v>3186</v>
      </c>
      <c r="B816" t="s">
        <v>143</v>
      </c>
      <c r="C816" s="1">
        <v>45559</v>
      </c>
      <c r="D816" s="1">
        <v>45618</v>
      </c>
      <c r="E816" t="s">
        <v>114</v>
      </c>
      <c r="G816" t="s">
        <v>115</v>
      </c>
      <c r="H816" t="s">
        <v>115</v>
      </c>
      <c r="I816" t="s">
        <v>115</v>
      </c>
      <c r="J816" t="s">
        <v>2685</v>
      </c>
      <c r="K816" t="s">
        <v>2686</v>
      </c>
      <c r="L816" t="s">
        <v>2687</v>
      </c>
      <c r="M816" t="s">
        <v>2688</v>
      </c>
      <c r="N816" t="s">
        <v>119</v>
      </c>
      <c r="O816" t="s">
        <v>120</v>
      </c>
      <c r="P816" s="8">
        <v>96950</v>
      </c>
      <c r="Q816" t="s">
        <v>121</v>
      </c>
      <c r="S816" s="10">
        <v>16703223311</v>
      </c>
      <c r="T816">
        <v>4504</v>
      </c>
      <c r="U816" t="s">
        <v>2689</v>
      </c>
      <c r="V816">
        <v>72111</v>
      </c>
      <c r="W816" t="s">
        <v>123</v>
      </c>
      <c r="Y816" t="s">
        <v>317</v>
      </c>
      <c r="Z816" t="s">
        <v>2690</v>
      </c>
      <c r="AB816" t="s">
        <v>271</v>
      </c>
      <c r="AC816" t="s">
        <v>2687</v>
      </c>
      <c r="AD816" t="s">
        <v>2688</v>
      </c>
      <c r="AE816" t="s">
        <v>119</v>
      </c>
      <c r="AF816" t="s">
        <v>120</v>
      </c>
      <c r="AG816" s="8">
        <v>96950</v>
      </c>
      <c r="AH816" t="s">
        <v>121</v>
      </c>
      <c r="AJ816" s="10">
        <v>16703223311</v>
      </c>
      <c r="AK816">
        <v>4506</v>
      </c>
      <c r="AL816" t="s">
        <v>2691</v>
      </c>
      <c r="BD816" t="str">
        <f>"35-2014.00"</f>
        <v>35-2014.00</v>
      </c>
      <c r="BE816" t="s">
        <v>273</v>
      </c>
      <c r="BF816" t="s">
        <v>3187</v>
      </c>
      <c r="BG816" t="s">
        <v>1100</v>
      </c>
      <c r="BH816">
        <v>10</v>
      </c>
      <c r="BI816">
        <v>10</v>
      </c>
      <c r="BJ816" s="1">
        <v>45658</v>
      </c>
      <c r="BK816" s="1">
        <v>46022</v>
      </c>
      <c r="BL816" s="1">
        <v>45658</v>
      </c>
      <c r="BM816" s="1">
        <v>46022</v>
      </c>
      <c r="BN816">
        <v>35</v>
      </c>
      <c r="BO816">
        <v>0</v>
      </c>
      <c r="BP816">
        <v>7</v>
      </c>
      <c r="BQ816">
        <v>7</v>
      </c>
      <c r="BR816">
        <v>7</v>
      </c>
      <c r="BS816">
        <v>7</v>
      </c>
      <c r="BT816">
        <v>7</v>
      </c>
      <c r="BU816">
        <v>0</v>
      </c>
      <c r="BV816" t="str">
        <f>"8:00 AM"</f>
        <v>8:00 AM</v>
      </c>
      <c r="BW816" t="str">
        <f t="shared" si="13"/>
        <v>5:00 PM</v>
      </c>
      <c r="BX816" t="s">
        <v>158</v>
      </c>
      <c r="BY816">
        <v>0</v>
      </c>
      <c r="BZ816">
        <v>6</v>
      </c>
      <c r="CA816" t="s">
        <v>115</v>
      </c>
      <c r="CC816" s="2" t="s">
        <v>3188</v>
      </c>
      <c r="CD816" t="s">
        <v>2687</v>
      </c>
      <c r="CE816" t="s">
        <v>2688</v>
      </c>
      <c r="CF816" t="s">
        <v>119</v>
      </c>
      <c r="CG816" t="s">
        <v>120</v>
      </c>
      <c r="CH816" s="8">
        <v>96950</v>
      </c>
      <c r="CI816" s="3">
        <v>8.83</v>
      </c>
      <c r="CJ816" s="3">
        <v>11.59</v>
      </c>
      <c r="CK816" s="3">
        <v>13.25</v>
      </c>
      <c r="CL816" s="3">
        <v>17.39</v>
      </c>
      <c r="CM816" t="s">
        <v>136</v>
      </c>
      <c r="CN816" t="s">
        <v>2696</v>
      </c>
      <c r="CO816" t="s">
        <v>138</v>
      </c>
      <c r="CQ816" t="s">
        <v>115</v>
      </c>
      <c r="CR816" t="s">
        <v>133</v>
      </c>
      <c r="CS816" t="s">
        <v>139</v>
      </c>
      <c r="CT816" t="s">
        <v>133</v>
      </c>
      <c r="CU816" t="s">
        <v>139</v>
      </c>
      <c r="CV816" t="s">
        <v>133</v>
      </c>
      <c r="CW816" t="s">
        <v>133</v>
      </c>
      <c r="CX816" t="s">
        <v>3189</v>
      </c>
      <c r="CY816" s="10">
        <v>16703223311</v>
      </c>
      <c r="CZ816" t="s">
        <v>2698</v>
      </c>
      <c r="DA816" t="s">
        <v>2699</v>
      </c>
      <c r="DB816" t="s">
        <v>133</v>
      </c>
      <c r="DC816" t="s">
        <v>115</v>
      </c>
      <c r="DD816" t="s">
        <v>2701</v>
      </c>
      <c r="DE816" t="s">
        <v>2700</v>
      </c>
      <c r="DF816" t="s">
        <v>878</v>
      </c>
      <c r="DG816" t="s">
        <v>2702</v>
      </c>
      <c r="DH816" t="s">
        <v>2703</v>
      </c>
    </row>
    <row r="817" spans="1:112" ht="14.45" customHeight="1" x14ac:dyDescent="0.25">
      <c r="A817" t="s">
        <v>3194</v>
      </c>
      <c r="B817" t="s">
        <v>192</v>
      </c>
      <c r="C817" s="1">
        <v>45566</v>
      </c>
      <c r="D817" s="1">
        <v>45618</v>
      </c>
      <c r="E817" t="s">
        <v>144</v>
      </c>
      <c r="F817" s="1">
        <v>45639</v>
      </c>
      <c r="G817" t="s">
        <v>115</v>
      </c>
      <c r="H817" t="s">
        <v>115</v>
      </c>
      <c r="I817" t="s">
        <v>115</v>
      </c>
      <c r="J817" t="s">
        <v>3195</v>
      </c>
      <c r="K817" t="s">
        <v>3196</v>
      </c>
      <c r="L817" t="s">
        <v>3197</v>
      </c>
      <c r="N817" t="s">
        <v>119</v>
      </c>
      <c r="O817" t="s">
        <v>120</v>
      </c>
      <c r="P817" s="8">
        <v>96950</v>
      </c>
      <c r="Q817" t="s">
        <v>121</v>
      </c>
      <c r="S817" s="10">
        <v>16702351337</v>
      </c>
      <c r="U817" t="s">
        <v>3198</v>
      </c>
      <c r="V817">
        <v>424410</v>
      </c>
      <c r="W817" t="s">
        <v>123</v>
      </c>
      <c r="Y817" t="s">
        <v>3199</v>
      </c>
      <c r="Z817" t="s">
        <v>3200</v>
      </c>
      <c r="AB817" t="s">
        <v>460</v>
      </c>
      <c r="AC817" t="s">
        <v>3201</v>
      </c>
      <c r="AE817" t="s">
        <v>119</v>
      </c>
      <c r="AF817" t="s">
        <v>120</v>
      </c>
      <c r="AG817" s="8">
        <v>96950</v>
      </c>
      <c r="AH817" t="s">
        <v>121</v>
      </c>
      <c r="AJ817" s="10">
        <v>16704832391</v>
      </c>
      <c r="AL817" t="s">
        <v>3202</v>
      </c>
      <c r="AM817" t="s">
        <v>174</v>
      </c>
      <c r="AN817" t="s">
        <v>1123</v>
      </c>
      <c r="AO817" t="s">
        <v>3203</v>
      </c>
      <c r="AP817" t="s">
        <v>3204</v>
      </c>
      <c r="AQ817" t="s">
        <v>3205</v>
      </c>
      <c r="AS817" t="s">
        <v>1257</v>
      </c>
      <c r="AT817" t="s">
        <v>1258</v>
      </c>
      <c r="AU817" s="8">
        <v>96931</v>
      </c>
      <c r="AV817" t="s">
        <v>121</v>
      </c>
      <c r="AX817" s="10">
        <v>16716471200</v>
      </c>
      <c r="AZ817" t="s">
        <v>3206</v>
      </c>
      <c r="BA817" t="s">
        <v>3207</v>
      </c>
      <c r="BB817" t="s">
        <v>1258</v>
      </c>
      <c r="BC817" t="s">
        <v>3208</v>
      </c>
      <c r="BD817" t="str">
        <f>"13-1161.00"</f>
        <v>13-1161.00</v>
      </c>
      <c r="BE817" t="s">
        <v>3209</v>
      </c>
      <c r="BF817" t="s">
        <v>3210</v>
      </c>
      <c r="BG817" t="s">
        <v>3209</v>
      </c>
      <c r="BH817">
        <v>2</v>
      </c>
      <c r="BJ817" s="1">
        <v>45641</v>
      </c>
      <c r="BK817" s="1">
        <v>46005</v>
      </c>
      <c r="BN817">
        <v>40</v>
      </c>
      <c r="BO817">
        <v>0</v>
      </c>
      <c r="BP817">
        <v>8</v>
      </c>
      <c r="BQ817">
        <v>8</v>
      </c>
      <c r="BR817">
        <v>8</v>
      </c>
      <c r="BS817">
        <v>8</v>
      </c>
      <c r="BT817">
        <v>8</v>
      </c>
      <c r="BU817">
        <v>0</v>
      </c>
      <c r="BV817" t="str">
        <f>"8:00 AM"</f>
        <v>8:00 AM</v>
      </c>
      <c r="BW817" t="str">
        <f t="shared" si="13"/>
        <v>5:00 PM</v>
      </c>
      <c r="BX817" t="s">
        <v>226</v>
      </c>
      <c r="BY817">
        <v>0</v>
      </c>
      <c r="BZ817">
        <v>24</v>
      </c>
      <c r="CA817" t="s">
        <v>115</v>
      </c>
      <c r="CC817" t="s">
        <v>3211</v>
      </c>
      <c r="CD817" t="s">
        <v>3201</v>
      </c>
      <c r="CE817" t="s">
        <v>3212</v>
      </c>
      <c r="CF817" t="s">
        <v>148</v>
      </c>
      <c r="CG817" t="s">
        <v>120</v>
      </c>
      <c r="CH817" s="8">
        <v>96950</v>
      </c>
      <c r="CI817" s="3">
        <v>17.25</v>
      </c>
      <c r="CK817" s="3">
        <v>25.88</v>
      </c>
      <c r="CM817" t="s">
        <v>136</v>
      </c>
      <c r="CO817" t="s">
        <v>138</v>
      </c>
      <c r="CQ817" t="s">
        <v>115</v>
      </c>
      <c r="CR817" t="s">
        <v>133</v>
      </c>
      <c r="CS817" t="s">
        <v>133</v>
      </c>
      <c r="CT817" t="s">
        <v>133</v>
      </c>
      <c r="CU817" t="s">
        <v>139</v>
      </c>
      <c r="CV817" t="s">
        <v>133</v>
      </c>
      <c r="CW817" t="s">
        <v>139</v>
      </c>
      <c r="CX817" t="s">
        <v>158</v>
      </c>
      <c r="CY817" s="10">
        <v>16702351337</v>
      </c>
      <c r="CZ817" t="s">
        <v>3213</v>
      </c>
      <c r="DA817" t="s">
        <v>139</v>
      </c>
      <c r="DB817" t="s">
        <v>133</v>
      </c>
      <c r="DC817" t="s">
        <v>115</v>
      </c>
      <c r="DD817" t="s">
        <v>1123</v>
      </c>
      <c r="DE817" t="s">
        <v>3203</v>
      </c>
      <c r="DF817" t="s">
        <v>1134</v>
      </c>
      <c r="DG817" t="s">
        <v>3214</v>
      </c>
      <c r="DH817" t="s">
        <v>3206</v>
      </c>
    </row>
    <row r="818" spans="1:112" ht="14.45" customHeight="1" x14ac:dyDescent="0.25">
      <c r="A818" t="s">
        <v>3836</v>
      </c>
      <c r="B818" t="s">
        <v>143</v>
      </c>
      <c r="C818" s="1">
        <v>45462</v>
      </c>
      <c r="D818" s="1">
        <v>45618</v>
      </c>
      <c r="E818" t="s">
        <v>144</v>
      </c>
      <c r="F818" s="1">
        <v>45590</v>
      </c>
      <c r="G818" t="s">
        <v>115</v>
      </c>
      <c r="H818" t="s">
        <v>115</v>
      </c>
      <c r="I818" t="s">
        <v>115</v>
      </c>
      <c r="J818" t="s">
        <v>559</v>
      </c>
      <c r="L818" t="s">
        <v>560</v>
      </c>
      <c r="M818" t="s">
        <v>2968</v>
      </c>
      <c r="N818" t="s">
        <v>760</v>
      </c>
      <c r="O818" t="s">
        <v>120</v>
      </c>
      <c r="P818" s="8">
        <v>96950</v>
      </c>
      <c r="Q818" t="s">
        <v>121</v>
      </c>
      <c r="S818" s="10">
        <v>16702345828</v>
      </c>
      <c r="U818" t="s">
        <v>562</v>
      </c>
      <c r="V818">
        <v>3273</v>
      </c>
      <c r="W818" t="s">
        <v>123</v>
      </c>
      <c r="Y818" t="s">
        <v>563</v>
      </c>
      <c r="Z818" t="s">
        <v>564</v>
      </c>
      <c r="AB818" t="s">
        <v>565</v>
      </c>
      <c r="AC818" t="s">
        <v>560</v>
      </c>
      <c r="AD818" t="s">
        <v>2968</v>
      </c>
      <c r="AE818" t="s">
        <v>760</v>
      </c>
      <c r="AF818" t="s">
        <v>120</v>
      </c>
      <c r="AG818" s="8">
        <v>96950</v>
      </c>
      <c r="AH818" t="s">
        <v>121</v>
      </c>
      <c r="AJ818" s="10">
        <v>16702345828</v>
      </c>
      <c r="AL818" t="s">
        <v>566</v>
      </c>
      <c r="AM818" t="s">
        <v>567</v>
      </c>
      <c r="AN818" t="s">
        <v>568</v>
      </c>
      <c r="AO818" t="s">
        <v>569</v>
      </c>
      <c r="AQ818" t="s">
        <v>570</v>
      </c>
      <c r="AR818" t="s">
        <v>2969</v>
      </c>
      <c r="AS818" t="s">
        <v>148</v>
      </c>
      <c r="AT818" t="s">
        <v>120</v>
      </c>
      <c r="AU818" s="8">
        <v>96950</v>
      </c>
      <c r="AV818" t="s">
        <v>121</v>
      </c>
      <c r="AX818" s="10">
        <v>16702872946</v>
      </c>
      <c r="AZ818" t="s">
        <v>572</v>
      </c>
      <c r="BA818" t="s">
        <v>573</v>
      </c>
      <c r="BD818" t="str">
        <f>"53-7011.00"</f>
        <v>53-7011.00</v>
      </c>
      <c r="BE818" t="s">
        <v>3837</v>
      </c>
      <c r="BF818" t="s">
        <v>3838</v>
      </c>
      <c r="BG818" t="s">
        <v>3839</v>
      </c>
      <c r="BH818">
        <v>1</v>
      </c>
      <c r="BI818">
        <v>1</v>
      </c>
      <c r="BJ818" s="1">
        <v>45592</v>
      </c>
      <c r="BK818" s="1">
        <v>45956</v>
      </c>
      <c r="BL818" s="1">
        <v>45618</v>
      </c>
      <c r="BM818" s="1">
        <v>45956</v>
      </c>
      <c r="BN818">
        <v>40</v>
      </c>
      <c r="BO818">
        <v>0</v>
      </c>
      <c r="BP818">
        <v>8</v>
      </c>
      <c r="BQ818">
        <v>8</v>
      </c>
      <c r="BR818">
        <v>8</v>
      </c>
      <c r="BS818">
        <v>8</v>
      </c>
      <c r="BT818">
        <v>8</v>
      </c>
      <c r="BU818">
        <v>0</v>
      </c>
      <c r="BV818" t="str">
        <f>"8:00 AM"</f>
        <v>8:00 AM</v>
      </c>
      <c r="BW818" t="str">
        <f t="shared" si="13"/>
        <v>5:00 PM</v>
      </c>
      <c r="BX818" t="s">
        <v>158</v>
      </c>
      <c r="BY818">
        <v>0</v>
      </c>
      <c r="BZ818">
        <v>3</v>
      </c>
      <c r="CA818" t="s">
        <v>115</v>
      </c>
      <c r="CC818" t="s">
        <v>368</v>
      </c>
      <c r="CD818" t="s">
        <v>560</v>
      </c>
      <c r="CE818" t="s">
        <v>2968</v>
      </c>
      <c r="CF818" t="s">
        <v>760</v>
      </c>
      <c r="CG818" t="s">
        <v>120</v>
      </c>
      <c r="CH818" s="8">
        <v>96950</v>
      </c>
      <c r="CI818" s="3">
        <v>9.01</v>
      </c>
      <c r="CJ818" s="3">
        <v>9.01</v>
      </c>
      <c r="CK818" s="3">
        <v>13.52</v>
      </c>
      <c r="CL818" s="3">
        <v>13.52</v>
      </c>
      <c r="CM818" t="s">
        <v>136</v>
      </c>
      <c r="CN818" t="s">
        <v>368</v>
      </c>
      <c r="CO818" t="s">
        <v>138</v>
      </c>
      <c r="CQ818" t="s">
        <v>115</v>
      </c>
      <c r="CR818" t="s">
        <v>133</v>
      </c>
      <c r="CS818" t="s">
        <v>139</v>
      </c>
      <c r="CT818" t="s">
        <v>133</v>
      </c>
      <c r="CU818" t="s">
        <v>139</v>
      </c>
      <c r="CV818" t="s">
        <v>133</v>
      </c>
      <c r="CW818" t="s">
        <v>139</v>
      </c>
      <c r="CX818" t="s">
        <v>3840</v>
      </c>
      <c r="CY818" s="10">
        <v>16702345828</v>
      </c>
      <c r="CZ818" t="s">
        <v>566</v>
      </c>
      <c r="DA818" t="s">
        <v>139</v>
      </c>
      <c r="DB818" t="s">
        <v>133</v>
      </c>
      <c r="DC818" t="s">
        <v>115</v>
      </c>
      <c r="DD818" t="s">
        <v>568</v>
      </c>
      <c r="DE818" t="s">
        <v>569</v>
      </c>
      <c r="DG818" t="s">
        <v>573</v>
      </c>
      <c r="DH818" t="s">
        <v>572</v>
      </c>
    </row>
    <row r="819" spans="1:112" ht="14.45" customHeight="1" x14ac:dyDescent="0.25">
      <c r="A819" t="s">
        <v>3916</v>
      </c>
      <c r="B819" t="s">
        <v>143</v>
      </c>
      <c r="C819" s="1">
        <v>45566</v>
      </c>
      <c r="D819" s="1">
        <v>45618</v>
      </c>
      <c r="E819" t="s">
        <v>114</v>
      </c>
      <c r="G819" t="s">
        <v>115</v>
      </c>
      <c r="H819" t="s">
        <v>115</v>
      </c>
      <c r="I819" t="s">
        <v>115</v>
      </c>
      <c r="J819" t="s">
        <v>3917</v>
      </c>
      <c r="K819" t="s">
        <v>3918</v>
      </c>
      <c r="L819" t="s">
        <v>3919</v>
      </c>
      <c r="M819" t="s">
        <v>3920</v>
      </c>
      <c r="N819" t="s">
        <v>119</v>
      </c>
      <c r="O819" t="s">
        <v>120</v>
      </c>
      <c r="P819" s="8">
        <v>96950</v>
      </c>
      <c r="Q819" t="s">
        <v>121</v>
      </c>
      <c r="S819" s="10">
        <v>16702332374</v>
      </c>
      <c r="U819" t="s">
        <v>3921</v>
      </c>
      <c r="V819">
        <v>54121</v>
      </c>
      <c r="W819" t="s">
        <v>123</v>
      </c>
      <c r="Y819" t="s">
        <v>3922</v>
      </c>
      <c r="Z819" t="s">
        <v>3923</v>
      </c>
      <c r="AA819" t="s">
        <v>3924</v>
      </c>
      <c r="AB819" t="s">
        <v>200</v>
      </c>
      <c r="AC819" t="s">
        <v>3919</v>
      </c>
      <c r="AD819" t="s">
        <v>3920</v>
      </c>
      <c r="AE819" t="s">
        <v>119</v>
      </c>
      <c r="AF819" t="s">
        <v>120</v>
      </c>
      <c r="AG819" s="8">
        <v>96950</v>
      </c>
      <c r="AH819" t="s">
        <v>121</v>
      </c>
      <c r="AJ819" s="10">
        <v>16702332374</v>
      </c>
      <c r="AL819" t="s">
        <v>3925</v>
      </c>
      <c r="BD819" t="str">
        <f>"13-2011.00"</f>
        <v>13-2011.00</v>
      </c>
      <c r="BE819" t="s">
        <v>129</v>
      </c>
      <c r="BF819" t="s">
        <v>3926</v>
      </c>
      <c r="BG819" t="s">
        <v>131</v>
      </c>
      <c r="BH819">
        <v>1</v>
      </c>
      <c r="BI819">
        <v>1</v>
      </c>
      <c r="BJ819" s="1">
        <v>45627</v>
      </c>
      <c r="BK819" s="1">
        <v>45991</v>
      </c>
      <c r="BL819" s="1">
        <v>45627</v>
      </c>
      <c r="BM819" s="1">
        <v>45991</v>
      </c>
      <c r="BN819">
        <v>35</v>
      </c>
      <c r="BO819">
        <v>0</v>
      </c>
      <c r="BP819">
        <v>7</v>
      </c>
      <c r="BQ819">
        <v>7</v>
      </c>
      <c r="BR819">
        <v>7</v>
      </c>
      <c r="BS819">
        <v>7</v>
      </c>
      <c r="BT819">
        <v>7</v>
      </c>
      <c r="BU819">
        <v>0</v>
      </c>
      <c r="BV819" t="str">
        <f>"9:00 AM"</f>
        <v>9:00 AM</v>
      </c>
      <c r="BW819" t="str">
        <f t="shared" si="13"/>
        <v>5:00 PM</v>
      </c>
      <c r="BX819" t="s">
        <v>132</v>
      </c>
      <c r="BY819">
        <v>0</v>
      </c>
      <c r="BZ819">
        <v>24</v>
      </c>
      <c r="CA819" t="s">
        <v>115</v>
      </c>
      <c r="CC819" t="s">
        <v>3927</v>
      </c>
      <c r="CD819" t="s">
        <v>3920</v>
      </c>
      <c r="CF819" t="s">
        <v>119</v>
      </c>
      <c r="CG819" t="s">
        <v>120</v>
      </c>
      <c r="CH819" s="8">
        <v>96950</v>
      </c>
      <c r="CI819" s="3">
        <v>17.48</v>
      </c>
      <c r="CJ819" s="3">
        <v>17.48</v>
      </c>
      <c r="CK819" s="3">
        <v>26.22</v>
      </c>
      <c r="CL819" s="3">
        <v>26.22</v>
      </c>
      <c r="CM819" t="s">
        <v>136</v>
      </c>
      <c r="CN819" t="s">
        <v>3928</v>
      </c>
      <c r="CO819" t="s">
        <v>138</v>
      </c>
      <c r="CQ819" t="s">
        <v>115</v>
      </c>
      <c r="CR819" t="s">
        <v>133</v>
      </c>
      <c r="CS819" t="s">
        <v>139</v>
      </c>
      <c r="CT819" t="s">
        <v>133</v>
      </c>
      <c r="CU819" t="s">
        <v>139</v>
      </c>
      <c r="CV819" t="s">
        <v>133</v>
      </c>
      <c r="CW819" t="s">
        <v>139</v>
      </c>
      <c r="CX819" t="s">
        <v>3929</v>
      </c>
      <c r="CY819" s="10">
        <v>16702332374</v>
      </c>
      <c r="CZ819" t="s">
        <v>3930</v>
      </c>
      <c r="DA819" t="s">
        <v>139</v>
      </c>
      <c r="DB819" t="s">
        <v>133</v>
      </c>
      <c r="DC819" t="s">
        <v>115</v>
      </c>
    </row>
    <row r="820" spans="1:112" ht="14.45" customHeight="1" x14ac:dyDescent="0.25">
      <c r="A820" t="s">
        <v>5816</v>
      </c>
      <c r="B820" t="s">
        <v>143</v>
      </c>
      <c r="C820" s="1">
        <v>45567</v>
      </c>
      <c r="D820" s="1">
        <v>45618</v>
      </c>
      <c r="E820" t="s">
        <v>144</v>
      </c>
      <c r="F820" s="1">
        <v>45625</v>
      </c>
      <c r="G820" t="s">
        <v>115</v>
      </c>
      <c r="H820" t="s">
        <v>115</v>
      </c>
      <c r="I820" t="s">
        <v>115</v>
      </c>
      <c r="J820" t="s">
        <v>265</v>
      </c>
      <c r="K820" t="s">
        <v>265</v>
      </c>
      <c r="L820" t="s">
        <v>266</v>
      </c>
      <c r="M820" t="s">
        <v>267</v>
      </c>
      <c r="N820" t="s">
        <v>148</v>
      </c>
      <c r="O820" t="s">
        <v>120</v>
      </c>
      <c r="P820" s="8">
        <v>96950</v>
      </c>
      <c r="Q820" t="s">
        <v>121</v>
      </c>
      <c r="S820" s="10">
        <v>16702341795</v>
      </c>
      <c r="U820" t="s">
        <v>149</v>
      </c>
      <c r="V820">
        <v>56179</v>
      </c>
      <c r="W820" t="s">
        <v>123</v>
      </c>
      <c r="Y820" t="s">
        <v>268</v>
      </c>
      <c r="Z820" t="s">
        <v>269</v>
      </c>
      <c r="AA820" t="s">
        <v>270</v>
      </c>
      <c r="AB820" t="s">
        <v>271</v>
      </c>
      <c r="AC820" t="s">
        <v>266</v>
      </c>
      <c r="AD820" t="s">
        <v>267</v>
      </c>
      <c r="AE820" t="s">
        <v>119</v>
      </c>
      <c r="AF820" t="s">
        <v>120</v>
      </c>
      <c r="AG820" s="8">
        <v>96950</v>
      </c>
      <c r="AH820" t="s">
        <v>121</v>
      </c>
      <c r="AJ820" s="10">
        <v>16702341795</v>
      </c>
      <c r="AL820" t="s">
        <v>154</v>
      </c>
      <c r="BD820" t="str">
        <f>"49-9071.00"</f>
        <v>49-9071.00</v>
      </c>
      <c r="BE820" t="s">
        <v>241</v>
      </c>
      <c r="BF820" t="s">
        <v>5817</v>
      </c>
      <c r="BG820" t="s">
        <v>1570</v>
      </c>
      <c r="BH820">
        <v>26</v>
      </c>
      <c r="BI820">
        <v>26</v>
      </c>
      <c r="BJ820" s="1">
        <v>45627</v>
      </c>
      <c r="BK820" s="1">
        <v>45991</v>
      </c>
      <c r="BL820" s="1">
        <v>45627</v>
      </c>
      <c r="BM820" s="1">
        <v>45991</v>
      </c>
      <c r="BN820">
        <v>40</v>
      </c>
      <c r="BO820">
        <v>0</v>
      </c>
      <c r="BP820">
        <v>8</v>
      </c>
      <c r="BQ820">
        <v>8</v>
      </c>
      <c r="BR820">
        <v>8</v>
      </c>
      <c r="BS820">
        <v>8</v>
      </c>
      <c r="BT820">
        <v>8</v>
      </c>
      <c r="BU820">
        <v>0</v>
      </c>
      <c r="BV820" t="str">
        <f>"8:00 AM"</f>
        <v>8:00 AM</v>
      </c>
      <c r="BW820" t="str">
        <f t="shared" si="13"/>
        <v>5:00 PM</v>
      </c>
      <c r="BX820" t="s">
        <v>226</v>
      </c>
      <c r="BY820">
        <v>0</v>
      </c>
      <c r="BZ820">
        <v>12</v>
      </c>
      <c r="CA820" t="s">
        <v>115</v>
      </c>
      <c r="CC820" t="s">
        <v>5818</v>
      </c>
      <c r="CD820" t="s">
        <v>294</v>
      </c>
      <c r="CE820" t="s">
        <v>5819</v>
      </c>
      <c r="CF820" t="s">
        <v>283</v>
      </c>
      <c r="CG820" t="s">
        <v>120</v>
      </c>
      <c r="CH820" s="8">
        <v>96952</v>
      </c>
      <c r="CI820" s="3">
        <v>9.75</v>
      </c>
      <c r="CJ820" s="3">
        <v>10</v>
      </c>
      <c r="CK820" s="3">
        <v>14.63</v>
      </c>
      <c r="CL820" s="3">
        <v>15</v>
      </c>
      <c r="CM820" t="s">
        <v>136</v>
      </c>
      <c r="CN820" t="s">
        <v>158</v>
      </c>
      <c r="CO820" t="s">
        <v>138</v>
      </c>
      <c r="CQ820" t="s">
        <v>115</v>
      </c>
      <c r="CR820" t="s">
        <v>133</v>
      </c>
      <c r="CS820" t="s">
        <v>133</v>
      </c>
      <c r="CT820" t="s">
        <v>133</v>
      </c>
      <c r="CU820" t="s">
        <v>139</v>
      </c>
      <c r="CV820" t="s">
        <v>133</v>
      </c>
      <c r="CW820" t="s">
        <v>133</v>
      </c>
      <c r="CX820" t="s">
        <v>279</v>
      </c>
      <c r="CY820" s="10">
        <v>16702341795</v>
      </c>
      <c r="CZ820" t="s">
        <v>154</v>
      </c>
      <c r="DA820" t="s">
        <v>164</v>
      </c>
      <c r="DB820" t="s">
        <v>133</v>
      </c>
      <c r="DC820" t="s">
        <v>115</v>
      </c>
    </row>
    <row r="821" spans="1:112" ht="14.45" customHeight="1" x14ac:dyDescent="0.25">
      <c r="A821" t="s">
        <v>6618</v>
      </c>
      <c r="B821" t="s">
        <v>192</v>
      </c>
      <c r="C821" s="1">
        <v>45492</v>
      </c>
      <c r="D821" s="1">
        <v>45618</v>
      </c>
      <c r="E821" t="s">
        <v>114</v>
      </c>
      <c r="G821" t="s">
        <v>133</v>
      </c>
      <c r="H821" t="s">
        <v>115</v>
      </c>
      <c r="I821" t="s">
        <v>115</v>
      </c>
      <c r="J821" t="s">
        <v>559</v>
      </c>
      <c r="L821" t="s">
        <v>560</v>
      </c>
      <c r="M821" t="s">
        <v>561</v>
      </c>
      <c r="N821" t="s">
        <v>148</v>
      </c>
      <c r="O821" t="s">
        <v>120</v>
      </c>
      <c r="P821" s="8">
        <v>96950</v>
      </c>
      <c r="Q821" t="s">
        <v>121</v>
      </c>
      <c r="S821" s="10">
        <v>16702345828</v>
      </c>
      <c r="U821" t="s">
        <v>562</v>
      </c>
      <c r="V821">
        <v>2362</v>
      </c>
      <c r="W821" t="s">
        <v>123</v>
      </c>
      <c r="Y821" t="s">
        <v>563</v>
      </c>
      <c r="Z821" t="s">
        <v>564</v>
      </c>
      <c r="AB821" t="s">
        <v>565</v>
      </c>
      <c r="AC821" t="s">
        <v>560</v>
      </c>
      <c r="AD821" t="s">
        <v>561</v>
      </c>
      <c r="AE821" t="s">
        <v>148</v>
      </c>
      <c r="AF821" t="s">
        <v>120</v>
      </c>
      <c r="AG821" s="8">
        <v>96950</v>
      </c>
      <c r="AH821" t="s">
        <v>121</v>
      </c>
      <c r="AJ821" s="10">
        <v>16702345828</v>
      </c>
      <c r="AL821" t="s">
        <v>566</v>
      </c>
      <c r="AM821" t="s">
        <v>567</v>
      </c>
      <c r="AN821" t="s">
        <v>568</v>
      </c>
      <c r="AO821" t="s">
        <v>569</v>
      </c>
      <c r="AQ821" t="s">
        <v>570</v>
      </c>
      <c r="AR821" t="s">
        <v>676</v>
      </c>
      <c r="AS821" t="s">
        <v>148</v>
      </c>
      <c r="AT821" t="s">
        <v>120</v>
      </c>
      <c r="AU821" s="8">
        <v>96950</v>
      </c>
      <c r="AV821" t="s">
        <v>121</v>
      </c>
      <c r="AX821" s="10">
        <v>16702872946</v>
      </c>
      <c r="AZ821" t="s">
        <v>572</v>
      </c>
      <c r="BA821" t="s">
        <v>573</v>
      </c>
      <c r="BD821" t="str">
        <f>"47-2031.00"</f>
        <v>47-2031.00</v>
      </c>
      <c r="BE821" t="s">
        <v>677</v>
      </c>
      <c r="BF821" t="s">
        <v>678</v>
      </c>
      <c r="BG821" t="s">
        <v>679</v>
      </c>
      <c r="BH821">
        <v>1</v>
      </c>
      <c r="BJ821" s="1">
        <v>45566</v>
      </c>
      <c r="BK821" s="1">
        <v>46660</v>
      </c>
      <c r="BN821">
        <v>40</v>
      </c>
      <c r="BO821">
        <v>0</v>
      </c>
      <c r="BP821">
        <v>8</v>
      </c>
      <c r="BQ821">
        <v>8</v>
      </c>
      <c r="BR821">
        <v>8</v>
      </c>
      <c r="BS821">
        <v>8</v>
      </c>
      <c r="BT821">
        <v>8</v>
      </c>
      <c r="BU821">
        <v>0</v>
      </c>
      <c r="BV821" t="str">
        <f>"8:00 AM"</f>
        <v>8:00 AM</v>
      </c>
      <c r="BW821" t="str">
        <f t="shared" si="13"/>
        <v>5:00 PM</v>
      </c>
      <c r="BX821" t="s">
        <v>226</v>
      </c>
      <c r="BY821">
        <v>0</v>
      </c>
      <c r="BZ821">
        <v>12</v>
      </c>
      <c r="CA821" t="s">
        <v>115</v>
      </c>
      <c r="CC821" t="s">
        <v>368</v>
      </c>
      <c r="CD821" t="s">
        <v>560</v>
      </c>
      <c r="CE821" t="s">
        <v>561</v>
      </c>
      <c r="CF821" t="s">
        <v>148</v>
      </c>
      <c r="CG821" t="s">
        <v>120</v>
      </c>
      <c r="CH821" s="8">
        <v>96950</v>
      </c>
      <c r="CI821" s="3">
        <v>12.62</v>
      </c>
      <c r="CJ821" s="3">
        <v>12.62</v>
      </c>
      <c r="CK821" s="3">
        <v>18.93</v>
      </c>
      <c r="CL821" s="3">
        <v>18.93</v>
      </c>
      <c r="CM821" t="s">
        <v>136</v>
      </c>
      <c r="CN821" t="s">
        <v>368</v>
      </c>
      <c r="CO821" t="s">
        <v>138</v>
      </c>
      <c r="CQ821" t="s">
        <v>115</v>
      </c>
      <c r="CR821" t="s">
        <v>133</v>
      </c>
      <c r="CS821" t="s">
        <v>139</v>
      </c>
      <c r="CT821" t="s">
        <v>133</v>
      </c>
      <c r="CU821" t="s">
        <v>139</v>
      </c>
      <c r="CV821" t="s">
        <v>133</v>
      </c>
      <c r="CW821" t="s">
        <v>139</v>
      </c>
      <c r="CX821" t="s">
        <v>6619</v>
      </c>
      <c r="CY821" s="10">
        <v>16702345828</v>
      </c>
      <c r="CZ821" t="s">
        <v>566</v>
      </c>
      <c r="DA821" t="s">
        <v>139</v>
      </c>
      <c r="DB821" t="s">
        <v>133</v>
      </c>
      <c r="DC821" t="s">
        <v>115</v>
      </c>
      <c r="DD821" t="s">
        <v>568</v>
      </c>
      <c r="DE821" t="s">
        <v>569</v>
      </c>
      <c r="DG821" t="s">
        <v>573</v>
      </c>
      <c r="DH821" t="s">
        <v>572</v>
      </c>
    </row>
    <row r="822" spans="1:112" ht="14.45" customHeight="1" x14ac:dyDescent="0.25">
      <c r="A822" t="s">
        <v>8431</v>
      </c>
      <c r="B822" t="s">
        <v>192</v>
      </c>
      <c r="C822" s="1">
        <v>45578</v>
      </c>
      <c r="D822" s="1">
        <v>45618</v>
      </c>
      <c r="E822" t="s">
        <v>114</v>
      </c>
      <c r="G822" t="s">
        <v>115</v>
      </c>
      <c r="H822" t="s">
        <v>115</v>
      </c>
      <c r="I822" t="s">
        <v>115</v>
      </c>
      <c r="J822" t="s">
        <v>2069</v>
      </c>
      <c r="L822" t="s">
        <v>2070</v>
      </c>
      <c r="N822" t="s">
        <v>148</v>
      </c>
      <c r="O822" t="s">
        <v>120</v>
      </c>
      <c r="P822" s="8">
        <v>96950</v>
      </c>
      <c r="Q822" t="s">
        <v>121</v>
      </c>
      <c r="S822" s="10">
        <v>16702356622</v>
      </c>
      <c r="U822" t="s">
        <v>2071</v>
      </c>
      <c r="V822">
        <v>531110</v>
      </c>
      <c r="W822" t="s">
        <v>123</v>
      </c>
      <c r="Y822" t="s">
        <v>2072</v>
      </c>
      <c r="Z822" t="s">
        <v>2073</v>
      </c>
      <c r="AA822" t="s">
        <v>2074</v>
      </c>
      <c r="AB822" t="s">
        <v>2572</v>
      </c>
      <c r="AC822" t="s">
        <v>2076</v>
      </c>
      <c r="AD822" t="s">
        <v>2077</v>
      </c>
      <c r="AE822" t="s">
        <v>148</v>
      </c>
      <c r="AF822" t="s">
        <v>120</v>
      </c>
      <c r="AG822" s="8">
        <v>96950</v>
      </c>
      <c r="AH822" t="s">
        <v>121</v>
      </c>
      <c r="AJ822" s="10">
        <v>16702356622</v>
      </c>
      <c r="AL822" t="s">
        <v>8432</v>
      </c>
      <c r="BD822" t="str">
        <f>"49-9071.00"</f>
        <v>49-9071.00</v>
      </c>
      <c r="BE822" t="s">
        <v>241</v>
      </c>
      <c r="BF822" t="s">
        <v>8433</v>
      </c>
      <c r="BG822" t="s">
        <v>8434</v>
      </c>
      <c r="BH822">
        <v>15</v>
      </c>
      <c r="BJ822" s="1">
        <v>45641</v>
      </c>
      <c r="BK822" s="1">
        <v>45930</v>
      </c>
      <c r="BN822">
        <v>40</v>
      </c>
      <c r="BO822">
        <v>0</v>
      </c>
      <c r="BP822">
        <v>8</v>
      </c>
      <c r="BQ822">
        <v>8</v>
      </c>
      <c r="BR822">
        <v>8</v>
      </c>
      <c r="BS822">
        <v>8</v>
      </c>
      <c r="BT822">
        <v>8</v>
      </c>
      <c r="BU822">
        <v>0</v>
      </c>
      <c r="BV822" t="str">
        <f>"8:00 AM"</f>
        <v>8:00 AM</v>
      </c>
      <c r="BW822" t="str">
        <f t="shared" si="13"/>
        <v>5:00 PM</v>
      </c>
      <c r="BX822" t="s">
        <v>226</v>
      </c>
      <c r="BY822">
        <v>0</v>
      </c>
      <c r="BZ822">
        <v>6</v>
      </c>
      <c r="CA822" t="s">
        <v>115</v>
      </c>
      <c r="CC822" t="s">
        <v>8435</v>
      </c>
      <c r="CD822" t="s">
        <v>2081</v>
      </c>
      <c r="CF822" t="s">
        <v>148</v>
      </c>
      <c r="CG822" t="s">
        <v>120</v>
      </c>
      <c r="CH822" s="8">
        <v>96950</v>
      </c>
      <c r="CI822" s="3">
        <v>9.75</v>
      </c>
      <c r="CJ822" s="3">
        <v>11</v>
      </c>
      <c r="CK822" s="3">
        <v>14.63</v>
      </c>
      <c r="CL822" s="3">
        <v>16.5</v>
      </c>
      <c r="CM822" t="s">
        <v>136</v>
      </c>
      <c r="CO822" t="s">
        <v>466</v>
      </c>
      <c r="CQ822" t="s">
        <v>115</v>
      </c>
      <c r="CR822" t="s">
        <v>133</v>
      </c>
      <c r="CS822" t="s">
        <v>133</v>
      </c>
      <c r="CT822" t="s">
        <v>133</v>
      </c>
      <c r="CU822" t="s">
        <v>139</v>
      </c>
      <c r="CV822" t="s">
        <v>133</v>
      </c>
      <c r="CW822" t="s">
        <v>133</v>
      </c>
      <c r="CX822" t="s">
        <v>8436</v>
      </c>
      <c r="CY822" s="10">
        <v>16702356622</v>
      </c>
      <c r="CZ822" t="s">
        <v>2078</v>
      </c>
      <c r="DA822" t="s">
        <v>139</v>
      </c>
      <c r="DB822" t="s">
        <v>133</v>
      </c>
      <c r="DC822" t="s">
        <v>115</v>
      </c>
    </row>
    <row r="823" spans="1:112" ht="14.45" customHeight="1" x14ac:dyDescent="0.25">
      <c r="A823" t="s">
        <v>8863</v>
      </c>
      <c r="B823" t="s">
        <v>143</v>
      </c>
      <c r="C823" s="1">
        <v>45565</v>
      </c>
      <c r="D823" s="1">
        <v>45618</v>
      </c>
      <c r="E823" t="s">
        <v>114</v>
      </c>
      <c r="G823" t="s">
        <v>115</v>
      </c>
      <c r="H823" t="s">
        <v>115</v>
      </c>
      <c r="I823" t="s">
        <v>115</v>
      </c>
      <c r="J823" t="s">
        <v>4665</v>
      </c>
      <c r="K823" t="s">
        <v>6015</v>
      </c>
      <c r="L823" t="s">
        <v>6016</v>
      </c>
      <c r="M823" t="s">
        <v>6017</v>
      </c>
      <c r="N823" t="s">
        <v>119</v>
      </c>
      <c r="O823" t="s">
        <v>120</v>
      </c>
      <c r="P823" s="8">
        <v>96950</v>
      </c>
      <c r="Q823" t="s">
        <v>121</v>
      </c>
      <c r="S823" s="10">
        <v>16702348286</v>
      </c>
      <c r="U823" t="s">
        <v>4667</v>
      </c>
      <c r="V823">
        <v>32311</v>
      </c>
      <c r="W823" t="s">
        <v>123</v>
      </c>
      <c r="Y823" t="s">
        <v>4668</v>
      </c>
      <c r="Z823" t="s">
        <v>4669</v>
      </c>
      <c r="AA823" t="s">
        <v>6018</v>
      </c>
      <c r="AB823" t="s">
        <v>304</v>
      </c>
      <c r="AC823" t="s">
        <v>6016</v>
      </c>
      <c r="AD823" t="s">
        <v>6017</v>
      </c>
      <c r="AE823" t="s">
        <v>119</v>
      </c>
      <c r="AF823" t="s">
        <v>120</v>
      </c>
      <c r="AG823" s="8">
        <v>96950</v>
      </c>
      <c r="AH823" t="s">
        <v>121</v>
      </c>
      <c r="AJ823" s="10">
        <v>16702348286</v>
      </c>
      <c r="AL823" t="s">
        <v>6019</v>
      </c>
      <c r="BD823" t="str">
        <f>"27-1024.00"</f>
        <v>27-1024.00</v>
      </c>
      <c r="BE823" t="s">
        <v>3114</v>
      </c>
      <c r="BF823" t="s">
        <v>7225</v>
      </c>
      <c r="BG823" t="s">
        <v>4672</v>
      </c>
      <c r="BH823">
        <v>3</v>
      </c>
      <c r="BI823">
        <v>3</v>
      </c>
      <c r="BJ823" s="1">
        <v>45627</v>
      </c>
      <c r="BK823" s="1">
        <v>45991</v>
      </c>
      <c r="BL823" s="1">
        <v>45627</v>
      </c>
      <c r="BM823" s="1">
        <v>45991</v>
      </c>
      <c r="BN823">
        <v>35</v>
      </c>
      <c r="BO823">
        <v>0</v>
      </c>
      <c r="BP823">
        <v>7</v>
      </c>
      <c r="BQ823">
        <v>7</v>
      </c>
      <c r="BR823">
        <v>7</v>
      </c>
      <c r="BS823">
        <v>7</v>
      </c>
      <c r="BT823">
        <v>7</v>
      </c>
      <c r="BU823">
        <v>0</v>
      </c>
      <c r="BV823" t="str">
        <f>"9:00 AM"</f>
        <v>9:00 AM</v>
      </c>
      <c r="BW823" t="str">
        <f t="shared" si="13"/>
        <v>5:00 PM</v>
      </c>
      <c r="BX823" t="s">
        <v>226</v>
      </c>
      <c r="BY823">
        <v>0</v>
      </c>
      <c r="BZ823">
        <v>12</v>
      </c>
      <c r="CA823" t="s">
        <v>115</v>
      </c>
      <c r="CC823" s="2" t="s">
        <v>8864</v>
      </c>
      <c r="CD823" t="s">
        <v>6017</v>
      </c>
      <c r="CF823" t="s">
        <v>119</v>
      </c>
      <c r="CG823" t="s">
        <v>120</v>
      </c>
      <c r="CH823" s="8">
        <v>96950</v>
      </c>
      <c r="CI823" s="3">
        <v>10.130000000000001</v>
      </c>
      <c r="CJ823" s="3">
        <v>10.130000000000001</v>
      </c>
      <c r="CK823" s="3">
        <v>15.2</v>
      </c>
      <c r="CL823" s="3">
        <v>15.2</v>
      </c>
      <c r="CM823" t="s">
        <v>136</v>
      </c>
      <c r="CN823" t="s">
        <v>3928</v>
      </c>
      <c r="CO823" t="s">
        <v>138</v>
      </c>
      <c r="CQ823" t="s">
        <v>115</v>
      </c>
      <c r="CR823" t="s">
        <v>133</v>
      </c>
      <c r="CS823" t="s">
        <v>139</v>
      </c>
      <c r="CT823" t="s">
        <v>133</v>
      </c>
      <c r="CU823" t="s">
        <v>139</v>
      </c>
      <c r="CV823" t="s">
        <v>133</v>
      </c>
      <c r="CW823" t="s">
        <v>139</v>
      </c>
      <c r="CX823" t="s">
        <v>7227</v>
      </c>
      <c r="CY823" s="10">
        <v>16702348286</v>
      </c>
      <c r="CZ823" t="s">
        <v>6019</v>
      </c>
      <c r="DA823" t="s">
        <v>139</v>
      </c>
      <c r="DB823" t="s">
        <v>133</v>
      </c>
      <c r="DC823" t="s">
        <v>115</v>
      </c>
    </row>
    <row r="824" spans="1:112" ht="14.45" customHeight="1" x14ac:dyDescent="0.25">
      <c r="A824" t="s">
        <v>9023</v>
      </c>
      <c r="B824" t="s">
        <v>901</v>
      </c>
      <c r="C824" s="1">
        <v>45554</v>
      </c>
      <c r="D824" s="1">
        <v>45618</v>
      </c>
      <c r="E824" t="s">
        <v>144</v>
      </c>
      <c r="F824" s="1">
        <v>45625</v>
      </c>
      <c r="G824" t="s">
        <v>115</v>
      </c>
      <c r="H824" t="s">
        <v>115</v>
      </c>
      <c r="I824" t="s">
        <v>115</v>
      </c>
      <c r="J824" t="s">
        <v>4427</v>
      </c>
      <c r="K824" t="s">
        <v>4428</v>
      </c>
      <c r="L824" t="s">
        <v>4429</v>
      </c>
      <c r="M824" t="s">
        <v>9653</v>
      </c>
      <c r="N824" t="s">
        <v>119</v>
      </c>
      <c r="O824" t="s">
        <v>120</v>
      </c>
      <c r="P824" s="8">
        <v>96950</v>
      </c>
      <c r="Q824" t="s">
        <v>121</v>
      </c>
      <c r="S824" s="10">
        <v>16702875905</v>
      </c>
      <c r="U824" t="s">
        <v>4430</v>
      </c>
      <c r="V824">
        <v>561720</v>
      </c>
      <c r="W824" t="s">
        <v>123</v>
      </c>
      <c r="Y824" t="s">
        <v>4431</v>
      </c>
      <c r="Z824" t="s">
        <v>4432</v>
      </c>
      <c r="AA824" t="s">
        <v>4433</v>
      </c>
      <c r="AB824" t="s">
        <v>623</v>
      </c>
      <c r="AC824" t="s">
        <v>3965</v>
      </c>
      <c r="AD824" t="s">
        <v>4434</v>
      </c>
      <c r="AE824" t="s">
        <v>119</v>
      </c>
      <c r="AF824" t="s">
        <v>120</v>
      </c>
      <c r="AG824" s="8">
        <v>96950</v>
      </c>
      <c r="AH824" t="s">
        <v>121</v>
      </c>
      <c r="AJ824" s="10">
        <v>16702875905</v>
      </c>
      <c r="AL824" t="s">
        <v>4435</v>
      </c>
      <c r="BD824" t="str">
        <f>"37-2011.00"</f>
        <v>37-2011.00</v>
      </c>
      <c r="BE824" t="s">
        <v>203</v>
      </c>
      <c r="BF824" t="s">
        <v>4436</v>
      </c>
      <c r="BG824" t="s">
        <v>1242</v>
      </c>
      <c r="BH824">
        <v>2</v>
      </c>
      <c r="BI824">
        <v>1</v>
      </c>
      <c r="BJ824" s="1">
        <v>45627</v>
      </c>
      <c r="BK824" s="1">
        <v>45991</v>
      </c>
      <c r="BL824" s="1">
        <v>45627</v>
      </c>
      <c r="BM824" s="1">
        <v>45991</v>
      </c>
      <c r="BN824">
        <v>36</v>
      </c>
      <c r="BO824">
        <v>0</v>
      </c>
      <c r="BP824">
        <v>6</v>
      </c>
      <c r="BQ824">
        <v>6</v>
      </c>
      <c r="BR824">
        <v>8</v>
      </c>
      <c r="BS824">
        <v>4</v>
      </c>
      <c r="BT824">
        <v>8</v>
      </c>
      <c r="BU824">
        <v>4</v>
      </c>
      <c r="BV824" t="str">
        <f>"8:00 AM"</f>
        <v>8:00 AM</v>
      </c>
      <c r="BW824" t="str">
        <f>"6:00 PM"</f>
        <v>6:00 PM</v>
      </c>
      <c r="BX824" t="s">
        <v>158</v>
      </c>
      <c r="BY824">
        <v>0</v>
      </c>
      <c r="BZ824">
        <v>0</v>
      </c>
      <c r="CA824" t="s">
        <v>115</v>
      </c>
      <c r="CC824" t="s">
        <v>4437</v>
      </c>
      <c r="CD824" t="s">
        <v>9024</v>
      </c>
      <c r="CF824" t="s">
        <v>119</v>
      </c>
      <c r="CG824" t="s">
        <v>120</v>
      </c>
      <c r="CH824" s="8">
        <v>96950</v>
      </c>
      <c r="CI824" s="3">
        <v>8.2899999999999991</v>
      </c>
      <c r="CJ824" s="3">
        <v>8.2899999999999991</v>
      </c>
      <c r="CK824" s="3">
        <v>12.44</v>
      </c>
      <c r="CL824" s="3">
        <v>12.44</v>
      </c>
      <c r="CM824" t="s">
        <v>136</v>
      </c>
      <c r="CN824" t="s">
        <v>368</v>
      </c>
      <c r="CO824" t="s">
        <v>138</v>
      </c>
      <c r="CQ824" t="s">
        <v>133</v>
      </c>
      <c r="CR824" t="s">
        <v>133</v>
      </c>
      <c r="CS824" t="s">
        <v>133</v>
      </c>
      <c r="CT824" t="s">
        <v>133</v>
      </c>
      <c r="CU824" t="s">
        <v>139</v>
      </c>
      <c r="CV824" t="s">
        <v>133</v>
      </c>
      <c r="CW824" t="s">
        <v>139</v>
      </c>
      <c r="CX824" t="s">
        <v>137</v>
      </c>
      <c r="CY824" s="10">
        <v>16702875905</v>
      </c>
      <c r="CZ824" t="s">
        <v>4435</v>
      </c>
      <c r="DA824" t="s">
        <v>139</v>
      </c>
      <c r="DB824" t="s">
        <v>133</v>
      </c>
      <c r="DC824" t="s">
        <v>115</v>
      </c>
    </row>
    <row r="825" spans="1:112" ht="14.45" customHeight="1" x14ac:dyDescent="0.25">
      <c r="A825" t="s">
        <v>9168</v>
      </c>
      <c r="B825" t="s">
        <v>901</v>
      </c>
      <c r="C825" s="1">
        <v>45552</v>
      </c>
      <c r="D825" s="1">
        <v>45618</v>
      </c>
      <c r="E825" t="s">
        <v>144</v>
      </c>
      <c r="F825" s="1">
        <v>45563</v>
      </c>
      <c r="G825" t="s">
        <v>133</v>
      </c>
      <c r="H825" t="s">
        <v>115</v>
      </c>
      <c r="I825" t="s">
        <v>115</v>
      </c>
      <c r="J825" t="s">
        <v>5086</v>
      </c>
      <c r="L825" t="s">
        <v>5092</v>
      </c>
      <c r="M825" t="s">
        <v>5088</v>
      </c>
      <c r="N825" t="s">
        <v>119</v>
      </c>
      <c r="O825" t="s">
        <v>120</v>
      </c>
      <c r="P825" s="8">
        <v>96950</v>
      </c>
      <c r="Q825" t="s">
        <v>121</v>
      </c>
      <c r="S825" s="10">
        <v>16702437243</v>
      </c>
      <c r="U825" t="s">
        <v>5089</v>
      </c>
      <c r="V825">
        <v>424410</v>
      </c>
      <c r="W825" t="s">
        <v>123</v>
      </c>
      <c r="Y825" t="s">
        <v>5090</v>
      </c>
      <c r="Z825" t="s">
        <v>5091</v>
      </c>
      <c r="AB825" t="s">
        <v>663</v>
      </c>
      <c r="AC825" t="s">
        <v>5092</v>
      </c>
      <c r="AD825" t="s">
        <v>5088</v>
      </c>
      <c r="AE825" t="s">
        <v>119</v>
      </c>
      <c r="AF825" t="s">
        <v>120</v>
      </c>
      <c r="AG825" s="8">
        <v>96950</v>
      </c>
      <c r="AH825" t="s">
        <v>121</v>
      </c>
      <c r="AJ825" s="10">
        <v>16702347243</v>
      </c>
      <c r="AL825" t="s">
        <v>5093</v>
      </c>
      <c r="BD825" t="str">
        <f>"53-3033.00"</f>
        <v>53-3033.00</v>
      </c>
      <c r="BE825" t="s">
        <v>2961</v>
      </c>
      <c r="BF825" t="s">
        <v>9169</v>
      </c>
      <c r="BG825" t="s">
        <v>4467</v>
      </c>
      <c r="BH825">
        <v>2</v>
      </c>
      <c r="BI825">
        <v>1</v>
      </c>
      <c r="BJ825" s="1">
        <v>45565</v>
      </c>
      <c r="BK825" s="1">
        <v>46659</v>
      </c>
      <c r="BL825" s="1">
        <v>45618</v>
      </c>
      <c r="BM825" s="1">
        <v>46659</v>
      </c>
      <c r="BN825">
        <v>36</v>
      </c>
      <c r="BO825">
        <v>0</v>
      </c>
      <c r="BP825">
        <v>6</v>
      </c>
      <c r="BQ825">
        <v>6</v>
      </c>
      <c r="BR825">
        <v>6</v>
      </c>
      <c r="BS825">
        <v>6</v>
      </c>
      <c r="BT825">
        <v>6</v>
      </c>
      <c r="BU825">
        <v>6</v>
      </c>
      <c r="BV825" t="str">
        <f>"8:00 AM"</f>
        <v>8:00 AM</v>
      </c>
      <c r="BW825" t="str">
        <f>"3:00 PM"</f>
        <v>3:00 PM</v>
      </c>
      <c r="BX825" t="s">
        <v>226</v>
      </c>
      <c r="BY825">
        <v>0</v>
      </c>
      <c r="BZ825">
        <v>12</v>
      </c>
      <c r="CA825" t="s">
        <v>115</v>
      </c>
      <c r="CC825" s="2" t="s">
        <v>9170</v>
      </c>
      <c r="CD825" t="s">
        <v>5092</v>
      </c>
      <c r="CE825" t="s">
        <v>5088</v>
      </c>
      <c r="CF825" t="s">
        <v>119</v>
      </c>
      <c r="CG825" t="s">
        <v>120</v>
      </c>
      <c r="CH825" s="8">
        <v>96950</v>
      </c>
      <c r="CI825" s="3">
        <v>8.15</v>
      </c>
      <c r="CJ825" s="3">
        <v>8.1999999999999993</v>
      </c>
      <c r="CK825" s="3">
        <v>12.23</v>
      </c>
      <c r="CL825" s="3">
        <v>12.3</v>
      </c>
      <c r="CM825" t="s">
        <v>136</v>
      </c>
      <c r="CO825" t="s">
        <v>138</v>
      </c>
      <c r="CQ825" t="s">
        <v>115</v>
      </c>
      <c r="CR825" t="s">
        <v>133</v>
      </c>
      <c r="CS825" t="s">
        <v>139</v>
      </c>
      <c r="CT825" t="s">
        <v>133</v>
      </c>
      <c r="CU825" t="s">
        <v>139</v>
      </c>
      <c r="CV825" t="s">
        <v>133</v>
      </c>
      <c r="CW825" t="s">
        <v>139</v>
      </c>
      <c r="CX825" t="s">
        <v>1588</v>
      </c>
      <c r="CY825" s="10">
        <v>16702347243</v>
      </c>
      <c r="CZ825" t="s">
        <v>5093</v>
      </c>
      <c r="DA825" t="s">
        <v>139</v>
      </c>
      <c r="DB825" t="s">
        <v>133</v>
      </c>
      <c r="DC825" t="s">
        <v>115</v>
      </c>
    </row>
    <row r="826" spans="1:112" ht="14.45" customHeight="1" x14ac:dyDescent="0.25">
      <c r="A826" t="s">
        <v>9541</v>
      </c>
      <c r="B826" t="s">
        <v>143</v>
      </c>
      <c r="C826" s="1">
        <v>45567</v>
      </c>
      <c r="D826" s="1">
        <v>45618</v>
      </c>
      <c r="E826" t="s">
        <v>114</v>
      </c>
      <c r="G826" t="s">
        <v>115</v>
      </c>
      <c r="H826" t="s">
        <v>115</v>
      </c>
      <c r="I826" t="s">
        <v>115</v>
      </c>
      <c r="J826" t="s">
        <v>4058</v>
      </c>
      <c r="L826" t="s">
        <v>4059</v>
      </c>
      <c r="N826" t="s">
        <v>119</v>
      </c>
      <c r="O826" t="s">
        <v>120</v>
      </c>
      <c r="P826" s="8">
        <v>96950</v>
      </c>
      <c r="Q826" t="s">
        <v>121</v>
      </c>
      <c r="S826" s="10">
        <v>16705323131</v>
      </c>
      <c r="U826" t="s">
        <v>4060</v>
      </c>
      <c r="V826">
        <v>4231</v>
      </c>
      <c r="W826" t="s">
        <v>123</v>
      </c>
      <c r="Y826" t="s">
        <v>4061</v>
      </c>
      <c r="Z826" t="s">
        <v>4062</v>
      </c>
      <c r="AB826" t="s">
        <v>663</v>
      </c>
      <c r="AC826" t="s">
        <v>4059</v>
      </c>
      <c r="AE826" t="s">
        <v>119</v>
      </c>
      <c r="AF826" t="s">
        <v>120</v>
      </c>
      <c r="AG826" s="8">
        <v>96950</v>
      </c>
      <c r="AH826" t="s">
        <v>121</v>
      </c>
      <c r="AJ826" s="10">
        <v>16705323131</v>
      </c>
      <c r="AL826" t="s">
        <v>4063</v>
      </c>
      <c r="BD826" t="str">
        <f>"49-9071.00"</f>
        <v>49-9071.00</v>
      </c>
      <c r="BE826" t="s">
        <v>241</v>
      </c>
      <c r="BF826" t="s">
        <v>4064</v>
      </c>
      <c r="BG826" t="s">
        <v>7270</v>
      </c>
      <c r="BH826">
        <v>1</v>
      </c>
      <c r="BI826">
        <v>1</v>
      </c>
      <c r="BJ826" s="1">
        <v>45597</v>
      </c>
      <c r="BK826" s="1">
        <v>45961</v>
      </c>
      <c r="BL826" s="1">
        <v>45618</v>
      </c>
      <c r="BM826" s="1">
        <v>45961</v>
      </c>
      <c r="BN826">
        <v>40</v>
      </c>
      <c r="BO826">
        <v>0</v>
      </c>
      <c r="BP826">
        <v>8</v>
      </c>
      <c r="BQ826">
        <v>8</v>
      </c>
      <c r="BR826">
        <v>8</v>
      </c>
      <c r="BS826">
        <v>8</v>
      </c>
      <c r="BT826">
        <v>8</v>
      </c>
      <c r="BU826">
        <v>0</v>
      </c>
      <c r="BV826" t="str">
        <f>"8:00 AM"</f>
        <v>8:00 AM</v>
      </c>
      <c r="BW826" t="str">
        <f>"5:00 PM"</f>
        <v>5:00 PM</v>
      </c>
      <c r="BX826" t="s">
        <v>158</v>
      </c>
      <c r="BY826">
        <v>0</v>
      </c>
      <c r="BZ826">
        <v>6</v>
      </c>
      <c r="CA826" t="s">
        <v>115</v>
      </c>
      <c r="CC826" s="2" t="s">
        <v>7271</v>
      </c>
      <c r="CD826" t="s">
        <v>4066</v>
      </c>
      <c r="CF826" t="s">
        <v>643</v>
      </c>
      <c r="CG826" t="s">
        <v>120</v>
      </c>
      <c r="CH826" s="8">
        <v>96951</v>
      </c>
      <c r="CI826" s="3">
        <v>9.75</v>
      </c>
      <c r="CJ826" s="3">
        <v>9.75</v>
      </c>
      <c r="CK826" s="3">
        <v>0</v>
      </c>
      <c r="CL826" s="3">
        <v>0</v>
      </c>
      <c r="CM826" t="s">
        <v>136</v>
      </c>
      <c r="CN826">
        <v>0</v>
      </c>
      <c r="CO826" t="s">
        <v>138</v>
      </c>
      <c r="CQ826" t="s">
        <v>115</v>
      </c>
      <c r="CR826" t="s">
        <v>133</v>
      </c>
      <c r="CS826" t="s">
        <v>139</v>
      </c>
      <c r="CT826" t="s">
        <v>139</v>
      </c>
      <c r="CU826" t="s">
        <v>139</v>
      </c>
      <c r="CV826" t="s">
        <v>133</v>
      </c>
      <c r="CW826" t="s">
        <v>139</v>
      </c>
      <c r="CX826" t="s">
        <v>4067</v>
      </c>
      <c r="CY826" s="10">
        <v>16705323131</v>
      </c>
      <c r="CZ826" t="s">
        <v>4063</v>
      </c>
      <c r="DA826" t="s">
        <v>209</v>
      </c>
      <c r="DB826" t="s">
        <v>133</v>
      </c>
      <c r="DC826" t="s">
        <v>115</v>
      </c>
      <c r="DD826" t="s">
        <v>4061</v>
      </c>
      <c r="DE826" t="s">
        <v>4062</v>
      </c>
      <c r="DG826" t="s">
        <v>5245</v>
      </c>
      <c r="DH826" t="s">
        <v>4063</v>
      </c>
    </row>
    <row r="827" spans="1:112" ht="14.45" customHeight="1" x14ac:dyDescent="0.25">
      <c r="A827" t="s">
        <v>1191</v>
      </c>
      <c r="B827" t="s">
        <v>143</v>
      </c>
      <c r="C827" s="1">
        <v>45547</v>
      </c>
      <c r="D827" s="1">
        <v>45621</v>
      </c>
      <c r="E827" t="s">
        <v>114</v>
      </c>
      <c r="G827" t="s">
        <v>133</v>
      </c>
      <c r="H827" t="s">
        <v>115</v>
      </c>
      <c r="I827" t="s">
        <v>115</v>
      </c>
      <c r="J827" t="s">
        <v>1192</v>
      </c>
      <c r="L827" t="s">
        <v>1193</v>
      </c>
      <c r="N827" t="s">
        <v>148</v>
      </c>
      <c r="O827" t="s">
        <v>120</v>
      </c>
      <c r="P827" s="8">
        <v>96950</v>
      </c>
      <c r="Q827" t="s">
        <v>121</v>
      </c>
      <c r="S827" s="10">
        <v>16702872020</v>
      </c>
      <c r="U827" t="s">
        <v>1194</v>
      </c>
      <c r="V827">
        <v>236115</v>
      </c>
      <c r="W827" t="s">
        <v>123</v>
      </c>
      <c r="Y827" t="s">
        <v>1195</v>
      </c>
      <c r="Z827" t="s">
        <v>1196</v>
      </c>
      <c r="AB827" t="s">
        <v>565</v>
      </c>
      <c r="AC827" t="s">
        <v>1197</v>
      </c>
      <c r="AE827" t="s">
        <v>148</v>
      </c>
      <c r="AF827" t="s">
        <v>120</v>
      </c>
      <c r="AG827" s="8">
        <v>96950</v>
      </c>
      <c r="AH827" t="s">
        <v>121</v>
      </c>
      <c r="AJ827" s="10">
        <v>16702872020</v>
      </c>
      <c r="AL827" t="s">
        <v>1198</v>
      </c>
      <c r="AM827" t="s">
        <v>567</v>
      </c>
      <c r="AN827" t="s">
        <v>1199</v>
      </c>
      <c r="AO827" t="s">
        <v>1200</v>
      </c>
      <c r="AQ827" t="s">
        <v>1201</v>
      </c>
      <c r="AS827" t="s">
        <v>148</v>
      </c>
      <c r="AT827" t="s">
        <v>120</v>
      </c>
      <c r="AU827" s="8">
        <v>96950</v>
      </c>
      <c r="AV827" t="s">
        <v>121</v>
      </c>
      <c r="AX827" s="10">
        <v>16702353403</v>
      </c>
      <c r="AZ827" t="s">
        <v>1202</v>
      </c>
      <c r="BA827" t="s">
        <v>1203</v>
      </c>
      <c r="BD827" t="str">
        <f>"43-3031.00"</f>
        <v>43-3031.00</v>
      </c>
      <c r="BE827" t="s">
        <v>430</v>
      </c>
      <c r="BF827" t="s">
        <v>1204</v>
      </c>
      <c r="BG827" t="s">
        <v>1205</v>
      </c>
      <c r="BH827">
        <v>1</v>
      </c>
      <c r="BI827">
        <v>1</v>
      </c>
      <c r="BJ827" s="1">
        <v>45567</v>
      </c>
      <c r="BK827" s="1">
        <v>46661</v>
      </c>
      <c r="BL827" s="1">
        <v>45621</v>
      </c>
      <c r="BM827" s="1">
        <v>46661</v>
      </c>
      <c r="BN827">
        <v>35</v>
      </c>
      <c r="BO827">
        <v>0</v>
      </c>
      <c r="BP827">
        <v>7</v>
      </c>
      <c r="BQ827">
        <v>7</v>
      </c>
      <c r="BR827">
        <v>7</v>
      </c>
      <c r="BS827">
        <v>7</v>
      </c>
      <c r="BT827">
        <v>7</v>
      </c>
      <c r="BU827">
        <v>0</v>
      </c>
      <c r="BV827" t="str">
        <f>"9:00 AM"</f>
        <v>9:00 AM</v>
      </c>
      <c r="BW827" t="str">
        <f>"5:00 PM"</f>
        <v>5:00 PM</v>
      </c>
      <c r="BX827" t="s">
        <v>226</v>
      </c>
      <c r="BY827">
        <v>0</v>
      </c>
      <c r="BZ827">
        <v>12</v>
      </c>
      <c r="CA827" t="s">
        <v>115</v>
      </c>
      <c r="CC827" t="s">
        <v>1206</v>
      </c>
      <c r="CD827" t="s">
        <v>1207</v>
      </c>
      <c r="CF827" t="s">
        <v>148</v>
      </c>
      <c r="CG827" t="s">
        <v>120</v>
      </c>
      <c r="CH827" s="8">
        <v>96950</v>
      </c>
      <c r="CI827" s="3">
        <v>12.28</v>
      </c>
      <c r="CJ827" s="3">
        <v>12.28</v>
      </c>
      <c r="CK827" s="3">
        <v>0</v>
      </c>
      <c r="CL827" s="3">
        <v>0</v>
      </c>
      <c r="CM827" t="s">
        <v>136</v>
      </c>
      <c r="CN827" t="s">
        <v>158</v>
      </c>
      <c r="CO827" t="s">
        <v>138</v>
      </c>
      <c r="CQ827" t="s">
        <v>115</v>
      </c>
      <c r="CR827" t="s">
        <v>133</v>
      </c>
      <c r="CS827" t="s">
        <v>139</v>
      </c>
      <c r="CT827" t="s">
        <v>139</v>
      </c>
      <c r="CU827" t="s">
        <v>139</v>
      </c>
      <c r="CV827" t="s">
        <v>133</v>
      </c>
      <c r="CW827" t="s">
        <v>139</v>
      </c>
      <c r="CX827" t="s">
        <v>1208</v>
      </c>
      <c r="CY827" s="10">
        <v>16702872020</v>
      </c>
      <c r="CZ827" t="s">
        <v>1198</v>
      </c>
      <c r="DA827" t="s">
        <v>139</v>
      </c>
      <c r="DB827" t="s">
        <v>133</v>
      </c>
      <c r="DC827" t="s">
        <v>115</v>
      </c>
    </row>
    <row r="828" spans="1:112" ht="14.45" customHeight="1" x14ac:dyDescent="0.25">
      <c r="A828" t="s">
        <v>1215</v>
      </c>
      <c r="B828" t="s">
        <v>143</v>
      </c>
      <c r="C828" s="1">
        <v>45556</v>
      </c>
      <c r="D828" s="1">
        <v>45621</v>
      </c>
      <c r="E828" t="s">
        <v>144</v>
      </c>
      <c r="F828" s="1">
        <v>45656</v>
      </c>
      <c r="G828" t="s">
        <v>115</v>
      </c>
      <c r="H828" t="s">
        <v>115</v>
      </c>
      <c r="I828" t="s">
        <v>115</v>
      </c>
      <c r="J828" t="s">
        <v>1216</v>
      </c>
      <c r="L828" t="s">
        <v>1217</v>
      </c>
      <c r="M828" t="s">
        <v>1218</v>
      </c>
      <c r="N828" t="s">
        <v>148</v>
      </c>
      <c r="O828" t="s">
        <v>120</v>
      </c>
      <c r="P828" s="8">
        <v>96950</v>
      </c>
      <c r="Q828" t="s">
        <v>121</v>
      </c>
      <c r="S828" s="10">
        <v>16702353027</v>
      </c>
      <c r="U828" t="s">
        <v>1219</v>
      </c>
      <c r="V828">
        <v>561320</v>
      </c>
      <c r="W828" t="s">
        <v>234</v>
      </c>
      <c r="X828" t="s">
        <v>133</v>
      </c>
      <c r="Y828" t="s">
        <v>1220</v>
      </c>
      <c r="Z828" t="s">
        <v>1221</v>
      </c>
      <c r="AA828" t="s">
        <v>1222</v>
      </c>
      <c r="AB828" t="s">
        <v>565</v>
      </c>
      <c r="AC828" t="s">
        <v>1217</v>
      </c>
      <c r="AD828" t="s">
        <v>1218</v>
      </c>
      <c r="AE828" t="s">
        <v>148</v>
      </c>
      <c r="AF828" t="s">
        <v>120</v>
      </c>
      <c r="AG828" s="8">
        <v>96950</v>
      </c>
      <c r="AH828" t="s">
        <v>121</v>
      </c>
      <c r="AJ828" s="10">
        <v>16702353027</v>
      </c>
      <c r="AL828" t="s">
        <v>1223</v>
      </c>
      <c r="BD828" t="str">
        <f>"37-2011.00"</f>
        <v>37-2011.00</v>
      </c>
      <c r="BE828" t="s">
        <v>203</v>
      </c>
      <c r="BF828" t="s">
        <v>1224</v>
      </c>
      <c r="BG828" t="s">
        <v>1225</v>
      </c>
      <c r="BH828">
        <v>7</v>
      </c>
      <c r="BI828">
        <v>7</v>
      </c>
      <c r="BJ828" s="1">
        <v>45658</v>
      </c>
      <c r="BK828" s="1">
        <v>46022</v>
      </c>
      <c r="BL828" s="1">
        <v>45658</v>
      </c>
      <c r="BM828" s="1">
        <v>46022</v>
      </c>
      <c r="BN828">
        <v>35</v>
      </c>
      <c r="BO828">
        <v>0</v>
      </c>
      <c r="BP828">
        <v>7</v>
      </c>
      <c r="BQ828">
        <v>7</v>
      </c>
      <c r="BR828">
        <v>7</v>
      </c>
      <c r="BS828">
        <v>7</v>
      </c>
      <c r="BT828">
        <v>7</v>
      </c>
      <c r="BU828">
        <v>0</v>
      </c>
      <c r="BV828" t="str">
        <f>"7:00 AM"</f>
        <v>7:00 AM</v>
      </c>
      <c r="BW828" t="str">
        <f>"2:00 PM"</f>
        <v>2:00 PM</v>
      </c>
      <c r="BX828" t="s">
        <v>158</v>
      </c>
      <c r="BY828">
        <v>0</v>
      </c>
      <c r="BZ828">
        <v>3</v>
      </c>
      <c r="CA828" t="s">
        <v>115</v>
      </c>
      <c r="CC828" s="2" t="s">
        <v>1226</v>
      </c>
      <c r="CD828" t="s">
        <v>1227</v>
      </c>
      <c r="CE828" t="s">
        <v>1228</v>
      </c>
      <c r="CF828" t="s">
        <v>148</v>
      </c>
      <c r="CG828" t="s">
        <v>120</v>
      </c>
      <c r="CH828" s="8">
        <v>96950</v>
      </c>
      <c r="CI828" s="3">
        <v>8.2899999999999991</v>
      </c>
      <c r="CJ828" s="3">
        <v>8.2899999999999991</v>
      </c>
      <c r="CK828" s="3">
        <v>12.44</v>
      </c>
      <c r="CL828" s="3">
        <v>12.44</v>
      </c>
      <c r="CM828" t="s">
        <v>136</v>
      </c>
      <c r="CN828" t="s">
        <v>158</v>
      </c>
      <c r="CO828" t="s">
        <v>138</v>
      </c>
      <c r="CQ828" t="s">
        <v>115</v>
      </c>
      <c r="CR828" t="s">
        <v>133</v>
      </c>
      <c r="CS828" t="s">
        <v>139</v>
      </c>
      <c r="CT828" t="s">
        <v>133</v>
      </c>
      <c r="CU828" t="s">
        <v>139</v>
      </c>
      <c r="CV828" t="s">
        <v>133</v>
      </c>
      <c r="CW828" t="s">
        <v>139</v>
      </c>
      <c r="CX828" t="s">
        <v>1229</v>
      </c>
      <c r="CY828" s="10">
        <v>16702353027</v>
      </c>
      <c r="CZ828" t="s">
        <v>1223</v>
      </c>
      <c r="DA828" t="s">
        <v>139</v>
      </c>
      <c r="DB828" t="s">
        <v>133</v>
      </c>
      <c r="DC828" t="s">
        <v>133</v>
      </c>
    </row>
    <row r="829" spans="1:112" ht="14.45" customHeight="1" x14ac:dyDescent="0.25">
      <c r="A829" t="s">
        <v>2813</v>
      </c>
      <c r="B829" t="s">
        <v>192</v>
      </c>
      <c r="C829" s="1">
        <v>45532</v>
      </c>
      <c r="D829" s="1">
        <v>45621</v>
      </c>
      <c r="E829" t="s">
        <v>114</v>
      </c>
      <c r="G829" t="s">
        <v>115</v>
      </c>
      <c r="H829" t="s">
        <v>115</v>
      </c>
      <c r="I829" t="s">
        <v>115</v>
      </c>
      <c r="J829" t="s">
        <v>2814</v>
      </c>
      <c r="L829" t="s">
        <v>2815</v>
      </c>
      <c r="M829" t="s">
        <v>2816</v>
      </c>
      <c r="N829" t="s">
        <v>119</v>
      </c>
      <c r="O829" t="s">
        <v>120</v>
      </c>
      <c r="P829" s="8">
        <v>96950</v>
      </c>
      <c r="Q829" t="s">
        <v>121</v>
      </c>
      <c r="S829" s="10">
        <v>16709890401</v>
      </c>
      <c r="U829" t="s">
        <v>2817</v>
      </c>
      <c r="V829">
        <v>44414</v>
      </c>
      <c r="W829" t="s">
        <v>123</v>
      </c>
      <c r="Y829" t="s">
        <v>2818</v>
      </c>
      <c r="Z829" t="s">
        <v>2819</v>
      </c>
      <c r="AB829" t="s">
        <v>200</v>
      </c>
      <c r="AC829" t="s">
        <v>2815</v>
      </c>
      <c r="AD829" t="s">
        <v>2816</v>
      </c>
      <c r="AE829" t="s">
        <v>119</v>
      </c>
      <c r="AF829" t="s">
        <v>120</v>
      </c>
      <c r="AG829" s="8">
        <v>96950</v>
      </c>
      <c r="AH829" t="s">
        <v>121</v>
      </c>
      <c r="AJ829" s="10">
        <v>16709890401</v>
      </c>
      <c r="AL829" t="s">
        <v>2820</v>
      </c>
      <c r="BD829" t="str">
        <f>"49-9071.00"</f>
        <v>49-9071.00</v>
      </c>
      <c r="BE829" t="s">
        <v>241</v>
      </c>
      <c r="BF829" t="s">
        <v>2821</v>
      </c>
      <c r="BG829" t="s">
        <v>2822</v>
      </c>
      <c r="BH829">
        <v>10</v>
      </c>
      <c r="BJ829" s="1">
        <v>45566</v>
      </c>
      <c r="BK829" s="1">
        <v>45930</v>
      </c>
      <c r="BN829">
        <v>35</v>
      </c>
      <c r="BO829">
        <v>0</v>
      </c>
      <c r="BP829">
        <v>7</v>
      </c>
      <c r="BQ829">
        <v>7</v>
      </c>
      <c r="BR829">
        <v>7</v>
      </c>
      <c r="BS829">
        <v>7</v>
      </c>
      <c r="BT829">
        <v>7</v>
      </c>
      <c r="BU829">
        <v>0</v>
      </c>
      <c r="BV829" t="str">
        <f>"8:00 AM"</f>
        <v>8:00 AM</v>
      </c>
      <c r="BW829" t="str">
        <f>"4:00 PM"</f>
        <v>4:00 PM</v>
      </c>
      <c r="BX829" t="s">
        <v>226</v>
      </c>
      <c r="BY829">
        <v>0</v>
      </c>
      <c r="BZ829">
        <v>12</v>
      </c>
      <c r="CA829" t="s">
        <v>115</v>
      </c>
      <c r="CC829" t="s">
        <v>2823</v>
      </c>
      <c r="CD829" t="s">
        <v>2815</v>
      </c>
      <c r="CE829" t="s">
        <v>2816</v>
      </c>
      <c r="CF829" t="s">
        <v>119</v>
      </c>
      <c r="CG829" t="s">
        <v>120</v>
      </c>
      <c r="CH829" s="8">
        <v>96950</v>
      </c>
      <c r="CI829" s="3">
        <v>9.75</v>
      </c>
      <c r="CJ829" s="3">
        <v>9.75</v>
      </c>
      <c r="CK829" s="3">
        <v>14.63</v>
      </c>
      <c r="CL829" s="3">
        <v>14.63</v>
      </c>
      <c r="CM829" t="s">
        <v>136</v>
      </c>
      <c r="CO829" t="s">
        <v>138</v>
      </c>
      <c r="CQ829" t="s">
        <v>115</v>
      </c>
      <c r="CR829" t="s">
        <v>133</v>
      </c>
      <c r="CS829" t="s">
        <v>139</v>
      </c>
      <c r="CT829" t="s">
        <v>133</v>
      </c>
      <c r="CU829" t="s">
        <v>139</v>
      </c>
      <c r="CV829" t="s">
        <v>133</v>
      </c>
      <c r="CW829" t="s">
        <v>139</v>
      </c>
      <c r="CX829" t="s">
        <v>2824</v>
      </c>
      <c r="CY829" s="10">
        <v>16709890401</v>
      </c>
      <c r="CZ829" t="s">
        <v>2820</v>
      </c>
      <c r="DA829" t="s">
        <v>209</v>
      </c>
      <c r="DB829" t="s">
        <v>133</v>
      </c>
      <c r="DC829" t="s">
        <v>115</v>
      </c>
      <c r="DD829" t="s">
        <v>2818</v>
      </c>
      <c r="DE829" t="s">
        <v>2819</v>
      </c>
      <c r="DG829" t="s">
        <v>2814</v>
      </c>
      <c r="DH829" t="s">
        <v>2820</v>
      </c>
    </row>
    <row r="830" spans="1:112" ht="14.45" customHeight="1" x14ac:dyDescent="0.25">
      <c r="A830" t="s">
        <v>3058</v>
      </c>
      <c r="B830" t="s">
        <v>192</v>
      </c>
      <c r="C830" s="1">
        <v>45540</v>
      </c>
      <c r="D830" s="1">
        <v>45621</v>
      </c>
      <c r="E830" t="s">
        <v>114</v>
      </c>
      <c r="G830" t="s">
        <v>115</v>
      </c>
      <c r="H830" t="s">
        <v>115</v>
      </c>
      <c r="I830" t="s">
        <v>115</v>
      </c>
      <c r="J830" t="s">
        <v>2333</v>
      </c>
      <c r="K830" t="s">
        <v>2333</v>
      </c>
      <c r="L830" t="s">
        <v>2335</v>
      </c>
      <c r="M830" t="s">
        <v>2336</v>
      </c>
      <c r="N830" t="s">
        <v>119</v>
      </c>
      <c r="O830" t="s">
        <v>120</v>
      </c>
      <c r="P830" s="8">
        <v>96950</v>
      </c>
      <c r="Q830" t="s">
        <v>121</v>
      </c>
      <c r="S830" s="10">
        <v>16702355912</v>
      </c>
      <c r="U830" t="s">
        <v>2337</v>
      </c>
      <c r="V830">
        <v>56132</v>
      </c>
      <c r="W830" t="s">
        <v>123</v>
      </c>
      <c r="Y830" t="s">
        <v>3059</v>
      </c>
      <c r="Z830" t="s">
        <v>3060</v>
      </c>
      <c r="AA830" t="s">
        <v>3061</v>
      </c>
      <c r="AB830" t="s">
        <v>1732</v>
      </c>
      <c r="AC830" t="s">
        <v>3062</v>
      </c>
      <c r="AE830" t="s">
        <v>119</v>
      </c>
      <c r="AF830" t="s">
        <v>120</v>
      </c>
      <c r="AG830" s="8">
        <v>96950</v>
      </c>
      <c r="AH830" t="s">
        <v>121</v>
      </c>
      <c r="AJ830" s="10">
        <v>16702355912</v>
      </c>
      <c r="AL830" t="s">
        <v>2343</v>
      </c>
      <c r="BD830" t="str">
        <f>"37-2012.00"</f>
        <v>37-2012.00</v>
      </c>
      <c r="BE830" t="s">
        <v>512</v>
      </c>
      <c r="BF830" t="s">
        <v>3063</v>
      </c>
      <c r="BG830" t="s">
        <v>805</v>
      </c>
      <c r="BH830">
        <v>10</v>
      </c>
      <c r="BJ830" s="1">
        <v>45627</v>
      </c>
      <c r="BK830" s="1">
        <v>45991</v>
      </c>
      <c r="BN830">
        <v>35</v>
      </c>
      <c r="BO830">
        <v>0</v>
      </c>
      <c r="BP830">
        <v>7</v>
      </c>
      <c r="BQ830">
        <v>7</v>
      </c>
      <c r="BR830">
        <v>7</v>
      </c>
      <c r="BS830">
        <v>7</v>
      </c>
      <c r="BT830">
        <v>7</v>
      </c>
      <c r="BU830">
        <v>0</v>
      </c>
      <c r="BV830" t="str">
        <f>"9:00 AM"</f>
        <v>9:00 AM</v>
      </c>
      <c r="BW830" t="str">
        <f>"5:00 PM"</f>
        <v>5:00 PM</v>
      </c>
      <c r="BX830" t="s">
        <v>158</v>
      </c>
      <c r="BY830">
        <v>0</v>
      </c>
      <c r="BZ830">
        <v>3</v>
      </c>
      <c r="CA830" t="s">
        <v>115</v>
      </c>
      <c r="CC830" t="s">
        <v>3064</v>
      </c>
      <c r="CD830" t="s">
        <v>2335</v>
      </c>
      <c r="CE830" t="s">
        <v>2336</v>
      </c>
      <c r="CF830" t="s">
        <v>119</v>
      </c>
      <c r="CG830" t="s">
        <v>120</v>
      </c>
      <c r="CH830" s="8">
        <v>96950</v>
      </c>
      <c r="CI830" s="3">
        <v>7.77</v>
      </c>
      <c r="CJ830" s="3">
        <v>7.77</v>
      </c>
      <c r="CK830" s="3">
        <v>11.66</v>
      </c>
      <c r="CL830" s="3">
        <v>11.66</v>
      </c>
      <c r="CM830" t="s">
        <v>136</v>
      </c>
      <c r="CN830" t="s">
        <v>368</v>
      </c>
      <c r="CO830" t="s">
        <v>138</v>
      </c>
      <c r="CQ830" t="s">
        <v>115</v>
      </c>
      <c r="CR830" t="s">
        <v>133</v>
      </c>
      <c r="CS830" t="s">
        <v>139</v>
      </c>
      <c r="CT830" t="s">
        <v>133</v>
      </c>
      <c r="CU830" t="s">
        <v>139</v>
      </c>
      <c r="CV830" t="s">
        <v>133</v>
      </c>
      <c r="CW830" t="s">
        <v>139</v>
      </c>
      <c r="CX830" t="s">
        <v>2348</v>
      </c>
      <c r="CY830" s="10">
        <v>16702355912</v>
      </c>
      <c r="CZ830" t="s">
        <v>2343</v>
      </c>
      <c r="DA830" t="s">
        <v>139</v>
      </c>
      <c r="DB830" t="s">
        <v>133</v>
      </c>
      <c r="DC830" t="s">
        <v>115</v>
      </c>
    </row>
    <row r="831" spans="1:112" ht="14.45" customHeight="1" x14ac:dyDescent="0.25">
      <c r="A831" t="s">
        <v>3190</v>
      </c>
      <c r="B831" t="s">
        <v>143</v>
      </c>
      <c r="C831" s="1">
        <v>45574</v>
      </c>
      <c r="D831" s="1">
        <v>45621</v>
      </c>
      <c r="E831" t="s">
        <v>114</v>
      </c>
      <c r="G831" t="s">
        <v>115</v>
      </c>
      <c r="H831" t="s">
        <v>115</v>
      </c>
      <c r="I831" t="s">
        <v>115</v>
      </c>
      <c r="J831" t="s">
        <v>578</v>
      </c>
      <c r="L831" t="s">
        <v>579</v>
      </c>
      <c r="M831" t="s">
        <v>580</v>
      </c>
      <c r="N831" t="s">
        <v>148</v>
      </c>
      <c r="O831" t="s">
        <v>120</v>
      </c>
      <c r="P831" s="8">
        <v>96950</v>
      </c>
      <c r="Q831" t="s">
        <v>121</v>
      </c>
      <c r="S831" s="10">
        <v>16702368202</v>
      </c>
      <c r="T831">
        <v>3554</v>
      </c>
      <c r="U831" t="s">
        <v>581</v>
      </c>
      <c r="V831">
        <v>62211</v>
      </c>
      <c r="W831" t="s">
        <v>123</v>
      </c>
      <c r="Y831" t="s">
        <v>582</v>
      </c>
      <c r="Z831" t="s">
        <v>583</v>
      </c>
      <c r="AA831" t="s">
        <v>568</v>
      </c>
      <c r="AB831" t="s">
        <v>584</v>
      </c>
      <c r="AC831" t="s">
        <v>579</v>
      </c>
      <c r="AD831" t="s">
        <v>580</v>
      </c>
      <c r="AE831" t="s">
        <v>148</v>
      </c>
      <c r="AF831" t="s">
        <v>120</v>
      </c>
      <c r="AG831" s="8">
        <v>96950</v>
      </c>
      <c r="AH831" t="s">
        <v>121</v>
      </c>
      <c r="AJ831" s="10">
        <v>16702368202</v>
      </c>
      <c r="AK831">
        <v>3554</v>
      </c>
      <c r="AL831" t="s">
        <v>585</v>
      </c>
      <c r="BD831" t="str">
        <f>"29-1141.00"</f>
        <v>29-1141.00</v>
      </c>
      <c r="BE831" t="s">
        <v>772</v>
      </c>
      <c r="BF831" t="s">
        <v>3191</v>
      </c>
      <c r="BG831" t="s">
        <v>3192</v>
      </c>
      <c r="BH831">
        <v>1</v>
      </c>
      <c r="BI831">
        <v>1</v>
      </c>
      <c r="BJ831" s="1">
        <v>45689</v>
      </c>
      <c r="BK831" s="1">
        <v>46053</v>
      </c>
      <c r="BL831" s="1">
        <v>45689</v>
      </c>
      <c r="BM831" s="1">
        <v>46053</v>
      </c>
      <c r="BN831">
        <v>40</v>
      </c>
      <c r="BO831">
        <v>0</v>
      </c>
      <c r="BP831">
        <v>8</v>
      </c>
      <c r="BQ831">
        <v>8</v>
      </c>
      <c r="BR831">
        <v>8</v>
      </c>
      <c r="BS831">
        <v>8</v>
      </c>
      <c r="BT831">
        <v>8</v>
      </c>
      <c r="BU831">
        <v>0</v>
      </c>
      <c r="BV831" t="str">
        <f>"7:30 AM"</f>
        <v>7:30 AM</v>
      </c>
      <c r="BW831" t="str">
        <f>"4:30 PM"</f>
        <v>4:30 PM</v>
      </c>
      <c r="BX831" t="s">
        <v>726</v>
      </c>
      <c r="BY831">
        <v>0</v>
      </c>
      <c r="BZ831">
        <v>36</v>
      </c>
      <c r="CA831" t="s">
        <v>115</v>
      </c>
      <c r="CC831" s="2" t="s">
        <v>3193</v>
      </c>
      <c r="CD831" t="s">
        <v>579</v>
      </c>
      <c r="CE831" t="s">
        <v>580</v>
      </c>
      <c r="CF831" t="s">
        <v>148</v>
      </c>
      <c r="CG831" t="s">
        <v>120</v>
      </c>
      <c r="CH831" s="8">
        <v>96950</v>
      </c>
      <c r="CI831" s="3">
        <v>22.22</v>
      </c>
      <c r="CJ831" s="3">
        <v>22.22</v>
      </c>
      <c r="CM831" t="s">
        <v>136</v>
      </c>
      <c r="CN831" t="s">
        <v>2839</v>
      </c>
      <c r="CO831" t="s">
        <v>138</v>
      </c>
      <c r="CQ831" t="s">
        <v>115</v>
      </c>
      <c r="CR831" t="s">
        <v>133</v>
      </c>
      <c r="CS831" t="s">
        <v>139</v>
      </c>
      <c r="CT831" t="s">
        <v>139</v>
      </c>
      <c r="CU831" t="s">
        <v>139</v>
      </c>
      <c r="CV831" t="s">
        <v>133</v>
      </c>
      <c r="CW831" t="s">
        <v>139</v>
      </c>
      <c r="CX831" t="s">
        <v>2840</v>
      </c>
      <c r="CY831" s="10">
        <v>16702368202</v>
      </c>
      <c r="CZ831" t="s">
        <v>592</v>
      </c>
      <c r="DA831" t="s">
        <v>593</v>
      </c>
      <c r="DB831" t="s">
        <v>133</v>
      </c>
      <c r="DC831" t="s">
        <v>115</v>
      </c>
      <c r="DD831" t="s">
        <v>1576</v>
      </c>
      <c r="DE831" t="s">
        <v>1577</v>
      </c>
      <c r="DF831" t="s">
        <v>2748</v>
      </c>
      <c r="DG831" t="s">
        <v>578</v>
      </c>
      <c r="DH831" t="s">
        <v>1579</v>
      </c>
    </row>
    <row r="832" spans="1:112" ht="14.45" customHeight="1" x14ac:dyDescent="0.25">
      <c r="A832" t="s">
        <v>4246</v>
      </c>
      <c r="B832" t="s">
        <v>143</v>
      </c>
      <c r="C832" s="1">
        <v>45552</v>
      </c>
      <c r="D832" s="1">
        <v>45621</v>
      </c>
      <c r="E832" t="s">
        <v>114</v>
      </c>
      <c r="G832" t="s">
        <v>115</v>
      </c>
      <c r="H832" t="s">
        <v>115</v>
      </c>
      <c r="I832" t="s">
        <v>115</v>
      </c>
      <c r="J832" t="s">
        <v>265</v>
      </c>
      <c r="L832" t="s">
        <v>266</v>
      </c>
      <c r="M832" t="s">
        <v>267</v>
      </c>
      <c r="N832" t="s">
        <v>148</v>
      </c>
      <c r="O832" t="s">
        <v>120</v>
      </c>
      <c r="P832" s="8">
        <v>96950</v>
      </c>
      <c r="Q832" t="s">
        <v>121</v>
      </c>
      <c r="S832" s="10">
        <v>16702341795</v>
      </c>
      <c r="U832" t="s">
        <v>149</v>
      </c>
      <c r="V832">
        <v>722511</v>
      </c>
      <c r="W832" t="s">
        <v>123</v>
      </c>
      <c r="Y832" t="s">
        <v>632</v>
      </c>
      <c r="Z832" t="s">
        <v>269</v>
      </c>
      <c r="AA832" t="s">
        <v>270</v>
      </c>
      <c r="AB832" t="s">
        <v>271</v>
      </c>
      <c r="AC832" t="s">
        <v>1590</v>
      </c>
      <c r="AD832" t="s">
        <v>1591</v>
      </c>
      <c r="AE832" t="s">
        <v>119</v>
      </c>
      <c r="AF832" t="s">
        <v>120</v>
      </c>
      <c r="AG832" s="8">
        <v>96950</v>
      </c>
      <c r="AH832" t="s">
        <v>121</v>
      </c>
      <c r="AJ832" s="10">
        <v>16702341795</v>
      </c>
      <c r="AL832" t="s">
        <v>154</v>
      </c>
      <c r="BD832" t="str">
        <f>"35-1012.00"</f>
        <v>35-1012.00</v>
      </c>
      <c r="BE832" t="s">
        <v>3600</v>
      </c>
      <c r="BF832" t="s">
        <v>3806</v>
      </c>
      <c r="BG832" t="s">
        <v>3807</v>
      </c>
      <c r="BH832">
        <v>2</v>
      </c>
      <c r="BI832">
        <v>2</v>
      </c>
      <c r="BJ832" s="1">
        <v>45597</v>
      </c>
      <c r="BK832" s="1">
        <v>45961</v>
      </c>
      <c r="BL832" s="1">
        <v>45621</v>
      </c>
      <c r="BM832" s="1">
        <v>45961</v>
      </c>
      <c r="BN832">
        <v>35</v>
      </c>
      <c r="BO832">
        <v>5</v>
      </c>
      <c r="BP832">
        <v>6</v>
      </c>
      <c r="BQ832">
        <v>0</v>
      </c>
      <c r="BR832">
        <v>6</v>
      </c>
      <c r="BS832">
        <v>6</v>
      </c>
      <c r="BT832">
        <v>6</v>
      </c>
      <c r="BU832">
        <v>6</v>
      </c>
      <c r="BV832" t="str">
        <f>"10:00 AM"</f>
        <v>10:00 AM</v>
      </c>
      <c r="BW832" t="str">
        <f>"5:00 PM"</f>
        <v>5:00 PM</v>
      </c>
      <c r="BX832" t="s">
        <v>226</v>
      </c>
      <c r="BY832">
        <v>0</v>
      </c>
      <c r="BZ832">
        <v>12</v>
      </c>
      <c r="CA832" t="s">
        <v>133</v>
      </c>
      <c r="CB832">
        <v>10</v>
      </c>
      <c r="CC832" t="s">
        <v>3808</v>
      </c>
      <c r="CD832" t="s">
        <v>4247</v>
      </c>
      <c r="CE832" t="s">
        <v>266</v>
      </c>
      <c r="CF832" t="s">
        <v>148</v>
      </c>
      <c r="CG832" t="s">
        <v>120</v>
      </c>
      <c r="CH832" s="8">
        <v>96950</v>
      </c>
      <c r="CI832" s="3">
        <v>10.6</v>
      </c>
      <c r="CJ832" s="3">
        <v>11</v>
      </c>
      <c r="CK832" s="3">
        <v>15.9</v>
      </c>
      <c r="CL832" s="3">
        <v>16.5</v>
      </c>
      <c r="CM832" t="s">
        <v>136</v>
      </c>
      <c r="CN832" t="s">
        <v>158</v>
      </c>
      <c r="CO832" t="s">
        <v>138</v>
      </c>
      <c r="CQ832" t="s">
        <v>115</v>
      </c>
      <c r="CR832" t="s">
        <v>133</v>
      </c>
      <c r="CS832" t="s">
        <v>133</v>
      </c>
      <c r="CT832" t="s">
        <v>133</v>
      </c>
      <c r="CU832" t="s">
        <v>139</v>
      </c>
      <c r="CV832" t="s">
        <v>133</v>
      </c>
      <c r="CW832" t="s">
        <v>133</v>
      </c>
      <c r="CX832" t="s">
        <v>638</v>
      </c>
      <c r="CY832" s="10">
        <v>16702341795</v>
      </c>
      <c r="CZ832" t="s">
        <v>154</v>
      </c>
      <c r="DA832" t="s">
        <v>164</v>
      </c>
      <c r="DB832" t="s">
        <v>133</v>
      </c>
      <c r="DC832" t="s">
        <v>115</v>
      </c>
    </row>
    <row r="833" spans="1:112" ht="14.45" customHeight="1" x14ac:dyDescent="0.25">
      <c r="A833" t="s">
        <v>4726</v>
      </c>
      <c r="B833" t="s">
        <v>192</v>
      </c>
      <c r="C833" s="1">
        <v>45600</v>
      </c>
      <c r="D833" s="1">
        <v>45621</v>
      </c>
      <c r="E833" t="s">
        <v>114</v>
      </c>
      <c r="G833" t="s">
        <v>115</v>
      </c>
      <c r="H833" t="s">
        <v>115</v>
      </c>
      <c r="I833" t="s">
        <v>115</v>
      </c>
      <c r="J833" t="s">
        <v>389</v>
      </c>
      <c r="K833" t="s">
        <v>390</v>
      </c>
      <c r="L833" t="s">
        <v>391</v>
      </c>
      <c r="M833" t="s">
        <v>294</v>
      </c>
      <c r="N833" t="s">
        <v>119</v>
      </c>
      <c r="O833" t="s">
        <v>120</v>
      </c>
      <c r="P833" s="8">
        <v>96950</v>
      </c>
      <c r="Q833" t="s">
        <v>121</v>
      </c>
      <c r="S833" s="10">
        <v>16709893291</v>
      </c>
      <c r="U833" t="s">
        <v>392</v>
      </c>
      <c r="V833">
        <v>56179</v>
      </c>
      <c r="W833" t="s">
        <v>123</v>
      </c>
      <c r="Y833" t="s">
        <v>393</v>
      </c>
      <c r="Z833" t="s">
        <v>394</v>
      </c>
      <c r="AA833" t="s">
        <v>395</v>
      </c>
      <c r="AB833" t="s">
        <v>396</v>
      </c>
      <c r="AC833" t="s">
        <v>397</v>
      </c>
      <c r="AD833" t="s">
        <v>294</v>
      </c>
      <c r="AE833" t="s">
        <v>119</v>
      </c>
      <c r="AF833" t="s">
        <v>120</v>
      </c>
      <c r="AG833" s="8">
        <v>96950</v>
      </c>
      <c r="AH833" t="s">
        <v>121</v>
      </c>
      <c r="AJ833" s="10">
        <v>16709893291</v>
      </c>
      <c r="AL833" t="s">
        <v>398</v>
      </c>
      <c r="BD833" t="str">
        <f>"49-9071.00"</f>
        <v>49-9071.00</v>
      </c>
      <c r="BE833" t="s">
        <v>241</v>
      </c>
      <c r="BF833" t="s">
        <v>4727</v>
      </c>
      <c r="BG833" t="s">
        <v>205</v>
      </c>
      <c r="BH833">
        <v>10</v>
      </c>
      <c r="BJ833" s="1">
        <v>45627</v>
      </c>
      <c r="BK833" s="1">
        <v>45991</v>
      </c>
      <c r="BN833">
        <v>40</v>
      </c>
      <c r="BO833">
        <v>0</v>
      </c>
      <c r="BP833">
        <v>8</v>
      </c>
      <c r="BQ833">
        <v>8</v>
      </c>
      <c r="BR833">
        <v>8</v>
      </c>
      <c r="BS833">
        <v>8</v>
      </c>
      <c r="BT833">
        <v>8</v>
      </c>
      <c r="BU833">
        <v>0</v>
      </c>
      <c r="BV833" t="str">
        <f>"8:00 AM"</f>
        <v>8:00 AM</v>
      </c>
      <c r="BW833" t="str">
        <f>"5:00 PM"</f>
        <v>5:00 PM</v>
      </c>
      <c r="BX833" t="s">
        <v>226</v>
      </c>
      <c r="BY833">
        <v>0</v>
      </c>
      <c r="BZ833">
        <v>12</v>
      </c>
      <c r="CA833" t="s">
        <v>115</v>
      </c>
      <c r="CC833" t="s">
        <v>4728</v>
      </c>
      <c r="CD833" t="s">
        <v>4729</v>
      </c>
      <c r="CE833" t="s">
        <v>294</v>
      </c>
      <c r="CF833" t="s">
        <v>119</v>
      </c>
      <c r="CG833" t="s">
        <v>120</v>
      </c>
      <c r="CH833" s="8">
        <v>96950</v>
      </c>
      <c r="CI833" s="3">
        <v>9.75</v>
      </c>
      <c r="CJ833" s="3">
        <v>9.8000000000000007</v>
      </c>
      <c r="CK833" s="3">
        <v>14.63</v>
      </c>
      <c r="CL833" s="3">
        <v>14.7</v>
      </c>
      <c r="CM833" t="s">
        <v>136</v>
      </c>
      <c r="CN833" t="s">
        <v>139</v>
      </c>
      <c r="CO833" t="s">
        <v>138</v>
      </c>
      <c r="CQ833" t="s">
        <v>115</v>
      </c>
      <c r="CR833" t="s">
        <v>133</v>
      </c>
      <c r="CS833" t="s">
        <v>133</v>
      </c>
      <c r="CT833" t="s">
        <v>133</v>
      </c>
      <c r="CU833" t="s">
        <v>139</v>
      </c>
      <c r="CV833" t="s">
        <v>133</v>
      </c>
      <c r="CW833" t="s">
        <v>133</v>
      </c>
      <c r="CX833" s="2" t="s">
        <v>402</v>
      </c>
      <c r="CY833" s="10">
        <v>16709893291</v>
      </c>
      <c r="CZ833" t="s">
        <v>398</v>
      </c>
      <c r="DA833" t="s">
        <v>139</v>
      </c>
      <c r="DB833" t="s">
        <v>133</v>
      </c>
      <c r="DC833" t="s">
        <v>115</v>
      </c>
    </row>
    <row r="834" spans="1:112" ht="14.45" customHeight="1" x14ac:dyDescent="0.25">
      <c r="A834" t="s">
        <v>6124</v>
      </c>
      <c r="B834" t="s">
        <v>143</v>
      </c>
      <c r="C834" s="1">
        <v>45554</v>
      </c>
      <c r="D834" s="1">
        <v>45621</v>
      </c>
      <c r="E834" t="s">
        <v>144</v>
      </c>
      <c r="F834" s="1">
        <v>45686</v>
      </c>
      <c r="G834" t="s">
        <v>115</v>
      </c>
      <c r="H834" t="s">
        <v>115</v>
      </c>
      <c r="I834" t="s">
        <v>115</v>
      </c>
      <c r="J834" t="s">
        <v>453</v>
      </c>
      <c r="K834" t="s">
        <v>3570</v>
      </c>
      <c r="L834" t="s">
        <v>6125</v>
      </c>
      <c r="M834" t="s">
        <v>1927</v>
      </c>
      <c r="N834" t="s">
        <v>148</v>
      </c>
      <c r="O834" t="s">
        <v>120</v>
      </c>
      <c r="P834" s="8">
        <v>96950</v>
      </c>
      <c r="Q834" t="s">
        <v>121</v>
      </c>
      <c r="S834" s="10">
        <v>16702358778</v>
      </c>
      <c r="U834" t="s">
        <v>456</v>
      </c>
      <c r="V834">
        <v>522390</v>
      </c>
      <c r="W834" t="s">
        <v>123</v>
      </c>
      <c r="Y834" t="s">
        <v>457</v>
      </c>
      <c r="Z834" t="s">
        <v>458</v>
      </c>
      <c r="AA834" t="s">
        <v>459</v>
      </c>
      <c r="AB834" t="s">
        <v>460</v>
      </c>
      <c r="AC834" t="s">
        <v>455</v>
      </c>
      <c r="AE834" t="s">
        <v>148</v>
      </c>
      <c r="AF834" t="s">
        <v>120</v>
      </c>
      <c r="AG834" s="8">
        <v>96950</v>
      </c>
      <c r="AH834" t="s">
        <v>121</v>
      </c>
      <c r="AJ834" s="10">
        <v>16702358778</v>
      </c>
      <c r="AL834" t="s">
        <v>461</v>
      </c>
      <c r="BD834" t="str">
        <f>"41-2011.00"</f>
        <v>41-2011.00</v>
      </c>
      <c r="BE834" t="s">
        <v>1819</v>
      </c>
      <c r="BF834" t="s">
        <v>3571</v>
      </c>
      <c r="BG834" t="s">
        <v>3572</v>
      </c>
      <c r="BH834">
        <v>1</v>
      </c>
      <c r="BI834">
        <v>1</v>
      </c>
      <c r="BJ834" s="1">
        <v>45688</v>
      </c>
      <c r="BK834" s="1">
        <v>46052</v>
      </c>
      <c r="BL834" s="1">
        <v>45688</v>
      </c>
      <c r="BM834" s="1">
        <v>46052</v>
      </c>
      <c r="BN834">
        <v>40</v>
      </c>
      <c r="BO834">
        <v>0</v>
      </c>
      <c r="BP834">
        <v>8</v>
      </c>
      <c r="BQ834">
        <v>8</v>
      </c>
      <c r="BR834">
        <v>8</v>
      </c>
      <c r="BS834">
        <v>8</v>
      </c>
      <c r="BT834">
        <v>8</v>
      </c>
      <c r="BU834">
        <v>0</v>
      </c>
      <c r="BV834" t="str">
        <f>"8:00 AM"</f>
        <v>8:00 AM</v>
      </c>
      <c r="BW834" t="str">
        <f>"5:00 PM"</f>
        <v>5:00 PM</v>
      </c>
      <c r="BX834" t="s">
        <v>158</v>
      </c>
      <c r="BY834">
        <v>0</v>
      </c>
      <c r="BZ834">
        <v>12</v>
      </c>
      <c r="CA834" t="s">
        <v>115</v>
      </c>
      <c r="CC834" t="s">
        <v>3573</v>
      </c>
      <c r="CD834" t="s">
        <v>455</v>
      </c>
      <c r="CF834" t="s">
        <v>148</v>
      </c>
      <c r="CG834" t="s">
        <v>120</v>
      </c>
      <c r="CH834" s="8">
        <v>96950</v>
      </c>
      <c r="CI834" s="3">
        <v>7.89</v>
      </c>
      <c r="CJ834" s="3">
        <v>10</v>
      </c>
      <c r="CK834" s="3">
        <v>11.84</v>
      </c>
      <c r="CL834" s="3">
        <v>15</v>
      </c>
      <c r="CM834" t="s">
        <v>136</v>
      </c>
      <c r="CN834" t="s">
        <v>209</v>
      </c>
      <c r="CO834" t="s">
        <v>138</v>
      </c>
      <c r="CQ834" t="s">
        <v>115</v>
      </c>
      <c r="CR834" t="s">
        <v>133</v>
      </c>
      <c r="CS834" t="s">
        <v>133</v>
      </c>
      <c r="CT834" t="s">
        <v>133</v>
      </c>
      <c r="CU834" t="s">
        <v>139</v>
      </c>
      <c r="CV834" t="s">
        <v>133</v>
      </c>
      <c r="CW834" t="s">
        <v>133</v>
      </c>
      <c r="CX834" t="s">
        <v>467</v>
      </c>
      <c r="CY834" s="10">
        <v>16702358778</v>
      </c>
      <c r="CZ834" t="s">
        <v>461</v>
      </c>
      <c r="DA834" t="s">
        <v>139</v>
      </c>
      <c r="DB834" t="s">
        <v>133</v>
      </c>
      <c r="DC834" t="s">
        <v>115</v>
      </c>
    </row>
    <row r="835" spans="1:112" ht="14.45" customHeight="1" x14ac:dyDescent="0.25">
      <c r="A835" t="s">
        <v>6132</v>
      </c>
      <c r="B835" t="s">
        <v>143</v>
      </c>
      <c r="C835" s="1">
        <v>45567</v>
      </c>
      <c r="D835" s="1">
        <v>45621</v>
      </c>
      <c r="E835" t="s">
        <v>114</v>
      </c>
      <c r="G835" t="s">
        <v>115</v>
      </c>
      <c r="H835" t="s">
        <v>115</v>
      </c>
      <c r="I835" t="s">
        <v>115</v>
      </c>
      <c r="J835" t="s">
        <v>5245</v>
      </c>
      <c r="L835" t="s">
        <v>4059</v>
      </c>
      <c r="M835" t="s">
        <v>4066</v>
      </c>
      <c r="N835" t="s">
        <v>643</v>
      </c>
      <c r="O835" t="s">
        <v>120</v>
      </c>
      <c r="P835" s="8">
        <v>96950</v>
      </c>
      <c r="Q835" t="s">
        <v>121</v>
      </c>
      <c r="S835" s="10">
        <v>16705323131</v>
      </c>
      <c r="U835" t="s">
        <v>4060</v>
      </c>
      <c r="V835">
        <v>423120</v>
      </c>
      <c r="W835" t="s">
        <v>123</v>
      </c>
      <c r="Y835" t="s">
        <v>4061</v>
      </c>
      <c r="Z835" t="s">
        <v>4062</v>
      </c>
      <c r="AB835" t="s">
        <v>460</v>
      </c>
      <c r="AC835" t="s">
        <v>5246</v>
      </c>
      <c r="AE835" t="s">
        <v>148</v>
      </c>
      <c r="AF835" t="s">
        <v>120</v>
      </c>
      <c r="AG835" s="8">
        <v>96950</v>
      </c>
      <c r="AH835" t="s">
        <v>121</v>
      </c>
      <c r="AJ835" s="10">
        <v>16705323131</v>
      </c>
      <c r="AL835" t="s">
        <v>4063</v>
      </c>
      <c r="BD835" t="str">
        <f>"41-2011.00"</f>
        <v>41-2011.00</v>
      </c>
      <c r="BE835" t="s">
        <v>1819</v>
      </c>
      <c r="BF835" t="s">
        <v>5247</v>
      </c>
      <c r="BG835" t="s">
        <v>2200</v>
      </c>
      <c r="BH835">
        <v>1</v>
      </c>
      <c r="BI835">
        <v>1</v>
      </c>
      <c r="BJ835" s="1">
        <v>45597</v>
      </c>
      <c r="BK835" s="1">
        <v>45961</v>
      </c>
      <c r="BL835" s="1">
        <v>45621</v>
      </c>
      <c r="BM835" s="1">
        <v>45961</v>
      </c>
      <c r="BN835">
        <v>40</v>
      </c>
      <c r="BO835">
        <v>0</v>
      </c>
      <c r="BP835">
        <v>0</v>
      </c>
      <c r="BQ835">
        <v>8</v>
      </c>
      <c r="BR835">
        <v>8</v>
      </c>
      <c r="BS835">
        <v>8</v>
      </c>
      <c r="BT835">
        <v>8</v>
      </c>
      <c r="BU835">
        <v>8</v>
      </c>
      <c r="BV835" t="str">
        <f>"8:00 AM"</f>
        <v>8:00 AM</v>
      </c>
      <c r="BW835" t="str">
        <f>"5:49 PM"</f>
        <v>5:49 PM</v>
      </c>
      <c r="BX835" t="s">
        <v>158</v>
      </c>
      <c r="BY835">
        <v>0</v>
      </c>
      <c r="BZ835">
        <v>3</v>
      </c>
      <c r="CA835" t="s">
        <v>115</v>
      </c>
      <c r="CC835" t="s">
        <v>6133</v>
      </c>
      <c r="CD835" t="s">
        <v>4066</v>
      </c>
      <c r="CF835" t="s">
        <v>643</v>
      </c>
      <c r="CG835" t="s">
        <v>120</v>
      </c>
      <c r="CH835" s="8">
        <v>96951</v>
      </c>
      <c r="CI835" s="3">
        <v>7.89</v>
      </c>
      <c r="CJ835" s="3">
        <v>7.89</v>
      </c>
      <c r="CK835" s="3">
        <v>0</v>
      </c>
      <c r="CL835" s="3">
        <v>0</v>
      </c>
      <c r="CM835" t="s">
        <v>136</v>
      </c>
      <c r="CN835">
        <v>0</v>
      </c>
      <c r="CO835" t="s">
        <v>138</v>
      </c>
      <c r="CQ835" t="s">
        <v>115</v>
      </c>
      <c r="CR835" t="s">
        <v>133</v>
      </c>
      <c r="CS835" t="s">
        <v>139</v>
      </c>
      <c r="CT835" t="s">
        <v>139</v>
      </c>
      <c r="CU835" t="s">
        <v>139</v>
      </c>
      <c r="CV835" t="s">
        <v>133</v>
      </c>
      <c r="CW835" t="s">
        <v>139</v>
      </c>
      <c r="CX835" t="s">
        <v>1922</v>
      </c>
      <c r="CY835" s="10">
        <v>16705323131</v>
      </c>
      <c r="CZ835" t="s">
        <v>4063</v>
      </c>
      <c r="DA835" t="s">
        <v>209</v>
      </c>
      <c r="DB835" t="s">
        <v>133</v>
      </c>
      <c r="DC835" t="s">
        <v>115</v>
      </c>
      <c r="DD835" t="s">
        <v>4061</v>
      </c>
      <c r="DE835" t="s">
        <v>4062</v>
      </c>
      <c r="DG835" t="s">
        <v>5245</v>
      </c>
      <c r="DH835" t="s">
        <v>4063</v>
      </c>
    </row>
    <row r="836" spans="1:112" ht="14.45" customHeight="1" x14ac:dyDescent="0.25">
      <c r="A836" t="s">
        <v>6741</v>
      </c>
      <c r="B836" t="s">
        <v>901</v>
      </c>
      <c r="C836" s="1">
        <v>45573</v>
      </c>
      <c r="D836" s="1">
        <v>45621</v>
      </c>
      <c r="E836" t="s">
        <v>144</v>
      </c>
      <c r="F836" s="1">
        <v>45656</v>
      </c>
      <c r="G836" t="s">
        <v>115</v>
      </c>
      <c r="H836" t="s">
        <v>115</v>
      </c>
      <c r="I836" t="s">
        <v>115</v>
      </c>
      <c r="J836" t="s">
        <v>469</v>
      </c>
      <c r="L836" t="s">
        <v>470</v>
      </c>
      <c r="M836" t="s">
        <v>471</v>
      </c>
      <c r="N836" t="s">
        <v>119</v>
      </c>
      <c r="O836" t="s">
        <v>120</v>
      </c>
      <c r="P836" s="8">
        <v>96950</v>
      </c>
      <c r="Q836" t="s">
        <v>121</v>
      </c>
      <c r="S836" s="10">
        <v>16702355009</v>
      </c>
      <c r="U836" t="s">
        <v>472</v>
      </c>
      <c r="V836">
        <v>561311</v>
      </c>
      <c r="W836" t="s">
        <v>234</v>
      </c>
      <c r="X836" t="s">
        <v>133</v>
      </c>
      <c r="Y836" t="s">
        <v>473</v>
      </c>
      <c r="Z836" t="s">
        <v>474</v>
      </c>
      <c r="AA836" t="s">
        <v>475</v>
      </c>
      <c r="AB836" t="s">
        <v>200</v>
      </c>
      <c r="AC836" t="s">
        <v>6742</v>
      </c>
      <c r="AD836" t="s">
        <v>471</v>
      </c>
      <c r="AE836" t="s">
        <v>119</v>
      </c>
      <c r="AF836" t="s">
        <v>120</v>
      </c>
      <c r="AG836" s="8">
        <v>96950</v>
      </c>
      <c r="AH836" t="s">
        <v>121</v>
      </c>
      <c r="AJ836" s="10">
        <v>16702355009</v>
      </c>
      <c r="AL836" t="s">
        <v>477</v>
      </c>
      <c r="BD836" t="str">
        <f>"37-2012.00"</f>
        <v>37-2012.00</v>
      </c>
      <c r="BE836" t="s">
        <v>512</v>
      </c>
      <c r="BF836" t="s">
        <v>6743</v>
      </c>
      <c r="BG836" t="s">
        <v>5955</v>
      </c>
      <c r="BH836">
        <v>15</v>
      </c>
      <c r="BI836">
        <v>13</v>
      </c>
      <c r="BJ836" s="1">
        <v>45658</v>
      </c>
      <c r="BK836" s="1">
        <v>46022</v>
      </c>
      <c r="BL836" s="1">
        <v>45658</v>
      </c>
      <c r="BM836" s="1">
        <v>46022</v>
      </c>
      <c r="BN836">
        <v>35</v>
      </c>
      <c r="BO836">
        <v>0</v>
      </c>
      <c r="BP836">
        <v>7</v>
      </c>
      <c r="BQ836">
        <v>7</v>
      </c>
      <c r="BR836">
        <v>7</v>
      </c>
      <c r="BS836">
        <v>7</v>
      </c>
      <c r="BT836">
        <v>7</v>
      </c>
      <c r="BU836">
        <v>0</v>
      </c>
      <c r="BV836" t="str">
        <f>"8:00 AM"</f>
        <v>8:00 AM</v>
      </c>
      <c r="BW836" t="str">
        <f>"4:00 PM"</f>
        <v>4:00 PM</v>
      </c>
      <c r="BX836" t="s">
        <v>158</v>
      </c>
      <c r="BY836">
        <v>0</v>
      </c>
      <c r="BZ836">
        <v>3</v>
      </c>
      <c r="CA836" t="s">
        <v>115</v>
      </c>
      <c r="CC836" t="s">
        <v>6744</v>
      </c>
      <c r="CD836" t="s">
        <v>1642</v>
      </c>
      <c r="CE836" t="s">
        <v>972</v>
      </c>
      <c r="CF836" t="s">
        <v>119</v>
      </c>
      <c r="CG836" t="s">
        <v>120</v>
      </c>
      <c r="CH836" s="8">
        <v>96950</v>
      </c>
      <c r="CI836" s="3">
        <v>7.77</v>
      </c>
      <c r="CJ836" s="3">
        <v>7.77</v>
      </c>
      <c r="CK836" s="3">
        <v>11.66</v>
      </c>
      <c r="CL836" s="3">
        <v>11.66</v>
      </c>
      <c r="CM836" t="s">
        <v>136</v>
      </c>
      <c r="CN836" t="s">
        <v>482</v>
      </c>
      <c r="CO836" t="s">
        <v>138</v>
      </c>
      <c r="CQ836" t="s">
        <v>115</v>
      </c>
      <c r="CR836" t="s">
        <v>133</v>
      </c>
      <c r="CS836" t="s">
        <v>139</v>
      </c>
      <c r="CT836" t="s">
        <v>133</v>
      </c>
      <c r="CU836" t="s">
        <v>139</v>
      </c>
      <c r="CV836" t="s">
        <v>133</v>
      </c>
      <c r="CW836" t="s">
        <v>139</v>
      </c>
      <c r="CX836" t="s">
        <v>5567</v>
      </c>
      <c r="CY836" s="10">
        <v>16702355009</v>
      </c>
      <c r="CZ836" t="s">
        <v>477</v>
      </c>
      <c r="DA836" t="s">
        <v>139</v>
      </c>
      <c r="DB836" t="s">
        <v>133</v>
      </c>
      <c r="DC836" t="s">
        <v>133</v>
      </c>
    </row>
    <row r="837" spans="1:112" ht="14.45" customHeight="1" x14ac:dyDescent="0.25">
      <c r="A837" t="s">
        <v>6950</v>
      </c>
      <c r="B837" t="s">
        <v>113</v>
      </c>
      <c r="C837" s="1">
        <v>45617</v>
      </c>
      <c r="D837" s="1">
        <v>45621</v>
      </c>
      <c r="E837" t="s">
        <v>114</v>
      </c>
      <c r="G837" t="s">
        <v>115</v>
      </c>
      <c r="H837" t="s">
        <v>115</v>
      </c>
      <c r="I837" t="s">
        <v>115</v>
      </c>
      <c r="J837" t="s">
        <v>2647</v>
      </c>
      <c r="K837" t="s">
        <v>2648</v>
      </c>
      <c r="L837" t="s">
        <v>2649</v>
      </c>
      <c r="M837" t="s">
        <v>2650</v>
      </c>
      <c r="N837" t="s">
        <v>119</v>
      </c>
      <c r="O837" t="s">
        <v>120</v>
      </c>
      <c r="P837" s="8">
        <v>96950</v>
      </c>
      <c r="Q837" t="s">
        <v>121</v>
      </c>
      <c r="S837" s="10">
        <v>16702876661</v>
      </c>
      <c r="U837" t="s">
        <v>2651</v>
      </c>
      <c r="V837">
        <v>561520</v>
      </c>
      <c r="W837" t="s">
        <v>123</v>
      </c>
      <c r="Y837" t="s">
        <v>2149</v>
      </c>
      <c r="Z837" t="s">
        <v>2150</v>
      </c>
      <c r="AB837" t="s">
        <v>2652</v>
      </c>
      <c r="AC837" t="s">
        <v>2649</v>
      </c>
      <c r="AD837" t="s">
        <v>2650</v>
      </c>
      <c r="AE837" t="s">
        <v>119</v>
      </c>
      <c r="AF837" t="s">
        <v>120</v>
      </c>
      <c r="AG837" s="8">
        <v>96950</v>
      </c>
      <c r="AH837" t="s">
        <v>121</v>
      </c>
      <c r="AJ837" s="10">
        <v>16702876661</v>
      </c>
      <c r="AL837" t="s">
        <v>2654</v>
      </c>
      <c r="BD837" t="str">
        <f>"39-7011.00"</f>
        <v>39-7011.00</v>
      </c>
      <c r="BE837" t="s">
        <v>1457</v>
      </c>
      <c r="BF837" t="s">
        <v>6951</v>
      </c>
      <c r="BG837" t="s">
        <v>2280</v>
      </c>
      <c r="BH837">
        <v>6</v>
      </c>
      <c r="BJ837" s="1">
        <v>45992</v>
      </c>
      <c r="BK837" s="1">
        <v>45930</v>
      </c>
      <c r="BN837">
        <v>35</v>
      </c>
      <c r="BO837">
        <v>7</v>
      </c>
      <c r="BP837">
        <v>0</v>
      </c>
      <c r="BQ837">
        <v>0</v>
      </c>
      <c r="BR837">
        <v>7</v>
      </c>
      <c r="BS837">
        <v>7</v>
      </c>
      <c r="BT837">
        <v>7</v>
      </c>
      <c r="BU837">
        <v>7</v>
      </c>
      <c r="BV837" t="str">
        <f>"12:00 AM"</f>
        <v>12:00 AM</v>
      </c>
      <c r="BW837" t="str">
        <f>"7:00 AM"</f>
        <v>7:00 AM</v>
      </c>
      <c r="BX837" t="s">
        <v>158</v>
      </c>
      <c r="BY837">
        <v>0</v>
      </c>
      <c r="BZ837">
        <v>12</v>
      </c>
      <c r="CA837" t="s">
        <v>115</v>
      </c>
      <c r="CC837" t="s">
        <v>6952</v>
      </c>
      <c r="CD837" t="s">
        <v>2649</v>
      </c>
      <c r="CE837" t="s">
        <v>2650</v>
      </c>
      <c r="CF837" t="s">
        <v>2477</v>
      </c>
      <c r="CG837" t="s">
        <v>120</v>
      </c>
      <c r="CH837" s="8">
        <v>96950</v>
      </c>
      <c r="CI837" s="3">
        <v>10.43</v>
      </c>
      <c r="CJ837" s="3">
        <v>10.43</v>
      </c>
      <c r="CK837" s="3">
        <v>15.65</v>
      </c>
      <c r="CL837" s="3">
        <v>15.65</v>
      </c>
      <c r="CM837" t="s">
        <v>136</v>
      </c>
      <c r="CN837" t="s">
        <v>139</v>
      </c>
      <c r="CO837" t="s">
        <v>138</v>
      </c>
      <c r="CQ837" t="s">
        <v>115</v>
      </c>
      <c r="CR837" t="s">
        <v>133</v>
      </c>
      <c r="CS837" t="s">
        <v>139</v>
      </c>
      <c r="CT837" t="s">
        <v>133</v>
      </c>
      <c r="CU837" t="s">
        <v>139</v>
      </c>
      <c r="CV837" t="s">
        <v>133</v>
      </c>
      <c r="CW837" t="s">
        <v>139</v>
      </c>
      <c r="CX837" t="s">
        <v>2155</v>
      </c>
      <c r="CY837" s="10">
        <v>16702876661</v>
      </c>
      <c r="CZ837" t="s">
        <v>2654</v>
      </c>
      <c r="DA837" t="s">
        <v>139</v>
      </c>
      <c r="DB837" t="s">
        <v>133</v>
      </c>
      <c r="DC837" t="s">
        <v>115</v>
      </c>
    </row>
    <row r="838" spans="1:112" ht="14.45" customHeight="1" x14ac:dyDescent="0.25">
      <c r="A838" t="s">
        <v>7081</v>
      </c>
      <c r="B838" t="s">
        <v>901</v>
      </c>
      <c r="C838" s="1">
        <v>45573</v>
      </c>
      <c r="D838" s="1">
        <v>45621</v>
      </c>
      <c r="E838" t="s">
        <v>144</v>
      </c>
      <c r="F838" s="1">
        <v>45656</v>
      </c>
      <c r="G838" t="s">
        <v>115</v>
      </c>
      <c r="H838" t="s">
        <v>115</v>
      </c>
      <c r="I838" t="s">
        <v>115</v>
      </c>
      <c r="J838" t="s">
        <v>469</v>
      </c>
      <c r="L838" t="s">
        <v>470</v>
      </c>
      <c r="M838" t="s">
        <v>471</v>
      </c>
      <c r="N838" t="s">
        <v>119</v>
      </c>
      <c r="O838" t="s">
        <v>120</v>
      </c>
      <c r="P838" s="8">
        <v>96950</v>
      </c>
      <c r="Q838" t="s">
        <v>121</v>
      </c>
      <c r="S838" s="10">
        <v>16702355009</v>
      </c>
      <c r="U838" t="s">
        <v>472</v>
      </c>
      <c r="V838">
        <v>561311</v>
      </c>
      <c r="W838" t="s">
        <v>234</v>
      </c>
      <c r="X838" t="s">
        <v>133</v>
      </c>
      <c r="Y838" t="s">
        <v>473</v>
      </c>
      <c r="Z838" t="s">
        <v>474</v>
      </c>
      <c r="AA838" t="s">
        <v>475</v>
      </c>
      <c r="AB838" t="s">
        <v>200</v>
      </c>
      <c r="AC838" t="s">
        <v>470</v>
      </c>
      <c r="AD838" t="s">
        <v>471</v>
      </c>
      <c r="AE838" t="s">
        <v>119</v>
      </c>
      <c r="AF838" t="s">
        <v>120</v>
      </c>
      <c r="AG838" s="8">
        <v>96950</v>
      </c>
      <c r="AH838" t="s">
        <v>121</v>
      </c>
      <c r="AJ838" s="10">
        <v>16702355009</v>
      </c>
      <c r="AL838" t="s">
        <v>477</v>
      </c>
      <c r="BD838" t="str">
        <f>"35-2021.00"</f>
        <v>35-2021.00</v>
      </c>
      <c r="BE838" t="s">
        <v>1658</v>
      </c>
      <c r="BF838" t="s">
        <v>7082</v>
      </c>
      <c r="BG838" t="s">
        <v>4659</v>
      </c>
      <c r="BH838">
        <v>10</v>
      </c>
      <c r="BI838">
        <v>5</v>
      </c>
      <c r="BJ838" s="1">
        <v>45658</v>
      </c>
      <c r="BK838" s="1">
        <v>46022</v>
      </c>
      <c r="BL838" s="1">
        <v>45658</v>
      </c>
      <c r="BM838" s="1">
        <v>46022</v>
      </c>
      <c r="BN838">
        <v>35</v>
      </c>
      <c r="BO838">
        <v>0</v>
      </c>
      <c r="BP838">
        <v>7</v>
      </c>
      <c r="BQ838">
        <v>7</v>
      </c>
      <c r="BR838">
        <v>7</v>
      </c>
      <c r="BS838">
        <v>7</v>
      </c>
      <c r="BT838">
        <v>7</v>
      </c>
      <c r="BU838">
        <v>0</v>
      </c>
      <c r="BV838" t="str">
        <f>"8:00 AM"</f>
        <v>8:00 AM</v>
      </c>
      <c r="BW838" t="str">
        <f>"4:00 PM"</f>
        <v>4:00 PM</v>
      </c>
      <c r="BX838" t="s">
        <v>158</v>
      </c>
      <c r="BY838">
        <v>0</v>
      </c>
      <c r="BZ838">
        <v>3</v>
      </c>
      <c r="CA838" t="s">
        <v>115</v>
      </c>
      <c r="CC838" t="s">
        <v>4660</v>
      </c>
      <c r="CD838" t="s">
        <v>7083</v>
      </c>
      <c r="CE838" t="s">
        <v>7084</v>
      </c>
      <c r="CF838" t="s">
        <v>119</v>
      </c>
      <c r="CG838" t="s">
        <v>120</v>
      </c>
      <c r="CH838" s="8">
        <v>96950</v>
      </c>
      <c r="CI838" s="3">
        <v>7.84</v>
      </c>
      <c r="CJ838" s="3">
        <v>7.84</v>
      </c>
      <c r="CK838" s="3">
        <v>11.76</v>
      </c>
      <c r="CL838" s="3">
        <v>11.76</v>
      </c>
      <c r="CM838" t="s">
        <v>136</v>
      </c>
      <c r="CN838" t="s">
        <v>482</v>
      </c>
      <c r="CO838" t="s">
        <v>138</v>
      </c>
      <c r="CQ838" t="s">
        <v>115</v>
      </c>
      <c r="CR838" t="s">
        <v>133</v>
      </c>
      <c r="CS838" t="s">
        <v>139</v>
      </c>
      <c r="CT838" t="s">
        <v>133</v>
      </c>
      <c r="CU838" t="s">
        <v>139</v>
      </c>
      <c r="CV838" t="s">
        <v>133</v>
      </c>
      <c r="CW838" t="s">
        <v>139</v>
      </c>
      <c r="CX838" t="s">
        <v>5567</v>
      </c>
      <c r="CY838" s="10">
        <v>16702355009</v>
      </c>
      <c r="CZ838" t="s">
        <v>477</v>
      </c>
      <c r="DA838" t="s">
        <v>139</v>
      </c>
      <c r="DB838" t="s">
        <v>133</v>
      </c>
      <c r="DC838" t="s">
        <v>133</v>
      </c>
    </row>
    <row r="839" spans="1:112" ht="14.45" customHeight="1" x14ac:dyDescent="0.25">
      <c r="A839" t="s">
        <v>7745</v>
      </c>
      <c r="B839" t="s">
        <v>143</v>
      </c>
      <c r="C839" s="1">
        <v>45566</v>
      </c>
      <c r="D839" s="1">
        <v>45621</v>
      </c>
      <c r="E839" t="s">
        <v>144</v>
      </c>
      <c r="F839" s="1">
        <v>45625</v>
      </c>
      <c r="G839" t="s">
        <v>133</v>
      </c>
      <c r="H839" t="s">
        <v>115</v>
      </c>
      <c r="I839" t="s">
        <v>115</v>
      </c>
      <c r="J839" t="s">
        <v>265</v>
      </c>
      <c r="K839" t="s">
        <v>265</v>
      </c>
      <c r="L839" t="s">
        <v>266</v>
      </c>
      <c r="M839" t="s">
        <v>267</v>
      </c>
      <c r="N839" t="s">
        <v>148</v>
      </c>
      <c r="O839" t="s">
        <v>120</v>
      </c>
      <c r="P839" s="8">
        <v>96950</v>
      </c>
      <c r="Q839" t="s">
        <v>121</v>
      </c>
      <c r="S839" s="10">
        <v>16702341795</v>
      </c>
      <c r="U839" t="s">
        <v>149</v>
      </c>
      <c r="V839">
        <v>56179</v>
      </c>
      <c r="W839" t="s">
        <v>123</v>
      </c>
      <c r="Y839" t="s">
        <v>268</v>
      </c>
      <c r="Z839" t="s">
        <v>269</v>
      </c>
      <c r="AA839" t="s">
        <v>270</v>
      </c>
      <c r="AB839" t="s">
        <v>271</v>
      </c>
      <c r="AC839" t="s">
        <v>266</v>
      </c>
      <c r="AD839" t="s">
        <v>267</v>
      </c>
      <c r="AE839" t="s">
        <v>119</v>
      </c>
      <c r="AF839" t="s">
        <v>120</v>
      </c>
      <c r="AG839" s="8">
        <v>96950</v>
      </c>
      <c r="AH839" t="s">
        <v>121</v>
      </c>
      <c r="AJ839" s="10">
        <v>16702341795</v>
      </c>
      <c r="AL839" t="s">
        <v>154</v>
      </c>
      <c r="BD839" t="str">
        <f>"49-9071.00"</f>
        <v>49-9071.00</v>
      </c>
      <c r="BE839" t="s">
        <v>241</v>
      </c>
      <c r="BF839" t="s">
        <v>5817</v>
      </c>
      <c r="BG839" t="s">
        <v>1570</v>
      </c>
      <c r="BH839">
        <v>1</v>
      </c>
      <c r="BI839">
        <v>1</v>
      </c>
      <c r="BJ839" s="1">
        <v>45627</v>
      </c>
      <c r="BK839" s="1">
        <v>45991</v>
      </c>
      <c r="BL839" s="1">
        <v>45627</v>
      </c>
      <c r="BM839" s="1">
        <v>45991</v>
      </c>
      <c r="BN839">
        <v>40</v>
      </c>
      <c r="BO839">
        <v>0</v>
      </c>
      <c r="BP839">
        <v>8</v>
      </c>
      <c r="BQ839">
        <v>8</v>
      </c>
      <c r="BR839">
        <v>8</v>
      </c>
      <c r="BS839">
        <v>8</v>
      </c>
      <c r="BT839">
        <v>8</v>
      </c>
      <c r="BU839">
        <v>0</v>
      </c>
      <c r="BV839" t="str">
        <f>"8:00 AM"</f>
        <v>8:00 AM</v>
      </c>
      <c r="BW839" t="str">
        <f>"5:00 PM"</f>
        <v>5:00 PM</v>
      </c>
      <c r="BX839" t="s">
        <v>226</v>
      </c>
      <c r="BY839">
        <v>0</v>
      </c>
      <c r="BZ839">
        <v>12</v>
      </c>
      <c r="CA839" t="s">
        <v>115</v>
      </c>
      <c r="CC839" t="s">
        <v>7746</v>
      </c>
      <c r="CD839" t="s">
        <v>294</v>
      </c>
      <c r="CE839" t="s">
        <v>5819</v>
      </c>
      <c r="CF839" t="s">
        <v>283</v>
      </c>
      <c r="CG839" t="s">
        <v>120</v>
      </c>
      <c r="CH839" s="8">
        <v>96952</v>
      </c>
      <c r="CI839" s="3">
        <v>9.75</v>
      </c>
      <c r="CJ839" s="3">
        <v>10.5</v>
      </c>
      <c r="CK839" s="3">
        <v>14.63</v>
      </c>
      <c r="CL839" s="3">
        <v>15.75</v>
      </c>
      <c r="CM839" t="s">
        <v>136</v>
      </c>
      <c r="CN839" t="s">
        <v>158</v>
      </c>
      <c r="CO839" t="s">
        <v>138</v>
      </c>
      <c r="CQ839" t="s">
        <v>115</v>
      </c>
      <c r="CR839" t="s">
        <v>133</v>
      </c>
      <c r="CS839" t="s">
        <v>133</v>
      </c>
      <c r="CT839" t="s">
        <v>133</v>
      </c>
      <c r="CU839" t="s">
        <v>139</v>
      </c>
      <c r="CV839" t="s">
        <v>133</v>
      </c>
      <c r="CW839" t="s">
        <v>133</v>
      </c>
      <c r="CX839" t="s">
        <v>638</v>
      </c>
      <c r="CY839" s="10">
        <v>16702341795</v>
      </c>
      <c r="CZ839" t="s">
        <v>154</v>
      </c>
      <c r="DA839" t="s">
        <v>164</v>
      </c>
      <c r="DB839" t="s">
        <v>133</v>
      </c>
      <c r="DC839" t="s">
        <v>115</v>
      </c>
    </row>
    <row r="840" spans="1:112" ht="14.45" customHeight="1" x14ac:dyDescent="0.25">
      <c r="A840" t="s">
        <v>8458</v>
      </c>
      <c r="B840" t="s">
        <v>143</v>
      </c>
      <c r="C840" s="1">
        <v>45556</v>
      </c>
      <c r="D840" s="1">
        <v>45621</v>
      </c>
      <c r="E840" t="s">
        <v>114</v>
      </c>
      <c r="G840" t="s">
        <v>115</v>
      </c>
      <c r="H840" t="s">
        <v>115</v>
      </c>
      <c r="I840" t="s">
        <v>115</v>
      </c>
      <c r="J840" t="s">
        <v>1216</v>
      </c>
      <c r="L840" t="s">
        <v>1217</v>
      </c>
      <c r="M840" t="s">
        <v>1218</v>
      </c>
      <c r="N840" t="s">
        <v>148</v>
      </c>
      <c r="O840" t="s">
        <v>120</v>
      </c>
      <c r="P840" s="8">
        <v>96950</v>
      </c>
      <c r="Q840" t="s">
        <v>121</v>
      </c>
      <c r="S840" s="10">
        <v>16702353027</v>
      </c>
      <c r="U840" t="s">
        <v>1219</v>
      </c>
      <c r="V840">
        <v>561320</v>
      </c>
      <c r="W840" t="s">
        <v>234</v>
      </c>
      <c r="X840" t="s">
        <v>133</v>
      </c>
      <c r="Y840" t="s">
        <v>1220</v>
      </c>
      <c r="Z840" t="s">
        <v>1221</v>
      </c>
      <c r="AA840" t="s">
        <v>1222</v>
      </c>
      <c r="AB840" t="s">
        <v>565</v>
      </c>
      <c r="AC840" t="s">
        <v>1217</v>
      </c>
      <c r="AD840" t="s">
        <v>1218</v>
      </c>
      <c r="AE840" t="s">
        <v>148</v>
      </c>
      <c r="AF840" t="s">
        <v>120</v>
      </c>
      <c r="AG840" s="8">
        <v>96950</v>
      </c>
      <c r="AH840" t="s">
        <v>121</v>
      </c>
      <c r="AJ840" s="10">
        <v>16702353027</v>
      </c>
      <c r="AL840" t="s">
        <v>1223</v>
      </c>
      <c r="BD840" t="str">
        <f>"35-2012.00"</f>
        <v>35-2012.00</v>
      </c>
      <c r="BE840" t="s">
        <v>2923</v>
      </c>
      <c r="BF840" t="s">
        <v>5856</v>
      </c>
      <c r="BG840" t="s">
        <v>1100</v>
      </c>
      <c r="BH840">
        <v>6</v>
      </c>
      <c r="BI840">
        <v>6</v>
      </c>
      <c r="BJ840" s="1">
        <v>45627</v>
      </c>
      <c r="BK840" s="1">
        <v>45991</v>
      </c>
      <c r="BL840" s="1">
        <v>45627</v>
      </c>
      <c r="BM840" s="1">
        <v>45991</v>
      </c>
      <c r="BN840">
        <v>35</v>
      </c>
      <c r="BO840">
        <v>0</v>
      </c>
      <c r="BP840">
        <v>7</v>
      </c>
      <c r="BQ840">
        <v>7</v>
      </c>
      <c r="BR840">
        <v>7</v>
      </c>
      <c r="BS840">
        <v>7</v>
      </c>
      <c r="BT840">
        <v>7</v>
      </c>
      <c r="BU840">
        <v>0</v>
      </c>
      <c r="BV840" t="str">
        <f>"2:00 AM"</f>
        <v>2:00 AM</v>
      </c>
      <c r="BW840" t="str">
        <f>"9:00 AM"</f>
        <v>9:00 AM</v>
      </c>
      <c r="BX840" t="s">
        <v>158</v>
      </c>
      <c r="BY840">
        <v>0</v>
      </c>
      <c r="BZ840">
        <v>12</v>
      </c>
      <c r="CA840" t="s">
        <v>115</v>
      </c>
      <c r="CC840" t="s">
        <v>5857</v>
      </c>
      <c r="CD840" t="s">
        <v>160</v>
      </c>
      <c r="CE840" t="s">
        <v>160</v>
      </c>
      <c r="CF840" t="s">
        <v>162</v>
      </c>
      <c r="CG840" t="s">
        <v>120</v>
      </c>
      <c r="CH840" s="8">
        <v>96952</v>
      </c>
      <c r="CI840" s="3">
        <v>8.85</v>
      </c>
      <c r="CJ840" s="3">
        <v>8.85</v>
      </c>
      <c r="CK840" s="3">
        <v>13.28</v>
      </c>
      <c r="CL840" s="3">
        <v>13.28</v>
      </c>
      <c r="CM840" t="s">
        <v>136</v>
      </c>
      <c r="CN840" t="s">
        <v>158</v>
      </c>
      <c r="CO840" t="s">
        <v>138</v>
      </c>
      <c r="CQ840" t="s">
        <v>115</v>
      </c>
      <c r="CR840" t="s">
        <v>133</v>
      </c>
      <c r="CS840" t="s">
        <v>139</v>
      </c>
      <c r="CT840" t="s">
        <v>133</v>
      </c>
      <c r="CU840" t="s">
        <v>139</v>
      </c>
      <c r="CV840" t="s">
        <v>133</v>
      </c>
      <c r="CW840" t="s">
        <v>139</v>
      </c>
      <c r="CX840" t="s">
        <v>6949</v>
      </c>
      <c r="CY840" s="10">
        <v>16702353027</v>
      </c>
      <c r="CZ840" t="s">
        <v>1223</v>
      </c>
      <c r="DA840" t="s">
        <v>139</v>
      </c>
      <c r="DB840" t="s">
        <v>133</v>
      </c>
      <c r="DC840" t="s">
        <v>133</v>
      </c>
    </row>
    <row r="841" spans="1:112" ht="14.45" customHeight="1" x14ac:dyDescent="0.25">
      <c r="A841" t="s">
        <v>8854</v>
      </c>
      <c r="B841" t="s">
        <v>192</v>
      </c>
      <c r="C841" s="1">
        <v>45557</v>
      </c>
      <c r="D841" s="1">
        <v>45621</v>
      </c>
      <c r="E841" t="s">
        <v>114</v>
      </c>
      <c r="G841" t="s">
        <v>115</v>
      </c>
      <c r="H841" t="s">
        <v>115</v>
      </c>
      <c r="I841" t="s">
        <v>115</v>
      </c>
      <c r="J841" t="s">
        <v>8526</v>
      </c>
      <c r="K841" t="s">
        <v>8527</v>
      </c>
      <c r="L841" t="s">
        <v>8528</v>
      </c>
      <c r="M841" t="s">
        <v>8529</v>
      </c>
      <c r="N841" t="s">
        <v>119</v>
      </c>
      <c r="O841" t="s">
        <v>120</v>
      </c>
      <c r="P841" s="8">
        <v>96950</v>
      </c>
      <c r="Q841" t="s">
        <v>121</v>
      </c>
      <c r="R841" t="s">
        <v>139</v>
      </c>
      <c r="S841" s="10">
        <v>16704839942</v>
      </c>
      <c r="U841" t="s">
        <v>8530</v>
      </c>
      <c r="V841">
        <v>236115</v>
      </c>
      <c r="W841" t="s">
        <v>123</v>
      </c>
      <c r="Y841" t="s">
        <v>4460</v>
      </c>
      <c r="Z841" t="s">
        <v>5106</v>
      </c>
      <c r="AA841" t="s">
        <v>878</v>
      </c>
      <c r="AB841" t="s">
        <v>200</v>
      </c>
      <c r="AC841" t="s">
        <v>8528</v>
      </c>
      <c r="AD841" t="s">
        <v>8531</v>
      </c>
      <c r="AE841" t="s">
        <v>119</v>
      </c>
      <c r="AF841" t="s">
        <v>120</v>
      </c>
      <c r="AG841" s="8">
        <v>96950</v>
      </c>
      <c r="AH841" t="s">
        <v>121</v>
      </c>
      <c r="AJ841" s="10">
        <v>16704839942</v>
      </c>
      <c r="AL841" t="s">
        <v>8532</v>
      </c>
      <c r="BD841" t="str">
        <f>"49-9071.00"</f>
        <v>49-9071.00</v>
      </c>
      <c r="BE841" t="s">
        <v>241</v>
      </c>
      <c r="BF841" t="s">
        <v>8855</v>
      </c>
      <c r="BG841" t="s">
        <v>8533</v>
      </c>
      <c r="BH841">
        <v>6</v>
      </c>
      <c r="BJ841" s="1">
        <v>45658</v>
      </c>
      <c r="BK841" s="1">
        <v>46022</v>
      </c>
      <c r="BN841">
        <v>35</v>
      </c>
      <c r="BO841">
        <v>0</v>
      </c>
      <c r="BP841">
        <v>7</v>
      </c>
      <c r="BQ841">
        <v>7</v>
      </c>
      <c r="BR841">
        <v>7</v>
      </c>
      <c r="BS841">
        <v>7</v>
      </c>
      <c r="BT841">
        <v>7</v>
      </c>
      <c r="BU841">
        <v>0</v>
      </c>
      <c r="BV841" t="str">
        <f>"7:30 AM"</f>
        <v>7:30 AM</v>
      </c>
      <c r="BW841" t="str">
        <f>"4:30 PM"</f>
        <v>4:30 PM</v>
      </c>
      <c r="BX841" t="s">
        <v>226</v>
      </c>
      <c r="BY841">
        <v>0</v>
      </c>
      <c r="BZ841">
        <v>24</v>
      </c>
      <c r="CA841" t="s">
        <v>115</v>
      </c>
      <c r="CC841" t="s">
        <v>137</v>
      </c>
      <c r="CD841" t="s">
        <v>8528</v>
      </c>
      <c r="CF841" t="s">
        <v>119</v>
      </c>
      <c r="CG841" t="s">
        <v>120</v>
      </c>
      <c r="CH841" s="8">
        <v>96950</v>
      </c>
      <c r="CI841" s="3">
        <v>9.75</v>
      </c>
      <c r="CJ841" s="3">
        <v>9.75</v>
      </c>
      <c r="CK841" s="3">
        <v>14.63</v>
      </c>
      <c r="CL841" s="3">
        <v>14.63</v>
      </c>
      <c r="CM841" t="s">
        <v>136</v>
      </c>
      <c r="CN841" t="s">
        <v>137</v>
      </c>
      <c r="CO841" t="s">
        <v>138</v>
      </c>
      <c r="CQ841" t="s">
        <v>115</v>
      </c>
      <c r="CR841" t="s">
        <v>133</v>
      </c>
      <c r="CS841" t="s">
        <v>133</v>
      </c>
      <c r="CT841" t="s">
        <v>133</v>
      </c>
      <c r="CU841" t="s">
        <v>139</v>
      </c>
      <c r="CV841" t="s">
        <v>133</v>
      </c>
      <c r="CW841" t="s">
        <v>139</v>
      </c>
      <c r="CX841" t="s">
        <v>137</v>
      </c>
      <c r="CY841" s="10">
        <v>16704849942</v>
      </c>
      <c r="CZ841" t="s">
        <v>8532</v>
      </c>
      <c r="DA841" t="s">
        <v>139</v>
      </c>
      <c r="DB841" t="s">
        <v>133</v>
      </c>
      <c r="DC841" t="s">
        <v>115</v>
      </c>
    </row>
    <row r="842" spans="1:112" ht="14.45" customHeight="1" x14ac:dyDescent="0.25">
      <c r="A842" t="s">
        <v>9148</v>
      </c>
      <c r="B842" t="s">
        <v>143</v>
      </c>
      <c r="C842" s="1">
        <v>45566</v>
      </c>
      <c r="D842" s="1">
        <v>45621</v>
      </c>
      <c r="E842" t="s">
        <v>144</v>
      </c>
      <c r="F842" s="1">
        <v>45600</v>
      </c>
      <c r="G842" t="s">
        <v>115</v>
      </c>
      <c r="H842" t="s">
        <v>115</v>
      </c>
      <c r="I842" t="s">
        <v>115</v>
      </c>
      <c r="J842" t="s">
        <v>265</v>
      </c>
      <c r="L842" t="s">
        <v>266</v>
      </c>
      <c r="M842" t="s">
        <v>267</v>
      </c>
      <c r="N842" t="s">
        <v>148</v>
      </c>
      <c r="O842" t="s">
        <v>120</v>
      </c>
      <c r="P842" s="8">
        <v>96950</v>
      </c>
      <c r="Q842" t="s">
        <v>121</v>
      </c>
      <c r="S842" s="10">
        <v>16702341795</v>
      </c>
      <c r="U842" t="s">
        <v>149</v>
      </c>
      <c r="V842">
        <v>45999</v>
      </c>
      <c r="W842" t="s">
        <v>123</v>
      </c>
      <c r="Y842" t="s">
        <v>268</v>
      </c>
      <c r="Z842" t="s">
        <v>269</v>
      </c>
      <c r="AA842" t="s">
        <v>270</v>
      </c>
      <c r="AB842" t="s">
        <v>271</v>
      </c>
      <c r="AC842" t="s">
        <v>1590</v>
      </c>
      <c r="AD842" t="s">
        <v>1591</v>
      </c>
      <c r="AE842" t="s">
        <v>119</v>
      </c>
      <c r="AF842" t="s">
        <v>120</v>
      </c>
      <c r="AG842" s="8">
        <v>96950</v>
      </c>
      <c r="AH842" t="s">
        <v>121</v>
      </c>
      <c r="AJ842" s="10">
        <v>16702341795</v>
      </c>
      <c r="AL842" t="s">
        <v>154</v>
      </c>
      <c r="BD842" t="str">
        <f>"41-1011.00"</f>
        <v>41-1011.00</v>
      </c>
      <c r="BE842" t="s">
        <v>1059</v>
      </c>
      <c r="BF842" t="s">
        <v>4862</v>
      </c>
      <c r="BG842" t="s">
        <v>4863</v>
      </c>
      <c r="BH842">
        <v>1</v>
      </c>
      <c r="BI842">
        <v>1</v>
      </c>
      <c r="BJ842" s="1">
        <v>45602</v>
      </c>
      <c r="BK842" s="1">
        <v>45966</v>
      </c>
      <c r="BL842" s="1">
        <v>45621</v>
      </c>
      <c r="BM842" s="1">
        <v>45966</v>
      </c>
      <c r="BN842">
        <v>35</v>
      </c>
      <c r="BO842">
        <v>0</v>
      </c>
      <c r="BP842">
        <v>6</v>
      </c>
      <c r="BQ842">
        <v>6</v>
      </c>
      <c r="BR842">
        <v>6</v>
      </c>
      <c r="BS842">
        <v>6</v>
      </c>
      <c r="BT842">
        <v>6</v>
      </c>
      <c r="BU842">
        <v>5</v>
      </c>
      <c r="BV842" t="str">
        <f>"9:00 AM"</f>
        <v>9:00 AM</v>
      </c>
      <c r="BW842" t="str">
        <f>"4:00 PM"</f>
        <v>4:00 PM</v>
      </c>
      <c r="BX842" t="s">
        <v>226</v>
      </c>
      <c r="BY842">
        <v>0</v>
      </c>
      <c r="BZ842">
        <v>12</v>
      </c>
      <c r="CA842" t="s">
        <v>133</v>
      </c>
      <c r="CB842">
        <v>10</v>
      </c>
      <c r="CC842" t="s">
        <v>4864</v>
      </c>
      <c r="CD842" t="s">
        <v>4865</v>
      </c>
      <c r="CE842" t="s">
        <v>4866</v>
      </c>
      <c r="CF842" t="s">
        <v>119</v>
      </c>
      <c r="CG842" t="s">
        <v>120</v>
      </c>
      <c r="CH842" s="8">
        <v>96950</v>
      </c>
      <c r="CI842" s="3">
        <v>11.35</v>
      </c>
      <c r="CJ842" s="3">
        <v>12</v>
      </c>
      <c r="CK842" s="3">
        <v>17.02</v>
      </c>
      <c r="CL842" s="3">
        <v>18</v>
      </c>
      <c r="CM842" t="s">
        <v>136</v>
      </c>
      <c r="CN842" t="s">
        <v>158</v>
      </c>
      <c r="CO842" t="s">
        <v>138</v>
      </c>
      <c r="CQ842" t="s">
        <v>115</v>
      </c>
      <c r="CR842" t="s">
        <v>133</v>
      </c>
      <c r="CS842" t="s">
        <v>133</v>
      </c>
      <c r="CT842" t="s">
        <v>133</v>
      </c>
      <c r="CU842" t="s">
        <v>139</v>
      </c>
      <c r="CV842" t="s">
        <v>133</v>
      </c>
      <c r="CW842" t="s">
        <v>133</v>
      </c>
      <c r="CX842" t="s">
        <v>638</v>
      </c>
      <c r="CY842" s="10">
        <v>16702341795</v>
      </c>
      <c r="CZ842" t="s">
        <v>154</v>
      </c>
      <c r="DA842" t="s">
        <v>164</v>
      </c>
      <c r="DB842" t="s">
        <v>133</v>
      </c>
      <c r="DC842" t="s">
        <v>115</v>
      </c>
    </row>
    <row r="843" spans="1:112" ht="14.45" customHeight="1" x14ac:dyDescent="0.25">
      <c r="A843" t="s">
        <v>230</v>
      </c>
      <c r="B843" t="s">
        <v>143</v>
      </c>
      <c r="C843" s="1">
        <v>45578</v>
      </c>
      <c r="D843" s="1">
        <v>45622</v>
      </c>
      <c r="E843" t="s">
        <v>144</v>
      </c>
      <c r="F843" s="1">
        <v>45645</v>
      </c>
      <c r="G843" t="s">
        <v>115</v>
      </c>
      <c r="H843" t="s">
        <v>115</v>
      </c>
      <c r="I843" t="s">
        <v>115</v>
      </c>
      <c r="J843" t="s">
        <v>231</v>
      </c>
      <c r="K843" t="s">
        <v>139</v>
      </c>
      <c r="L843" t="s">
        <v>232</v>
      </c>
      <c r="N843" t="s">
        <v>148</v>
      </c>
      <c r="O843" t="s">
        <v>120</v>
      </c>
      <c r="P843" s="8">
        <v>96950</v>
      </c>
      <c r="Q843" t="s">
        <v>121</v>
      </c>
      <c r="S843" s="10">
        <v>16702346089</v>
      </c>
      <c r="U843" t="s">
        <v>233</v>
      </c>
      <c r="V843">
        <v>5613</v>
      </c>
      <c r="W843" t="s">
        <v>234</v>
      </c>
      <c r="X843" t="s">
        <v>133</v>
      </c>
      <c r="Y843" t="s">
        <v>235</v>
      </c>
      <c r="Z843" t="s">
        <v>236</v>
      </c>
      <c r="AA843" t="s">
        <v>237</v>
      </c>
      <c r="AB843" t="s">
        <v>238</v>
      </c>
      <c r="AC843" t="s">
        <v>232</v>
      </c>
      <c r="AD843" t="s">
        <v>239</v>
      </c>
      <c r="AE843" t="s">
        <v>148</v>
      </c>
      <c r="AF843" t="s">
        <v>120</v>
      </c>
      <c r="AG843" s="8">
        <v>96950</v>
      </c>
      <c r="AH843" t="s">
        <v>121</v>
      </c>
      <c r="AJ843" s="10">
        <v>16702346089</v>
      </c>
      <c r="AL843" t="s">
        <v>240</v>
      </c>
      <c r="BD843" t="str">
        <f>"49-9071.00"</f>
        <v>49-9071.00</v>
      </c>
      <c r="BE843" t="s">
        <v>241</v>
      </c>
      <c r="BF843" t="s">
        <v>242</v>
      </c>
      <c r="BG843" t="s">
        <v>243</v>
      </c>
      <c r="BH843">
        <v>4</v>
      </c>
      <c r="BI843">
        <v>4</v>
      </c>
      <c r="BJ843" s="1">
        <v>45647</v>
      </c>
      <c r="BK843" s="1">
        <v>46011</v>
      </c>
      <c r="BL843" s="1">
        <v>45647</v>
      </c>
      <c r="BM843" s="1">
        <v>46011</v>
      </c>
      <c r="BN843">
        <v>40</v>
      </c>
      <c r="BO843">
        <v>0</v>
      </c>
      <c r="BP843">
        <v>7</v>
      </c>
      <c r="BQ843">
        <v>7</v>
      </c>
      <c r="BR843">
        <v>7</v>
      </c>
      <c r="BS843">
        <v>7</v>
      </c>
      <c r="BT843">
        <v>7</v>
      </c>
      <c r="BU843">
        <v>5</v>
      </c>
      <c r="BV843" t="str">
        <f>"7:00 AM"</f>
        <v>7:00 AM</v>
      </c>
      <c r="BW843" t="str">
        <f>"3:00 PM"</f>
        <v>3:00 PM</v>
      </c>
      <c r="BX843" t="s">
        <v>226</v>
      </c>
      <c r="BY843">
        <v>0</v>
      </c>
      <c r="BZ843">
        <v>12</v>
      </c>
      <c r="CA843" t="s">
        <v>115</v>
      </c>
      <c r="CC843" t="s">
        <v>244</v>
      </c>
      <c r="CD843" t="s">
        <v>245</v>
      </c>
      <c r="CF843" t="s">
        <v>148</v>
      </c>
      <c r="CG843" t="s">
        <v>120</v>
      </c>
      <c r="CH843" s="8">
        <v>96950</v>
      </c>
      <c r="CI843" s="3">
        <v>9.75</v>
      </c>
      <c r="CJ843" s="3">
        <v>9.75</v>
      </c>
      <c r="CK843" s="3">
        <v>0</v>
      </c>
      <c r="CL843" s="3">
        <v>0</v>
      </c>
      <c r="CM843" t="s">
        <v>136</v>
      </c>
      <c r="CN843" t="s">
        <v>246</v>
      </c>
      <c r="CO843" t="s">
        <v>138</v>
      </c>
      <c r="CQ843" t="s">
        <v>115</v>
      </c>
      <c r="CR843" t="s">
        <v>133</v>
      </c>
      <c r="CS843" t="s">
        <v>139</v>
      </c>
      <c r="CT843" t="s">
        <v>139</v>
      </c>
      <c r="CU843" t="s">
        <v>139</v>
      </c>
      <c r="CV843" t="s">
        <v>133</v>
      </c>
      <c r="CW843" t="s">
        <v>139</v>
      </c>
      <c r="CX843" t="s">
        <v>247</v>
      </c>
      <c r="CY843" s="10">
        <v>16702346089</v>
      </c>
      <c r="CZ843" t="s">
        <v>240</v>
      </c>
      <c r="DA843" t="s">
        <v>139</v>
      </c>
      <c r="DB843" t="s">
        <v>133</v>
      </c>
      <c r="DC843" t="s">
        <v>133</v>
      </c>
    </row>
    <row r="844" spans="1:112" ht="14.45" customHeight="1" x14ac:dyDescent="0.25">
      <c r="A844" t="s">
        <v>2284</v>
      </c>
      <c r="B844" t="s">
        <v>192</v>
      </c>
      <c r="C844" s="1">
        <v>45556</v>
      </c>
      <c r="D844" s="1">
        <v>45622</v>
      </c>
      <c r="E844" t="s">
        <v>114</v>
      </c>
      <c r="G844" t="s">
        <v>115</v>
      </c>
      <c r="H844" t="s">
        <v>115</v>
      </c>
      <c r="I844" t="s">
        <v>115</v>
      </c>
      <c r="J844" t="s">
        <v>1216</v>
      </c>
      <c r="L844" t="s">
        <v>1217</v>
      </c>
      <c r="M844" t="s">
        <v>1218</v>
      </c>
      <c r="N844" t="s">
        <v>148</v>
      </c>
      <c r="O844" t="s">
        <v>120</v>
      </c>
      <c r="P844" s="8">
        <v>96950</v>
      </c>
      <c r="Q844" t="s">
        <v>121</v>
      </c>
      <c r="S844" s="10">
        <v>16702353027</v>
      </c>
      <c r="U844" t="s">
        <v>1219</v>
      </c>
      <c r="V844">
        <v>561320</v>
      </c>
      <c r="W844" t="s">
        <v>234</v>
      </c>
      <c r="X844" t="s">
        <v>133</v>
      </c>
      <c r="Y844" t="s">
        <v>1220</v>
      </c>
      <c r="Z844" t="s">
        <v>1221</v>
      </c>
      <c r="AA844" t="s">
        <v>1222</v>
      </c>
      <c r="AB844" t="s">
        <v>565</v>
      </c>
      <c r="AC844" t="s">
        <v>1217</v>
      </c>
      <c r="AD844" t="s">
        <v>1218</v>
      </c>
      <c r="AE844" t="s">
        <v>148</v>
      </c>
      <c r="AF844" t="s">
        <v>120</v>
      </c>
      <c r="AG844" s="8">
        <v>96950</v>
      </c>
      <c r="AH844" t="s">
        <v>121</v>
      </c>
      <c r="AJ844" s="10">
        <v>16702353027</v>
      </c>
      <c r="AL844" t="s">
        <v>1223</v>
      </c>
      <c r="BD844" t="str">
        <f>"37-3011.00"</f>
        <v>37-3011.00</v>
      </c>
      <c r="BE844" t="s">
        <v>155</v>
      </c>
      <c r="BF844" t="s">
        <v>2285</v>
      </c>
      <c r="BG844" t="s">
        <v>1416</v>
      </c>
      <c r="BH844">
        <v>8</v>
      </c>
      <c r="BJ844" s="1">
        <v>45627</v>
      </c>
      <c r="BK844" s="1">
        <v>45991</v>
      </c>
      <c r="BN844">
        <v>35</v>
      </c>
      <c r="BO844">
        <v>0</v>
      </c>
      <c r="BP844">
        <v>7</v>
      </c>
      <c r="BQ844">
        <v>7</v>
      </c>
      <c r="BR844">
        <v>7</v>
      </c>
      <c r="BS844">
        <v>7</v>
      </c>
      <c r="BT844">
        <v>7</v>
      </c>
      <c r="BU844">
        <v>0</v>
      </c>
      <c r="BV844" t="str">
        <f>"7:00 AM"</f>
        <v>7:00 AM</v>
      </c>
      <c r="BW844" t="str">
        <f>"2:00 PM"</f>
        <v>2:00 PM</v>
      </c>
      <c r="BX844" t="s">
        <v>158</v>
      </c>
      <c r="BY844">
        <v>0</v>
      </c>
      <c r="BZ844">
        <v>3</v>
      </c>
      <c r="CA844" t="s">
        <v>115</v>
      </c>
      <c r="CC844" t="s">
        <v>2286</v>
      </c>
      <c r="CD844" t="s">
        <v>2287</v>
      </c>
      <c r="CE844" t="s">
        <v>1418</v>
      </c>
      <c r="CF844" t="s">
        <v>148</v>
      </c>
      <c r="CG844" t="s">
        <v>120</v>
      </c>
      <c r="CH844" s="8">
        <v>96950</v>
      </c>
      <c r="CI844" s="3">
        <v>8.57</v>
      </c>
      <c r="CJ844" s="3">
        <v>8.57</v>
      </c>
      <c r="CK844" s="3">
        <v>12.86</v>
      </c>
      <c r="CL844" s="3">
        <v>12.86</v>
      </c>
      <c r="CM844" t="s">
        <v>136</v>
      </c>
      <c r="CN844" t="s">
        <v>158</v>
      </c>
      <c r="CO844" t="s">
        <v>138</v>
      </c>
      <c r="CQ844" t="s">
        <v>115</v>
      </c>
      <c r="CR844" t="s">
        <v>133</v>
      </c>
      <c r="CS844" t="s">
        <v>139</v>
      </c>
      <c r="CT844" t="s">
        <v>133</v>
      </c>
      <c r="CU844" t="s">
        <v>139</v>
      </c>
      <c r="CV844" t="s">
        <v>133</v>
      </c>
      <c r="CW844" t="s">
        <v>139</v>
      </c>
      <c r="CX844" t="s">
        <v>2288</v>
      </c>
      <c r="CY844" s="10">
        <v>16702353027</v>
      </c>
      <c r="CZ844" t="s">
        <v>1223</v>
      </c>
      <c r="DA844" t="s">
        <v>139</v>
      </c>
      <c r="DB844" t="s">
        <v>133</v>
      </c>
      <c r="DC844" t="s">
        <v>133</v>
      </c>
    </row>
    <row r="845" spans="1:112" ht="14.45" customHeight="1" x14ac:dyDescent="0.25">
      <c r="A845" t="s">
        <v>4226</v>
      </c>
      <c r="B845" t="s">
        <v>901</v>
      </c>
      <c r="C845" s="1">
        <v>45581</v>
      </c>
      <c r="D845" s="1">
        <v>45622</v>
      </c>
      <c r="E845" t="s">
        <v>144</v>
      </c>
      <c r="F845" s="1">
        <v>45564</v>
      </c>
      <c r="G845" t="s">
        <v>115</v>
      </c>
      <c r="H845" t="s">
        <v>115</v>
      </c>
      <c r="I845" t="s">
        <v>115</v>
      </c>
      <c r="J845" t="s">
        <v>997</v>
      </c>
      <c r="L845" t="s">
        <v>998</v>
      </c>
      <c r="M845" t="s">
        <v>999</v>
      </c>
      <c r="N845" t="s">
        <v>119</v>
      </c>
      <c r="O845" t="s">
        <v>120</v>
      </c>
      <c r="P845" s="8">
        <v>96950</v>
      </c>
      <c r="Q845" t="s">
        <v>121</v>
      </c>
      <c r="S845" s="10">
        <v>16702858730</v>
      </c>
      <c r="U845" t="s">
        <v>1000</v>
      </c>
      <c r="V845">
        <v>561320</v>
      </c>
      <c r="W845" t="s">
        <v>123</v>
      </c>
      <c r="Y845" t="s">
        <v>1001</v>
      </c>
      <c r="Z845" t="s">
        <v>1002</v>
      </c>
      <c r="AA845" t="s">
        <v>1003</v>
      </c>
      <c r="AB845" t="s">
        <v>275</v>
      </c>
      <c r="AC845" t="s">
        <v>998</v>
      </c>
      <c r="AD845" t="s">
        <v>999</v>
      </c>
      <c r="AE845" t="s">
        <v>119</v>
      </c>
      <c r="AF845" t="s">
        <v>120</v>
      </c>
      <c r="AG845" s="8">
        <v>96950</v>
      </c>
      <c r="AH845" t="s">
        <v>121</v>
      </c>
      <c r="AJ845" s="10">
        <v>16702858730</v>
      </c>
      <c r="AL845" t="s">
        <v>1004</v>
      </c>
      <c r="BD845" t="str">
        <f>"35-2014.00"</f>
        <v>35-2014.00</v>
      </c>
      <c r="BE845" t="s">
        <v>273</v>
      </c>
      <c r="BF845" t="s">
        <v>4227</v>
      </c>
      <c r="BG845" t="s">
        <v>275</v>
      </c>
      <c r="BH845">
        <v>10</v>
      </c>
      <c r="BI845">
        <v>9</v>
      </c>
      <c r="BJ845" s="1">
        <v>45566</v>
      </c>
      <c r="BK845" s="1">
        <v>45930</v>
      </c>
      <c r="BL845" s="1">
        <v>45622</v>
      </c>
      <c r="BM845" s="1">
        <v>45930</v>
      </c>
      <c r="BN845">
        <v>35</v>
      </c>
      <c r="BO845">
        <v>0</v>
      </c>
      <c r="BP845">
        <v>7</v>
      </c>
      <c r="BQ845">
        <v>7</v>
      </c>
      <c r="BR845">
        <v>7</v>
      </c>
      <c r="BS845">
        <v>7</v>
      </c>
      <c r="BT845">
        <v>7</v>
      </c>
      <c r="BU845">
        <v>0</v>
      </c>
      <c r="BV845" t="str">
        <f>"7:00 AM"</f>
        <v>7:00 AM</v>
      </c>
      <c r="BW845" t="str">
        <f>"3:00 PM"</f>
        <v>3:00 PM</v>
      </c>
      <c r="BX845" t="s">
        <v>158</v>
      </c>
      <c r="BY845">
        <v>0</v>
      </c>
      <c r="BZ845">
        <v>12</v>
      </c>
      <c r="CA845" t="s">
        <v>115</v>
      </c>
      <c r="CC845" s="2" t="s">
        <v>4228</v>
      </c>
      <c r="CD845" t="s">
        <v>1008</v>
      </c>
      <c r="CE845" t="s">
        <v>1009</v>
      </c>
      <c r="CF845" t="s">
        <v>119</v>
      </c>
      <c r="CG845" t="s">
        <v>120</v>
      </c>
      <c r="CH845" s="8">
        <v>96950</v>
      </c>
      <c r="CI845" s="3">
        <v>8.83</v>
      </c>
      <c r="CJ845" s="3">
        <v>8.83</v>
      </c>
      <c r="CK845" s="3">
        <v>13.25</v>
      </c>
      <c r="CL845" s="3">
        <v>13.25</v>
      </c>
      <c r="CM845" t="s">
        <v>136</v>
      </c>
      <c r="CN845" t="s">
        <v>368</v>
      </c>
      <c r="CO845" t="s">
        <v>138</v>
      </c>
      <c r="CQ845" t="s">
        <v>115</v>
      </c>
      <c r="CR845" t="s">
        <v>133</v>
      </c>
      <c r="CS845" t="s">
        <v>139</v>
      </c>
      <c r="CT845" t="s">
        <v>133</v>
      </c>
      <c r="CU845" t="s">
        <v>139</v>
      </c>
      <c r="CV845" t="s">
        <v>133</v>
      </c>
      <c r="CW845" t="s">
        <v>139</v>
      </c>
      <c r="CX845" s="2" t="s">
        <v>1010</v>
      </c>
      <c r="CY845" s="10">
        <v>16702858730</v>
      </c>
      <c r="CZ845" t="s">
        <v>1004</v>
      </c>
      <c r="DA845" t="s">
        <v>209</v>
      </c>
      <c r="DB845" t="s">
        <v>133</v>
      </c>
      <c r="DC845" t="s">
        <v>115</v>
      </c>
    </row>
    <row r="846" spans="1:112" ht="14.45" customHeight="1" x14ac:dyDescent="0.25">
      <c r="A846" t="s">
        <v>4234</v>
      </c>
      <c r="B846" t="s">
        <v>113</v>
      </c>
      <c r="C846" s="1">
        <v>45620</v>
      </c>
      <c r="D846" s="1">
        <v>45622</v>
      </c>
      <c r="E846" t="s">
        <v>114</v>
      </c>
      <c r="G846" t="s">
        <v>115</v>
      </c>
      <c r="H846" t="s">
        <v>115</v>
      </c>
      <c r="I846" t="s">
        <v>115</v>
      </c>
      <c r="J846" t="s">
        <v>4235</v>
      </c>
      <c r="K846" t="s">
        <v>4236</v>
      </c>
      <c r="L846" t="s">
        <v>4237</v>
      </c>
      <c r="N846" t="s">
        <v>119</v>
      </c>
      <c r="O846" t="s">
        <v>120</v>
      </c>
      <c r="P846" s="8">
        <v>96950</v>
      </c>
      <c r="Q846" t="s">
        <v>121</v>
      </c>
      <c r="S846" s="10">
        <v>16702358778</v>
      </c>
      <c r="U846" t="s">
        <v>456</v>
      </c>
      <c r="V846">
        <v>23622</v>
      </c>
      <c r="W846" t="s">
        <v>123</v>
      </c>
      <c r="Y846" t="s">
        <v>1530</v>
      </c>
      <c r="Z846" t="s">
        <v>4238</v>
      </c>
      <c r="AA846" t="s">
        <v>4239</v>
      </c>
      <c r="AB846" t="s">
        <v>663</v>
      </c>
      <c r="AC846" t="s">
        <v>4240</v>
      </c>
      <c r="AE846" t="s">
        <v>119</v>
      </c>
      <c r="AF846" t="s">
        <v>120</v>
      </c>
      <c r="AG846" s="8">
        <v>96950</v>
      </c>
      <c r="AH846" t="s">
        <v>121</v>
      </c>
      <c r="AJ846" s="10">
        <v>16702358778</v>
      </c>
      <c r="AL846" t="s">
        <v>4241</v>
      </c>
      <c r="BD846" t="str">
        <f>"53-7021.00"</f>
        <v>53-7021.00</v>
      </c>
      <c r="BE846" t="s">
        <v>3743</v>
      </c>
      <c r="BF846" t="s">
        <v>4242</v>
      </c>
      <c r="BG846" t="s">
        <v>4243</v>
      </c>
      <c r="BH846">
        <v>5</v>
      </c>
      <c r="BJ846" s="1">
        <v>45658</v>
      </c>
      <c r="BK846" s="1">
        <v>46022</v>
      </c>
      <c r="BN846">
        <v>40</v>
      </c>
      <c r="BO846">
        <v>0</v>
      </c>
      <c r="BP846">
        <v>8</v>
      </c>
      <c r="BQ846">
        <v>8</v>
      </c>
      <c r="BR846">
        <v>8</v>
      </c>
      <c r="BS846">
        <v>8</v>
      </c>
      <c r="BT846">
        <v>8</v>
      </c>
      <c r="BU846">
        <v>0</v>
      </c>
      <c r="BV846" t="str">
        <f>"7:30 AM"</f>
        <v>7:30 AM</v>
      </c>
      <c r="BW846" t="str">
        <f>"4:30 PM"</f>
        <v>4:30 PM</v>
      </c>
      <c r="BX846" t="s">
        <v>226</v>
      </c>
      <c r="BY846">
        <v>0</v>
      </c>
      <c r="BZ846">
        <v>12</v>
      </c>
      <c r="CA846" t="s">
        <v>115</v>
      </c>
      <c r="CC846" t="s">
        <v>4244</v>
      </c>
      <c r="CD846" t="s">
        <v>4237</v>
      </c>
      <c r="CF846" t="s">
        <v>119</v>
      </c>
      <c r="CG846" t="s">
        <v>120</v>
      </c>
      <c r="CH846" s="8">
        <v>96950</v>
      </c>
      <c r="CI846" s="3">
        <v>8.91</v>
      </c>
      <c r="CJ846" s="3">
        <v>8.91</v>
      </c>
      <c r="CK846" s="3">
        <v>13.37</v>
      </c>
      <c r="CL846" s="3">
        <v>13.37</v>
      </c>
      <c r="CM846" t="s">
        <v>136</v>
      </c>
      <c r="CN846" t="s">
        <v>139</v>
      </c>
      <c r="CO846" t="s">
        <v>466</v>
      </c>
      <c r="CQ846" t="s">
        <v>115</v>
      </c>
      <c r="CR846" t="s">
        <v>133</v>
      </c>
      <c r="CS846" t="s">
        <v>133</v>
      </c>
      <c r="CT846" t="s">
        <v>133</v>
      </c>
      <c r="CU846" t="s">
        <v>139</v>
      </c>
      <c r="CV846" t="s">
        <v>133</v>
      </c>
      <c r="CW846" t="s">
        <v>133</v>
      </c>
      <c r="CX846" t="s">
        <v>4245</v>
      </c>
      <c r="CY846" s="10">
        <v>16702358778</v>
      </c>
      <c r="CZ846" t="s">
        <v>4241</v>
      </c>
      <c r="DA846" t="s">
        <v>139</v>
      </c>
      <c r="DB846" t="s">
        <v>133</v>
      </c>
      <c r="DC846" t="s">
        <v>115</v>
      </c>
    </row>
    <row r="847" spans="1:112" ht="14.45" customHeight="1" x14ac:dyDescent="0.25">
      <c r="A847" t="s">
        <v>4637</v>
      </c>
      <c r="B847" t="s">
        <v>143</v>
      </c>
      <c r="C847" s="1">
        <v>45566</v>
      </c>
      <c r="D847" s="1">
        <v>45622</v>
      </c>
      <c r="E847" t="s">
        <v>114</v>
      </c>
      <c r="G847" t="s">
        <v>133</v>
      </c>
      <c r="H847" t="s">
        <v>133</v>
      </c>
      <c r="I847" t="s">
        <v>115</v>
      </c>
      <c r="J847" t="s">
        <v>1710</v>
      </c>
      <c r="L847" t="s">
        <v>1711</v>
      </c>
      <c r="N847" t="s">
        <v>148</v>
      </c>
      <c r="O847" t="s">
        <v>120</v>
      </c>
      <c r="P847" s="8">
        <v>96950</v>
      </c>
      <c r="Q847" t="s">
        <v>121</v>
      </c>
      <c r="S847" s="10">
        <v>16702850063</v>
      </c>
      <c r="U847" t="s">
        <v>619</v>
      </c>
      <c r="V847">
        <v>812111</v>
      </c>
      <c r="W847" t="s">
        <v>123</v>
      </c>
      <c r="Y847" t="s">
        <v>620</v>
      </c>
      <c r="Z847" t="s">
        <v>621</v>
      </c>
      <c r="AA847" t="s">
        <v>622</v>
      </c>
      <c r="AB847" t="s">
        <v>663</v>
      </c>
      <c r="AC847" t="s">
        <v>2796</v>
      </c>
      <c r="AE847" t="s">
        <v>148</v>
      </c>
      <c r="AF847" t="s">
        <v>120</v>
      </c>
      <c r="AG847" s="8">
        <v>96950</v>
      </c>
      <c r="AH847" t="s">
        <v>121</v>
      </c>
      <c r="AJ847" s="10">
        <v>16702850063</v>
      </c>
      <c r="AL847" t="s">
        <v>624</v>
      </c>
      <c r="BD847" t="str">
        <f>"39-5011.00"</f>
        <v>39-5011.00</v>
      </c>
      <c r="BE847" t="s">
        <v>1157</v>
      </c>
      <c r="BF847" t="s">
        <v>4638</v>
      </c>
      <c r="BG847" t="s">
        <v>4639</v>
      </c>
      <c r="BH847">
        <v>5</v>
      </c>
      <c r="BI847">
        <v>5</v>
      </c>
      <c r="BJ847" s="1">
        <v>45581</v>
      </c>
      <c r="BK847" s="1">
        <v>45930</v>
      </c>
      <c r="BL847" s="1">
        <v>45622</v>
      </c>
      <c r="BM847" s="1">
        <v>45930</v>
      </c>
      <c r="BN847">
        <v>40</v>
      </c>
      <c r="BO847">
        <v>0</v>
      </c>
      <c r="BP847">
        <v>8</v>
      </c>
      <c r="BQ847">
        <v>8</v>
      </c>
      <c r="BR847">
        <v>8</v>
      </c>
      <c r="BS847">
        <v>8</v>
      </c>
      <c r="BT847">
        <v>8</v>
      </c>
      <c r="BU847">
        <v>0</v>
      </c>
      <c r="BV847" t="str">
        <f>"8:55 AM"</f>
        <v>8:55 AM</v>
      </c>
      <c r="BW847" t="str">
        <f>"5:55 PM"</f>
        <v>5:55 PM</v>
      </c>
      <c r="BX847" t="s">
        <v>226</v>
      </c>
      <c r="BY847">
        <v>0</v>
      </c>
      <c r="BZ847">
        <v>3</v>
      </c>
      <c r="CA847" t="s">
        <v>115</v>
      </c>
      <c r="CC847" t="s">
        <v>4640</v>
      </c>
      <c r="CD847" t="s">
        <v>499</v>
      </c>
      <c r="CE847" t="s">
        <v>1711</v>
      </c>
      <c r="CF847" t="s">
        <v>148</v>
      </c>
      <c r="CG847" t="s">
        <v>120</v>
      </c>
      <c r="CH847" s="8">
        <v>96950</v>
      </c>
      <c r="CI847" s="3">
        <v>8.14</v>
      </c>
      <c r="CJ847" s="3">
        <v>8.14</v>
      </c>
      <c r="CK847" s="3">
        <v>12.21</v>
      </c>
      <c r="CL847" s="3">
        <v>12.21</v>
      </c>
      <c r="CM847" t="s">
        <v>136</v>
      </c>
      <c r="CN847" t="s">
        <v>1715</v>
      </c>
      <c r="CO847" t="s">
        <v>138</v>
      </c>
      <c r="CQ847" t="s">
        <v>115</v>
      </c>
      <c r="CR847" t="s">
        <v>133</v>
      </c>
      <c r="CS847" t="s">
        <v>133</v>
      </c>
      <c r="CT847" t="s">
        <v>133</v>
      </c>
      <c r="CU847" t="s">
        <v>139</v>
      </c>
      <c r="CV847" t="s">
        <v>133</v>
      </c>
      <c r="CW847" t="s">
        <v>133</v>
      </c>
      <c r="CX847" s="2" t="s">
        <v>4641</v>
      </c>
      <c r="CY847" s="10">
        <v>16702850063</v>
      </c>
      <c r="CZ847" t="s">
        <v>624</v>
      </c>
      <c r="DA847" t="s">
        <v>139</v>
      </c>
      <c r="DB847" t="s">
        <v>133</v>
      </c>
      <c r="DC847" t="s">
        <v>115</v>
      </c>
    </row>
    <row r="848" spans="1:112" ht="14.45" customHeight="1" x14ac:dyDescent="0.25">
      <c r="A848" t="s">
        <v>4738</v>
      </c>
      <c r="B848" t="s">
        <v>901</v>
      </c>
      <c r="C848" s="1">
        <v>45552</v>
      </c>
      <c r="D848" s="1">
        <v>45622</v>
      </c>
      <c r="E848" t="s">
        <v>114</v>
      </c>
      <c r="G848" t="s">
        <v>115</v>
      </c>
      <c r="H848" t="s">
        <v>115</v>
      </c>
      <c r="I848" t="s">
        <v>115</v>
      </c>
      <c r="J848" t="s">
        <v>4069</v>
      </c>
      <c r="L848" t="s">
        <v>4739</v>
      </c>
      <c r="M848" t="s">
        <v>4740</v>
      </c>
      <c r="N848" t="s">
        <v>119</v>
      </c>
      <c r="O848" t="s">
        <v>120</v>
      </c>
      <c r="P848" s="8">
        <v>96950</v>
      </c>
      <c r="Q848" t="s">
        <v>121</v>
      </c>
      <c r="R848" t="s">
        <v>139</v>
      </c>
      <c r="S848" s="10">
        <v>16707852508</v>
      </c>
      <c r="U848" t="s">
        <v>4071</v>
      </c>
      <c r="V848">
        <v>561720</v>
      </c>
      <c r="W848" t="s">
        <v>123</v>
      </c>
      <c r="Y848" t="s">
        <v>2878</v>
      </c>
      <c r="Z848" t="s">
        <v>2879</v>
      </c>
      <c r="AA848" t="s">
        <v>2880</v>
      </c>
      <c r="AB848" t="s">
        <v>200</v>
      </c>
      <c r="AC848" t="s">
        <v>4739</v>
      </c>
      <c r="AD848" t="s">
        <v>4740</v>
      </c>
      <c r="AE848" t="s">
        <v>119</v>
      </c>
      <c r="AF848" t="s">
        <v>120</v>
      </c>
      <c r="AG848" s="8">
        <v>96950</v>
      </c>
      <c r="AH848" t="s">
        <v>121</v>
      </c>
      <c r="AJ848" s="10">
        <v>16707852508</v>
      </c>
      <c r="AL848" t="s">
        <v>4073</v>
      </c>
      <c r="BD848" t="str">
        <f>"37-2012.00"</f>
        <v>37-2012.00</v>
      </c>
      <c r="BE848" t="s">
        <v>512</v>
      </c>
      <c r="BF848" t="s">
        <v>4741</v>
      </c>
      <c r="BG848" t="s">
        <v>4742</v>
      </c>
      <c r="BH848">
        <v>10</v>
      </c>
      <c r="BI848">
        <v>9</v>
      </c>
      <c r="BJ848" s="1">
        <v>45566</v>
      </c>
      <c r="BK848" s="1">
        <v>45930</v>
      </c>
      <c r="BL848" s="1">
        <v>45622</v>
      </c>
      <c r="BM848" s="1">
        <v>45930</v>
      </c>
      <c r="BN848">
        <v>35</v>
      </c>
      <c r="BO848">
        <v>0</v>
      </c>
      <c r="BP848">
        <v>7</v>
      </c>
      <c r="BQ848">
        <v>7</v>
      </c>
      <c r="BR848">
        <v>7</v>
      </c>
      <c r="BS848">
        <v>7</v>
      </c>
      <c r="BT848">
        <v>7</v>
      </c>
      <c r="BU848">
        <v>0</v>
      </c>
      <c r="BV848" t="str">
        <f>"9:00 AM"</f>
        <v>9:00 AM</v>
      </c>
      <c r="BW848" t="str">
        <f>"5:00 PM"</f>
        <v>5:00 PM</v>
      </c>
      <c r="BX848" t="s">
        <v>158</v>
      </c>
      <c r="BY848">
        <v>0</v>
      </c>
      <c r="BZ848">
        <v>3</v>
      </c>
      <c r="CA848" t="s">
        <v>115</v>
      </c>
      <c r="CC848" t="s">
        <v>4743</v>
      </c>
      <c r="CD848" t="s">
        <v>4739</v>
      </c>
      <c r="CE848" t="s">
        <v>4740</v>
      </c>
      <c r="CF848" t="s">
        <v>119</v>
      </c>
      <c r="CG848" t="s">
        <v>120</v>
      </c>
      <c r="CH848" s="8">
        <v>96950</v>
      </c>
      <c r="CI848" s="3">
        <v>7.77</v>
      </c>
      <c r="CK848" s="3">
        <v>11.66</v>
      </c>
      <c r="CM848" t="s">
        <v>136</v>
      </c>
      <c r="CN848" t="s">
        <v>137</v>
      </c>
      <c r="CO848" t="s">
        <v>138</v>
      </c>
      <c r="CQ848" t="s">
        <v>115</v>
      </c>
      <c r="CR848" t="s">
        <v>133</v>
      </c>
      <c r="CS848" t="s">
        <v>139</v>
      </c>
      <c r="CT848" t="s">
        <v>133</v>
      </c>
      <c r="CU848" t="s">
        <v>139</v>
      </c>
      <c r="CV848" t="s">
        <v>133</v>
      </c>
      <c r="CW848" t="s">
        <v>139</v>
      </c>
      <c r="CX848" t="s">
        <v>4744</v>
      </c>
      <c r="CY848" s="10">
        <v>16708385436</v>
      </c>
      <c r="CZ848" t="s">
        <v>4073</v>
      </c>
      <c r="DA848" t="s">
        <v>4745</v>
      </c>
      <c r="DB848" t="s">
        <v>133</v>
      </c>
      <c r="DC848" t="s">
        <v>115</v>
      </c>
    </row>
    <row r="849" spans="1:112" ht="14.45" customHeight="1" x14ac:dyDescent="0.25">
      <c r="A849" t="s">
        <v>5380</v>
      </c>
      <c r="B849" t="s">
        <v>113</v>
      </c>
      <c r="C849" s="1">
        <v>45620</v>
      </c>
      <c r="D849" s="1">
        <v>45622</v>
      </c>
      <c r="E849" t="s">
        <v>114</v>
      </c>
      <c r="G849" t="s">
        <v>115</v>
      </c>
      <c r="H849" t="s">
        <v>115</v>
      </c>
      <c r="I849" t="s">
        <v>115</v>
      </c>
      <c r="J849" t="s">
        <v>4235</v>
      </c>
      <c r="K849" t="s">
        <v>4236</v>
      </c>
      <c r="L849" t="s">
        <v>4237</v>
      </c>
      <c r="N849" t="s">
        <v>119</v>
      </c>
      <c r="O849" t="s">
        <v>120</v>
      </c>
      <c r="P849" s="8">
        <v>96950</v>
      </c>
      <c r="Q849" t="s">
        <v>121</v>
      </c>
      <c r="S849" s="10">
        <v>16702358778</v>
      </c>
      <c r="U849" t="s">
        <v>456</v>
      </c>
      <c r="V849">
        <v>23622</v>
      </c>
      <c r="W849" t="s">
        <v>123</v>
      </c>
      <c r="Y849" t="s">
        <v>1530</v>
      </c>
      <c r="Z849" t="s">
        <v>4238</v>
      </c>
      <c r="AA849" t="s">
        <v>4239</v>
      </c>
      <c r="AB849" t="s">
        <v>663</v>
      </c>
      <c r="AC849" t="s">
        <v>4237</v>
      </c>
      <c r="AE849" t="s">
        <v>119</v>
      </c>
      <c r="AF849" t="s">
        <v>120</v>
      </c>
      <c r="AG849" s="8">
        <v>96950</v>
      </c>
      <c r="AH849" t="s">
        <v>121</v>
      </c>
      <c r="AJ849" s="10">
        <v>16702358778</v>
      </c>
      <c r="AL849" t="s">
        <v>4241</v>
      </c>
      <c r="BD849" t="str">
        <f>"53-3032.00"</f>
        <v>53-3032.00</v>
      </c>
      <c r="BE849" t="s">
        <v>2970</v>
      </c>
      <c r="BF849" t="s">
        <v>5381</v>
      </c>
      <c r="BG849" t="s">
        <v>5382</v>
      </c>
      <c r="BH849">
        <v>5</v>
      </c>
      <c r="BJ849" s="1">
        <v>45658</v>
      </c>
      <c r="BK849" s="1">
        <v>46022</v>
      </c>
      <c r="BN849">
        <v>40</v>
      </c>
      <c r="BO849">
        <v>0</v>
      </c>
      <c r="BP849">
        <v>8</v>
      </c>
      <c r="BQ849">
        <v>8</v>
      </c>
      <c r="BR849">
        <v>8</v>
      </c>
      <c r="BS849">
        <v>8</v>
      </c>
      <c r="BT849">
        <v>8</v>
      </c>
      <c r="BU849">
        <v>0</v>
      </c>
      <c r="BV849" t="str">
        <f>"7:30 AM"</f>
        <v>7:30 AM</v>
      </c>
      <c r="BW849" t="str">
        <f>"4:30 PM"</f>
        <v>4:30 PM</v>
      </c>
      <c r="BX849" t="s">
        <v>226</v>
      </c>
      <c r="BY849">
        <v>0</v>
      </c>
      <c r="BZ849">
        <v>6</v>
      </c>
      <c r="CA849" t="s">
        <v>115</v>
      </c>
      <c r="CC849" t="s">
        <v>5383</v>
      </c>
      <c r="CD849" t="s">
        <v>4237</v>
      </c>
      <c r="CF849" t="s">
        <v>119</v>
      </c>
      <c r="CG849" t="s">
        <v>120</v>
      </c>
      <c r="CH849" s="8">
        <v>96950</v>
      </c>
      <c r="CI849" s="3">
        <v>11.31</v>
      </c>
      <c r="CJ849" s="3">
        <v>11.31</v>
      </c>
      <c r="CK849" s="3">
        <v>16.97</v>
      </c>
      <c r="CL849" s="3">
        <v>16.97</v>
      </c>
      <c r="CM849" t="s">
        <v>136</v>
      </c>
      <c r="CN849" t="s">
        <v>139</v>
      </c>
      <c r="CO849" t="s">
        <v>466</v>
      </c>
      <c r="CQ849" t="s">
        <v>115</v>
      </c>
      <c r="CR849" t="s">
        <v>133</v>
      </c>
      <c r="CS849" t="s">
        <v>133</v>
      </c>
      <c r="CT849" t="s">
        <v>133</v>
      </c>
      <c r="CU849" t="s">
        <v>139</v>
      </c>
      <c r="CV849" t="s">
        <v>133</v>
      </c>
      <c r="CW849" t="s">
        <v>133</v>
      </c>
      <c r="CX849" t="s">
        <v>4245</v>
      </c>
      <c r="CY849" s="10">
        <v>16702358778</v>
      </c>
      <c r="CZ849" t="s">
        <v>4241</v>
      </c>
      <c r="DA849" t="s">
        <v>139</v>
      </c>
      <c r="DB849" t="s">
        <v>133</v>
      </c>
      <c r="DC849" t="s">
        <v>115</v>
      </c>
    </row>
    <row r="850" spans="1:112" ht="14.45" customHeight="1" x14ac:dyDescent="0.25">
      <c r="A850" t="s">
        <v>6649</v>
      </c>
      <c r="B850" t="s">
        <v>143</v>
      </c>
      <c r="C850" s="1">
        <v>45566</v>
      </c>
      <c r="D850" s="1">
        <v>45622</v>
      </c>
      <c r="E850" t="s">
        <v>114</v>
      </c>
      <c r="G850" t="s">
        <v>133</v>
      </c>
      <c r="H850" t="s">
        <v>133</v>
      </c>
      <c r="I850" t="s">
        <v>115</v>
      </c>
      <c r="J850" t="s">
        <v>1710</v>
      </c>
      <c r="L850" t="s">
        <v>2796</v>
      </c>
      <c r="N850" t="s">
        <v>148</v>
      </c>
      <c r="O850" t="s">
        <v>120</v>
      </c>
      <c r="P850" s="8">
        <v>96950</v>
      </c>
      <c r="Q850" t="s">
        <v>121</v>
      </c>
      <c r="S850" s="10">
        <v>16702850063</v>
      </c>
      <c r="U850" t="s">
        <v>619</v>
      </c>
      <c r="V850">
        <v>722310</v>
      </c>
      <c r="W850" t="s">
        <v>123</v>
      </c>
      <c r="Y850" t="s">
        <v>620</v>
      </c>
      <c r="Z850" t="s">
        <v>621</v>
      </c>
      <c r="AA850" t="s">
        <v>622</v>
      </c>
      <c r="AB850" t="s">
        <v>460</v>
      </c>
      <c r="AC850" t="s">
        <v>2796</v>
      </c>
      <c r="AE850" t="s">
        <v>148</v>
      </c>
      <c r="AF850" t="s">
        <v>120</v>
      </c>
      <c r="AG850" s="8">
        <v>96950</v>
      </c>
      <c r="AH850" t="s">
        <v>121</v>
      </c>
      <c r="AJ850" s="10">
        <v>16702850063</v>
      </c>
      <c r="AL850" t="s">
        <v>624</v>
      </c>
      <c r="BD850" t="str">
        <f>"35-2014.00"</f>
        <v>35-2014.00</v>
      </c>
      <c r="BE850" t="s">
        <v>273</v>
      </c>
      <c r="BF850" t="s">
        <v>6650</v>
      </c>
      <c r="BG850" t="s">
        <v>1100</v>
      </c>
      <c r="BH850">
        <v>5</v>
      </c>
      <c r="BI850">
        <v>5</v>
      </c>
      <c r="BJ850" s="1">
        <v>45581</v>
      </c>
      <c r="BK850" s="1">
        <v>45930</v>
      </c>
      <c r="BL850" s="1">
        <v>45622</v>
      </c>
      <c r="BM850" s="1">
        <v>45930</v>
      </c>
      <c r="BN850">
        <v>40</v>
      </c>
      <c r="BO850">
        <v>0</v>
      </c>
      <c r="BP850">
        <v>8</v>
      </c>
      <c r="BQ850">
        <v>8</v>
      </c>
      <c r="BR850">
        <v>8</v>
      </c>
      <c r="BS850">
        <v>8</v>
      </c>
      <c r="BT850">
        <v>8</v>
      </c>
      <c r="BU850">
        <v>0</v>
      </c>
      <c r="BV850" t="str">
        <f>"8:55 AM"</f>
        <v>8:55 AM</v>
      </c>
      <c r="BW850" t="str">
        <f>"5:55 PM"</f>
        <v>5:55 PM</v>
      </c>
      <c r="BX850" t="s">
        <v>158</v>
      </c>
      <c r="BY850">
        <v>0</v>
      </c>
      <c r="BZ850">
        <v>6</v>
      </c>
      <c r="CA850" t="s">
        <v>115</v>
      </c>
      <c r="CC850" t="s">
        <v>6651</v>
      </c>
      <c r="CD850" t="s">
        <v>499</v>
      </c>
      <c r="CE850" t="s">
        <v>2796</v>
      </c>
      <c r="CF850" t="s">
        <v>148</v>
      </c>
      <c r="CG850" t="s">
        <v>120</v>
      </c>
      <c r="CH850" s="8">
        <v>96950</v>
      </c>
      <c r="CI850" s="3">
        <v>8.83</v>
      </c>
      <c r="CJ850" s="3">
        <v>8.83</v>
      </c>
      <c r="CK850" s="3">
        <v>13.25</v>
      </c>
      <c r="CL850" s="3">
        <v>13.25</v>
      </c>
      <c r="CM850" t="s">
        <v>136</v>
      </c>
      <c r="CN850" t="s">
        <v>1715</v>
      </c>
      <c r="CO850" t="s">
        <v>138</v>
      </c>
      <c r="CQ850" t="s">
        <v>115</v>
      </c>
      <c r="CR850" t="s">
        <v>133</v>
      </c>
      <c r="CS850" t="s">
        <v>133</v>
      </c>
      <c r="CT850" t="s">
        <v>133</v>
      </c>
      <c r="CU850" t="s">
        <v>139</v>
      </c>
      <c r="CV850" t="s">
        <v>133</v>
      </c>
      <c r="CW850" t="s">
        <v>133</v>
      </c>
      <c r="CX850" s="2" t="s">
        <v>6652</v>
      </c>
      <c r="CY850" s="10">
        <v>16702850063</v>
      </c>
      <c r="CZ850" t="s">
        <v>624</v>
      </c>
      <c r="DA850" t="s">
        <v>139</v>
      </c>
      <c r="DB850" t="s">
        <v>133</v>
      </c>
      <c r="DC850" t="s">
        <v>115</v>
      </c>
    </row>
    <row r="851" spans="1:112" ht="14.45" customHeight="1" x14ac:dyDescent="0.25">
      <c r="A851" t="s">
        <v>7052</v>
      </c>
      <c r="B851" t="s">
        <v>143</v>
      </c>
      <c r="C851" s="1">
        <v>45566</v>
      </c>
      <c r="D851" s="1">
        <v>45622</v>
      </c>
      <c r="E851" t="s">
        <v>114</v>
      </c>
      <c r="G851" t="s">
        <v>115</v>
      </c>
      <c r="H851" t="s">
        <v>115</v>
      </c>
      <c r="I851" t="s">
        <v>115</v>
      </c>
      <c r="J851" t="s">
        <v>3917</v>
      </c>
      <c r="K851" t="s">
        <v>5780</v>
      </c>
      <c r="L851" t="s">
        <v>3919</v>
      </c>
      <c r="M851" t="s">
        <v>3920</v>
      </c>
      <c r="N851" t="s">
        <v>119</v>
      </c>
      <c r="O851" t="s">
        <v>120</v>
      </c>
      <c r="P851" s="8">
        <v>96950</v>
      </c>
      <c r="Q851" t="s">
        <v>121</v>
      </c>
      <c r="S851" s="10">
        <v>16702332374</v>
      </c>
      <c r="U851" t="s">
        <v>3921</v>
      </c>
      <c r="V851">
        <v>531110</v>
      </c>
      <c r="W851" t="s">
        <v>123</v>
      </c>
      <c r="Y851" t="s">
        <v>3922</v>
      </c>
      <c r="Z851" t="s">
        <v>3923</v>
      </c>
      <c r="AA851" t="s">
        <v>3924</v>
      </c>
      <c r="AB851" t="s">
        <v>200</v>
      </c>
      <c r="AC851" t="s">
        <v>3919</v>
      </c>
      <c r="AD851" t="s">
        <v>3920</v>
      </c>
      <c r="AE851" t="s">
        <v>119</v>
      </c>
      <c r="AF851" t="s">
        <v>120</v>
      </c>
      <c r="AG851" s="8">
        <v>96950</v>
      </c>
      <c r="AH851" t="s">
        <v>121</v>
      </c>
      <c r="AJ851" s="10">
        <v>16702332374</v>
      </c>
      <c r="AL851" t="s">
        <v>3925</v>
      </c>
      <c r="BD851" t="str">
        <f>"49-9071.00"</f>
        <v>49-9071.00</v>
      </c>
      <c r="BE851" t="s">
        <v>241</v>
      </c>
      <c r="BF851" t="s">
        <v>7053</v>
      </c>
      <c r="BG851" t="s">
        <v>1185</v>
      </c>
      <c r="BH851">
        <v>2</v>
      </c>
      <c r="BI851">
        <v>2</v>
      </c>
      <c r="BJ851" s="1">
        <v>45627</v>
      </c>
      <c r="BK851" s="1">
        <v>45991</v>
      </c>
      <c r="BL851" s="1">
        <v>45627</v>
      </c>
      <c r="BM851" s="1">
        <v>45991</v>
      </c>
      <c r="BN851">
        <v>35</v>
      </c>
      <c r="BO851">
        <v>0</v>
      </c>
      <c r="BP851">
        <v>7</v>
      </c>
      <c r="BQ851">
        <v>7</v>
      </c>
      <c r="BR851">
        <v>7</v>
      </c>
      <c r="BS851">
        <v>7</v>
      </c>
      <c r="BT851">
        <v>7</v>
      </c>
      <c r="BU851">
        <v>0</v>
      </c>
      <c r="BV851" t="str">
        <f>"9:00 AM"</f>
        <v>9:00 AM</v>
      </c>
      <c r="BW851" t="str">
        <f>"5:00 PM"</f>
        <v>5:00 PM</v>
      </c>
      <c r="BX851" t="s">
        <v>226</v>
      </c>
      <c r="BY851">
        <v>0</v>
      </c>
      <c r="BZ851">
        <v>12</v>
      </c>
      <c r="CA851" t="s">
        <v>115</v>
      </c>
      <c r="CC851" s="2" t="s">
        <v>7054</v>
      </c>
      <c r="CD851" t="s">
        <v>7055</v>
      </c>
      <c r="CF851" t="s">
        <v>119</v>
      </c>
      <c r="CG851" t="s">
        <v>120</v>
      </c>
      <c r="CH851" s="8">
        <v>96950</v>
      </c>
      <c r="CI851" s="3">
        <v>9.75</v>
      </c>
      <c r="CJ851" s="3">
        <v>9.75</v>
      </c>
      <c r="CK851" s="3">
        <v>14.62</v>
      </c>
      <c r="CL851" s="3">
        <v>14.62</v>
      </c>
      <c r="CM851" t="s">
        <v>136</v>
      </c>
      <c r="CN851" t="s">
        <v>3928</v>
      </c>
      <c r="CO851" t="s">
        <v>138</v>
      </c>
      <c r="CQ851" t="s">
        <v>115</v>
      </c>
      <c r="CR851" t="s">
        <v>133</v>
      </c>
      <c r="CS851" t="s">
        <v>139</v>
      </c>
      <c r="CT851" t="s">
        <v>133</v>
      </c>
      <c r="CU851" t="s">
        <v>139</v>
      </c>
      <c r="CV851" t="s">
        <v>133</v>
      </c>
      <c r="CW851" t="s">
        <v>139</v>
      </c>
      <c r="CX851" s="2" t="s">
        <v>7056</v>
      </c>
      <c r="CY851" s="10">
        <v>16702332374</v>
      </c>
      <c r="CZ851" t="s">
        <v>3930</v>
      </c>
      <c r="DA851" t="s">
        <v>139</v>
      </c>
      <c r="DB851" t="s">
        <v>133</v>
      </c>
      <c r="DC851" t="s">
        <v>115</v>
      </c>
    </row>
    <row r="852" spans="1:112" ht="14.45" customHeight="1" x14ac:dyDescent="0.25">
      <c r="A852" t="s">
        <v>7629</v>
      </c>
      <c r="B852" t="s">
        <v>901</v>
      </c>
      <c r="C852" s="1">
        <v>45554</v>
      </c>
      <c r="D852" s="1">
        <v>45622</v>
      </c>
      <c r="E852" t="s">
        <v>114</v>
      </c>
      <c r="G852" t="s">
        <v>115</v>
      </c>
      <c r="H852" t="s">
        <v>115</v>
      </c>
      <c r="I852" t="s">
        <v>115</v>
      </c>
      <c r="J852" t="s">
        <v>4427</v>
      </c>
      <c r="K852" t="s">
        <v>4428</v>
      </c>
      <c r="L852" t="s">
        <v>4429</v>
      </c>
      <c r="M852" t="s">
        <v>9653</v>
      </c>
      <c r="N852" t="s">
        <v>119</v>
      </c>
      <c r="O852" t="s">
        <v>120</v>
      </c>
      <c r="P852" s="8">
        <v>96950</v>
      </c>
      <c r="Q852" t="s">
        <v>121</v>
      </c>
      <c r="S852" s="10">
        <v>16702875905</v>
      </c>
      <c r="U852" t="s">
        <v>4430</v>
      </c>
      <c r="V852">
        <v>561720</v>
      </c>
      <c r="W852" t="s">
        <v>123</v>
      </c>
      <c r="Y852" t="s">
        <v>4431</v>
      </c>
      <c r="Z852" t="s">
        <v>4432</v>
      </c>
      <c r="AA852" t="s">
        <v>4433</v>
      </c>
      <c r="AB852" t="s">
        <v>623</v>
      </c>
      <c r="AC852" t="s">
        <v>3965</v>
      </c>
      <c r="AD852" t="s">
        <v>4434</v>
      </c>
      <c r="AE852" t="s">
        <v>119</v>
      </c>
      <c r="AF852" t="s">
        <v>120</v>
      </c>
      <c r="AG852" s="8">
        <v>96950</v>
      </c>
      <c r="AH852" t="s">
        <v>121</v>
      </c>
      <c r="AJ852" s="10">
        <v>16702875905</v>
      </c>
      <c r="AL852" t="s">
        <v>4435</v>
      </c>
      <c r="BD852" t="str">
        <f>"37-2011.00"</f>
        <v>37-2011.00</v>
      </c>
      <c r="BE852" t="s">
        <v>203</v>
      </c>
      <c r="BF852" t="s">
        <v>4436</v>
      </c>
      <c r="BG852" t="s">
        <v>1242</v>
      </c>
      <c r="BH852">
        <v>4</v>
      </c>
      <c r="BI852">
        <v>2</v>
      </c>
      <c r="BJ852" s="1">
        <v>45627</v>
      </c>
      <c r="BK852" s="1">
        <v>45991</v>
      </c>
      <c r="BL852" s="1">
        <v>45627</v>
      </c>
      <c r="BM852" s="1">
        <v>45991</v>
      </c>
      <c r="BN852">
        <v>36</v>
      </c>
      <c r="BO852">
        <v>0</v>
      </c>
      <c r="BP852">
        <v>6</v>
      </c>
      <c r="BQ852">
        <v>6</v>
      </c>
      <c r="BR852">
        <v>8</v>
      </c>
      <c r="BS852">
        <v>4</v>
      </c>
      <c r="BT852">
        <v>8</v>
      </c>
      <c r="BU852">
        <v>4</v>
      </c>
      <c r="BV852" t="str">
        <f>"8:00 AM"</f>
        <v>8:00 AM</v>
      </c>
      <c r="BW852" t="str">
        <f>"6:00 PM"</f>
        <v>6:00 PM</v>
      </c>
      <c r="BX852" t="s">
        <v>158</v>
      </c>
      <c r="BY852">
        <v>0</v>
      </c>
      <c r="BZ852">
        <v>0</v>
      </c>
      <c r="CA852" t="s">
        <v>115</v>
      </c>
      <c r="CC852" t="s">
        <v>4437</v>
      </c>
      <c r="CD852" t="s">
        <v>707</v>
      </c>
      <c r="CF852" t="s">
        <v>119</v>
      </c>
      <c r="CG852" t="s">
        <v>120</v>
      </c>
      <c r="CH852" s="8">
        <v>96950</v>
      </c>
      <c r="CI852" s="3">
        <v>8.2899999999999991</v>
      </c>
      <c r="CJ852" s="3">
        <v>8.2899999999999991</v>
      </c>
      <c r="CK852" s="3">
        <v>12.44</v>
      </c>
      <c r="CL852" s="3">
        <v>12.44</v>
      </c>
      <c r="CM852" t="s">
        <v>136</v>
      </c>
      <c r="CN852" t="s">
        <v>137</v>
      </c>
      <c r="CO852" t="s">
        <v>138</v>
      </c>
      <c r="CQ852" t="s">
        <v>133</v>
      </c>
      <c r="CR852" t="s">
        <v>133</v>
      </c>
      <c r="CS852" t="s">
        <v>133</v>
      </c>
      <c r="CT852" t="s">
        <v>133</v>
      </c>
      <c r="CU852" t="s">
        <v>139</v>
      </c>
      <c r="CV852" t="s">
        <v>133</v>
      </c>
      <c r="CW852" t="s">
        <v>139</v>
      </c>
      <c r="CX852" t="s">
        <v>137</v>
      </c>
      <c r="CY852" s="10">
        <v>16702875905</v>
      </c>
      <c r="CZ852" t="s">
        <v>4435</v>
      </c>
      <c r="DA852" t="s">
        <v>139</v>
      </c>
      <c r="DB852" t="s">
        <v>133</v>
      </c>
      <c r="DC852" t="s">
        <v>115</v>
      </c>
    </row>
    <row r="853" spans="1:112" ht="14.45" customHeight="1" x14ac:dyDescent="0.25">
      <c r="A853" t="s">
        <v>7941</v>
      </c>
      <c r="B853" t="s">
        <v>143</v>
      </c>
      <c r="C853" s="1">
        <v>45566</v>
      </c>
      <c r="D853" s="1">
        <v>45622</v>
      </c>
      <c r="E853" t="s">
        <v>144</v>
      </c>
      <c r="F853" s="1">
        <v>45625</v>
      </c>
      <c r="G853" t="s">
        <v>133</v>
      </c>
      <c r="H853" t="s">
        <v>115</v>
      </c>
      <c r="I853" t="s">
        <v>115</v>
      </c>
      <c r="J853" t="s">
        <v>265</v>
      </c>
      <c r="K853" t="s">
        <v>265</v>
      </c>
      <c r="L853" t="s">
        <v>266</v>
      </c>
      <c r="M853" t="s">
        <v>267</v>
      </c>
      <c r="N853" t="s">
        <v>148</v>
      </c>
      <c r="O853" t="s">
        <v>120</v>
      </c>
      <c r="P853" s="8">
        <v>96950</v>
      </c>
      <c r="Q853" t="s">
        <v>121</v>
      </c>
      <c r="S853" s="10">
        <v>16702341795</v>
      </c>
      <c r="U853" t="s">
        <v>149</v>
      </c>
      <c r="V853">
        <v>722511</v>
      </c>
      <c r="W853" t="s">
        <v>123</v>
      </c>
      <c r="Y853" t="s">
        <v>268</v>
      </c>
      <c r="Z853" t="s">
        <v>269</v>
      </c>
      <c r="AA853" t="s">
        <v>270</v>
      </c>
      <c r="AB853" t="s">
        <v>271</v>
      </c>
      <c r="AC853" t="s">
        <v>272</v>
      </c>
      <c r="AD853" t="s">
        <v>267</v>
      </c>
      <c r="AE853" t="s">
        <v>148</v>
      </c>
      <c r="AF853" t="s">
        <v>120</v>
      </c>
      <c r="AG853" s="8">
        <v>96950</v>
      </c>
      <c r="AH853" t="s">
        <v>121</v>
      </c>
      <c r="AJ853" s="10">
        <v>16702341795</v>
      </c>
      <c r="AL853" t="s">
        <v>154</v>
      </c>
      <c r="BD853" t="str">
        <f>"35-2014.00"</f>
        <v>35-2014.00</v>
      </c>
      <c r="BE853" t="s">
        <v>273</v>
      </c>
      <c r="BF853" t="s">
        <v>274</v>
      </c>
      <c r="BG853" t="s">
        <v>275</v>
      </c>
      <c r="BH853">
        <v>1</v>
      </c>
      <c r="BI853">
        <v>1</v>
      </c>
      <c r="BJ853" s="1">
        <v>45627</v>
      </c>
      <c r="BK853" s="1">
        <v>45991</v>
      </c>
      <c r="BL853" s="1">
        <v>45627</v>
      </c>
      <c r="BM853" s="1">
        <v>45991</v>
      </c>
      <c r="BN853">
        <v>35</v>
      </c>
      <c r="BO853">
        <v>0</v>
      </c>
      <c r="BP853">
        <v>7</v>
      </c>
      <c r="BQ853">
        <v>7</v>
      </c>
      <c r="BR853">
        <v>7</v>
      </c>
      <c r="BS853">
        <v>7</v>
      </c>
      <c r="BT853">
        <v>7</v>
      </c>
      <c r="BU853">
        <v>0</v>
      </c>
      <c r="BV853" t="str">
        <f>"4:00 AM"</f>
        <v>4:00 AM</v>
      </c>
      <c r="BW853" t="str">
        <f>"12:00 PM"</f>
        <v>12:00 PM</v>
      </c>
      <c r="BX853" t="s">
        <v>158</v>
      </c>
      <c r="BY853">
        <v>0</v>
      </c>
      <c r="BZ853">
        <v>12</v>
      </c>
      <c r="CA853" t="s">
        <v>115</v>
      </c>
      <c r="CC853" t="s">
        <v>276</v>
      </c>
      <c r="CD853" t="s">
        <v>266</v>
      </c>
      <c r="CE853" t="s">
        <v>267</v>
      </c>
      <c r="CF853" t="s">
        <v>148</v>
      </c>
      <c r="CG853" t="s">
        <v>120</v>
      </c>
      <c r="CH853" s="8">
        <v>96950</v>
      </c>
      <c r="CI853" s="3">
        <v>8.83</v>
      </c>
      <c r="CJ853" s="3">
        <v>10</v>
      </c>
      <c r="CK853" s="3">
        <v>13.25</v>
      </c>
      <c r="CL853" s="3">
        <v>15</v>
      </c>
      <c r="CM853" t="s">
        <v>136</v>
      </c>
      <c r="CN853" t="s">
        <v>158</v>
      </c>
      <c r="CO853" t="s">
        <v>138</v>
      </c>
      <c r="CQ853" t="s">
        <v>115</v>
      </c>
      <c r="CR853" t="s">
        <v>133</v>
      </c>
      <c r="CS853" t="s">
        <v>133</v>
      </c>
      <c r="CT853" t="s">
        <v>133</v>
      </c>
      <c r="CU853" t="s">
        <v>139</v>
      </c>
      <c r="CV853" t="s">
        <v>133</v>
      </c>
      <c r="CW853" t="s">
        <v>139</v>
      </c>
      <c r="CX853" t="s">
        <v>6518</v>
      </c>
      <c r="CY853" s="10">
        <v>16702341795</v>
      </c>
      <c r="CZ853" t="s">
        <v>154</v>
      </c>
      <c r="DA853" t="s">
        <v>164</v>
      </c>
      <c r="DB853" t="s">
        <v>133</v>
      </c>
      <c r="DC853" t="s">
        <v>115</v>
      </c>
    </row>
    <row r="854" spans="1:112" ht="14.45" customHeight="1" x14ac:dyDescent="0.25">
      <c r="A854" t="s">
        <v>9601</v>
      </c>
      <c r="B854" t="s">
        <v>143</v>
      </c>
      <c r="C854" s="1">
        <v>45572</v>
      </c>
      <c r="D854" s="1">
        <v>45622</v>
      </c>
      <c r="E854" t="s">
        <v>144</v>
      </c>
      <c r="F854" s="1">
        <v>45656</v>
      </c>
      <c r="G854" t="s">
        <v>115</v>
      </c>
      <c r="H854" t="s">
        <v>115</v>
      </c>
      <c r="I854" t="s">
        <v>115</v>
      </c>
      <c r="J854" t="s">
        <v>9602</v>
      </c>
      <c r="L854" t="s">
        <v>9603</v>
      </c>
      <c r="M854" t="s">
        <v>1480</v>
      </c>
      <c r="N854" t="s">
        <v>148</v>
      </c>
      <c r="O854" t="s">
        <v>120</v>
      </c>
      <c r="P854" s="8">
        <v>96950</v>
      </c>
      <c r="Q854" t="s">
        <v>121</v>
      </c>
      <c r="S854" s="10">
        <v>16702346552</v>
      </c>
      <c r="U854" t="s">
        <v>9604</v>
      </c>
      <c r="V854">
        <v>532420</v>
      </c>
      <c r="W854" t="s">
        <v>123</v>
      </c>
      <c r="Y854" t="s">
        <v>1482</v>
      </c>
      <c r="Z854" t="s">
        <v>3611</v>
      </c>
      <c r="AA854" t="s">
        <v>7405</v>
      </c>
      <c r="AB854" t="s">
        <v>7026</v>
      </c>
      <c r="AC854" t="s">
        <v>9603</v>
      </c>
      <c r="AD854" t="s">
        <v>1480</v>
      </c>
      <c r="AE854" t="s">
        <v>148</v>
      </c>
      <c r="AF854" t="s">
        <v>120</v>
      </c>
      <c r="AG854" s="8">
        <v>96950</v>
      </c>
      <c r="AH854" t="s">
        <v>121</v>
      </c>
      <c r="AJ854" s="10">
        <v>16702346552</v>
      </c>
      <c r="AL854" t="s">
        <v>9605</v>
      </c>
      <c r="BD854" t="str">
        <f>"49-9071.00"</f>
        <v>49-9071.00</v>
      </c>
      <c r="BE854" t="s">
        <v>241</v>
      </c>
      <c r="BF854" t="s">
        <v>9606</v>
      </c>
      <c r="BG854" t="s">
        <v>496</v>
      </c>
      <c r="BH854">
        <v>1</v>
      </c>
      <c r="BI854">
        <v>1</v>
      </c>
      <c r="BJ854" s="1">
        <v>45658</v>
      </c>
      <c r="BK854" s="1">
        <v>46022</v>
      </c>
      <c r="BL854" s="1">
        <v>45658</v>
      </c>
      <c r="BM854" s="1">
        <v>46022</v>
      </c>
      <c r="BN854">
        <v>40</v>
      </c>
      <c r="BO854">
        <v>0</v>
      </c>
      <c r="BP854">
        <v>8</v>
      </c>
      <c r="BQ854">
        <v>8</v>
      </c>
      <c r="BR854">
        <v>8</v>
      </c>
      <c r="BS854">
        <v>8</v>
      </c>
      <c r="BT854">
        <v>8</v>
      </c>
      <c r="BU854">
        <v>0</v>
      </c>
      <c r="BV854" t="str">
        <f>"8:00 AM"</f>
        <v>8:00 AM</v>
      </c>
      <c r="BW854" t="str">
        <f>"5:00 PM"</f>
        <v>5:00 PM</v>
      </c>
      <c r="BX854" t="s">
        <v>226</v>
      </c>
      <c r="BY854">
        <v>0</v>
      </c>
      <c r="BZ854">
        <v>24</v>
      </c>
      <c r="CA854" t="s">
        <v>115</v>
      </c>
      <c r="CC854" s="2" t="s">
        <v>9607</v>
      </c>
      <c r="CD854" t="s">
        <v>1490</v>
      </c>
      <c r="CE854" t="s">
        <v>1480</v>
      </c>
      <c r="CF854" t="s">
        <v>148</v>
      </c>
      <c r="CG854" t="s">
        <v>120</v>
      </c>
      <c r="CH854" s="8">
        <v>96950</v>
      </c>
      <c r="CI854" s="3">
        <v>9.75</v>
      </c>
      <c r="CJ854" s="3">
        <v>9.75</v>
      </c>
      <c r="CK854" s="3">
        <v>14.63</v>
      </c>
      <c r="CL854" s="3">
        <v>14.63</v>
      </c>
      <c r="CM854" t="s">
        <v>136</v>
      </c>
      <c r="CO854" t="s">
        <v>138</v>
      </c>
      <c r="CQ854" t="s">
        <v>115</v>
      </c>
      <c r="CR854" t="s">
        <v>133</v>
      </c>
      <c r="CS854" t="s">
        <v>139</v>
      </c>
      <c r="CT854" t="s">
        <v>133</v>
      </c>
      <c r="CU854" t="s">
        <v>139</v>
      </c>
      <c r="CV854" t="s">
        <v>133</v>
      </c>
      <c r="CW854" t="s">
        <v>139</v>
      </c>
      <c r="CX854" t="s">
        <v>9608</v>
      </c>
      <c r="CY854" s="10">
        <v>16702346552</v>
      </c>
      <c r="CZ854" t="s">
        <v>9605</v>
      </c>
      <c r="DA854" t="s">
        <v>139</v>
      </c>
      <c r="DB854" t="s">
        <v>133</v>
      </c>
      <c r="DC854" t="s">
        <v>115</v>
      </c>
    </row>
    <row r="855" spans="1:112" ht="14.45" customHeight="1" x14ac:dyDescent="0.25">
      <c r="A855" t="s">
        <v>264</v>
      </c>
      <c r="B855" t="s">
        <v>143</v>
      </c>
      <c r="C855" s="1">
        <v>45566</v>
      </c>
      <c r="D855" s="1">
        <v>45623</v>
      </c>
      <c r="E855" t="s">
        <v>144</v>
      </c>
      <c r="F855" s="1">
        <v>45625</v>
      </c>
      <c r="G855" t="s">
        <v>133</v>
      </c>
      <c r="H855" t="s">
        <v>115</v>
      </c>
      <c r="I855" t="s">
        <v>115</v>
      </c>
      <c r="J855" t="s">
        <v>265</v>
      </c>
      <c r="K855" t="s">
        <v>265</v>
      </c>
      <c r="L855" t="s">
        <v>266</v>
      </c>
      <c r="M855" t="s">
        <v>267</v>
      </c>
      <c r="N855" t="s">
        <v>148</v>
      </c>
      <c r="O855" t="s">
        <v>120</v>
      </c>
      <c r="P855" s="8">
        <v>96950</v>
      </c>
      <c r="Q855" t="s">
        <v>121</v>
      </c>
      <c r="S855" s="10">
        <v>16702341795</v>
      </c>
      <c r="U855" t="s">
        <v>149</v>
      </c>
      <c r="V855">
        <v>722511</v>
      </c>
      <c r="W855" t="s">
        <v>123</v>
      </c>
      <c r="Y855" t="s">
        <v>268</v>
      </c>
      <c r="Z855" t="s">
        <v>269</v>
      </c>
      <c r="AA855" t="s">
        <v>270</v>
      </c>
      <c r="AB855" t="s">
        <v>271</v>
      </c>
      <c r="AC855" t="s">
        <v>272</v>
      </c>
      <c r="AD855" t="s">
        <v>267</v>
      </c>
      <c r="AE855" t="s">
        <v>148</v>
      </c>
      <c r="AF855" t="s">
        <v>120</v>
      </c>
      <c r="AG855" s="8">
        <v>96950</v>
      </c>
      <c r="AH855" t="s">
        <v>121</v>
      </c>
      <c r="AJ855" s="10">
        <v>16702341795</v>
      </c>
      <c r="AL855" t="s">
        <v>154</v>
      </c>
      <c r="BD855" t="str">
        <f>"35-2014.00"</f>
        <v>35-2014.00</v>
      </c>
      <c r="BE855" t="s">
        <v>273</v>
      </c>
      <c r="BF855" t="s">
        <v>274</v>
      </c>
      <c r="BG855" t="s">
        <v>275</v>
      </c>
      <c r="BH855">
        <v>2</v>
      </c>
      <c r="BI855">
        <v>2</v>
      </c>
      <c r="BJ855" s="1">
        <v>45627</v>
      </c>
      <c r="BK855" s="1">
        <v>45991</v>
      </c>
      <c r="BL855" s="1">
        <v>45627</v>
      </c>
      <c r="BM855" s="1">
        <v>45991</v>
      </c>
      <c r="BN855">
        <v>35</v>
      </c>
      <c r="BO855">
        <v>0</v>
      </c>
      <c r="BP855">
        <v>6</v>
      </c>
      <c r="BQ855">
        <v>6</v>
      </c>
      <c r="BR855">
        <v>6</v>
      </c>
      <c r="BS855">
        <v>6</v>
      </c>
      <c r="BT855">
        <v>6</v>
      </c>
      <c r="BU855">
        <v>5</v>
      </c>
      <c r="BV855" t="str">
        <f>"6:00 AM"</f>
        <v>6:00 AM</v>
      </c>
      <c r="BW855" t="str">
        <f>"1:00 PM"</f>
        <v>1:00 PM</v>
      </c>
      <c r="BX855" t="s">
        <v>158</v>
      </c>
      <c r="BY855">
        <v>0</v>
      </c>
      <c r="BZ855">
        <v>12</v>
      </c>
      <c r="CA855" t="s">
        <v>115</v>
      </c>
      <c r="CC855" t="s">
        <v>276</v>
      </c>
      <c r="CD855" t="s">
        <v>277</v>
      </c>
      <c r="CE855" t="s">
        <v>278</v>
      </c>
      <c r="CF855" t="s">
        <v>162</v>
      </c>
      <c r="CG855" t="s">
        <v>120</v>
      </c>
      <c r="CH855" s="8">
        <v>96952</v>
      </c>
      <c r="CI855" s="3">
        <v>8.83</v>
      </c>
      <c r="CJ855" s="3">
        <v>10</v>
      </c>
      <c r="CK855" s="3">
        <v>13.25</v>
      </c>
      <c r="CL855" s="3">
        <v>15</v>
      </c>
      <c r="CM855" t="s">
        <v>136</v>
      </c>
      <c r="CN855" t="s">
        <v>158</v>
      </c>
      <c r="CO855" t="s">
        <v>138</v>
      </c>
      <c r="CQ855" t="s">
        <v>115</v>
      </c>
      <c r="CR855" t="s">
        <v>133</v>
      </c>
      <c r="CS855" t="s">
        <v>133</v>
      </c>
      <c r="CT855" t="s">
        <v>133</v>
      </c>
      <c r="CU855" t="s">
        <v>139</v>
      </c>
      <c r="CV855" t="s">
        <v>133</v>
      </c>
      <c r="CW855" t="s">
        <v>133</v>
      </c>
      <c r="CX855" t="s">
        <v>279</v>
      </c>
      <c r="CY855" s="10">
        <v>16702341795</v>
      </c>
      <c r="CZ855" t="s">
        <v>154</v>
      </c>
      <c r="DA855" t="s">
        <v>164</v>
      </c>
      <c r="DB855" t="s">
        <v>133</v>
      </c>
      <c r="DC855" t="s">
        <v>115</v>
      </c>
    </row>
    <row r="856" spans="1:112" ht="14.45" customHeight="1" x14ac:dyDescent="0.25">
      <c r="A856" t="s">
        <v>388</v>
      </c>
      <c r="B856" t="s">
        <v>192</v>
      </c>
      <c r="C856" s="1">
        <v>45600</v>
      </c>
      <c r="D856" s="1">
        <v>45623</v>
      </c>
      <c r="E856" t="s">
        <v>114</v>
      </c>
      <c r="G856" t="s">
        <v>115</v>
      </c>
      <c r="H856" t="s">
        <v>115</v>
      </c>
      <c r="I856" t="s">
        <v>115</v>
      </c>
      <c r="J856" t="s">
        <v>389</v>
      </c>
      <c r="K856" t="s">
        <v>390</v>
      </c>
      <c r="L856" t="s">
        <v>391</v>
      </c>
      <c r="N856" t="s">
        <v>119</v>
      </c>
      <c r="O856" t="s">
        <v>120</v>
      </c>
      <c r="P856" s="8">
        <v>96950</v>
      </c>
      <c r="Q856" t="s">
        <v>121</v>
      </c>
      <c r="S856" s="10">
        <v>16709893291</v>
      </c>
      <c r="U856" t="s">
        <v>392</v>
      </c>
      <c r="V856">
        <v>56179</v>
      </c>
      <c r="W856" t="s">
        <v>123</v>
      </c>
      <c r="Y856" t="s">
        <v>393</v>
      </c>
      <c r="Z856" t="s">
        <v>394</v>
      </c>
      <c r="AA856" t="s">
        <v>395</v>
      </c>
      <c r="AB856" t="s">
        <v>396</v>
      </c>
      <c r="AC856" t="s">
        <v>397</v>
      </c>
      <c r="AE856" t="s">
        <v>119</v>
      </c>
      <c r="AF856" t="s">
        <v>120</v>
      </c>
      <c r="AG856" s="8">
        <v>96950</v>
      </c>
      <c r="AH856" t="s">
        <v>121</v>
      </c>
      <c r="AJ856" s="10">
        <v>16709893291</v>
      </c>
      <c r="AL856" t="s">
        <v>398</v>
      </c>
      <c r="BD856" t="str">
        <f>"13-2011.00"</f>
        <v>13-2011.00</v>
      </c>
      <c r="BE856" t="s">
        <v>129</v>
      </c>
      <c r="BF856" t="s">
        <v>399</v>
      </c>
      <c r="BG856" t="s">
        <v>131</v>
      </c>
      <c r="BH856">
        <v>3</v>
      </c>
      <c r="BJ856" s="1">
        <v>45658</v>
      </c>
      <c r="BK856" s="1">
        <v>46022</v>
      </c>
      <c r="BN856">
        <v>40</v>
      </c>
      <c r="BO856">
        <v>0</v>
      </c>
      <c r="BP856">
        <v>8</v>
      </c>
      <c r="BQ856">
        <v>8</v>
      </c>
      <c r="BR856">
        <v>8</v>
      </c>
      <c r="BS856">
        <v>8</v>
      </c>
      <c r="BT856">
        <v>8</v>
      </c>
      <c r="BU856">
        <v>0</v>
      </c>
      <c r="BV856" t="str">
        <f t="shared" ref="BV856:BV866" si="14">"8:00 AM"</f>
        <v>8:00 AM</v>
      </c>
      <c r="BW856" t="str">
        <f>"5:00 PM"</f>
        <v>5:00 PM</v>
      </c>
      <c r="BX856" t="s">
        <v>132</v>
      </c>
      <c r="BY856">
        <v>0</v>
      </c>
      <c r="BZ856">
        <v>48</v>
      </c>
      <c r="CA856" t="s">
        <v>133</v>
      </c>
      <c r="CB856">
        <v>5</v>
      </c>
      <c r="CC856" s="2" t="s">
        <v>400</v>
      </c>
      <c r="CD856" t="s">
        <v>401</v>
      </c>
      <c r="CF856" t="s">
        <v>119</v>
      </c>
      <c r="CG856" t="s">
        <v>120</v>
      </c>
      <c r="CH856" s="8">
        <v>96950</v>
      </c>
      <c r="CI856" s="3">
        <v>17.48</v>
      </c>
      <c r="CJ856" s="3">
        <v>17.5</v>
      </c>
      <c r="CK856" s="3">
        <v>26.22</v>
      </c>
      <c r="CL856" s="3">
        <v>26.25</v>
      </c>
      <c r="CM856" t="s">
        <v>136</v>
      </c>
      <c r="CN856" t="s">
        <v>139</v>
      </c>
      <c r="CO856" t="s">
        <v>138</v>
      </c>
      <c r="CQ856" t="s">
        <v>115</v>
      </c>
      <c r="CR856" t="s">
        <v>133</v>
      </c>
      <c r="CS856" t="s">
        <v>133</v>
      </c>
      <c r="CT856" t="s">
        <v>133</v>
      </c>
      <c r="CU856" t="s">
        <v>139</v>
      </c>
      <c r="CV856" t="s">
        <v>133</v>
      </c>
      <c r="CW856" t="s">
        <v>133</v>
      </c>
      <c r="CX856" s="2" t="s">
        <v>402</v>
      </c>
      <c r="CY856" s="10">
        <v>16709893291</v>
      </c>
      <c r="CZ856" t="s">
        <v>398</v>
      </c>
      <c r="DA856" t="s">
        <v>139</v>
      </c>
      <c r="DB856" t="s">
        <v>133</v>
      </c>
      <c r="DC856" t="s">
        <v>115</v>
      </c>
    </row>
    <row r="857" spans="1:112" ht="14.45" customHeight="1" x14ac:dyDescent="0.25">
      <c r="A857" t="s">
        <v>1289</v>
      </c>
      <c r="B857" t="s">
        <v>143</v>
      </c>
      <c r="C857" s="1">
        <v>45525</v>
      </c>
      <c r="D857" s="1">
        <v>45623</v>
      </c>
      <c r="E857" t="s">
        <v>144</v>
      </c>
      <c r="F857" s="1">
        <v>45596</v>
      </c>
      <c r="G857" t="s">
        <v>115</v>
      </c>
      <c r="H857" t="s">
        <v>115</v>
      </c>
      <c r="I857" t="s">
        <v>115</v>
      </c>
      <c r="J857" t="s">
        <v>1290</v>
      </c>
      <c r="K857" t="s">
        <v>1291</v>
      </c>
      <c r="L857" t="s">
        <v>1292</v>
      </c>
      <c r="M857" t="s">
        <v>1293</v>
      </c>
      <c r="N857" t="s">
        <v>148</v>
      </c>
      <c r="O857" t="s">
        <v>120</v>
      </c>
      <c r="P857" s="8">
        <v>96950</v>
      </c>
      <c r="Q857" t="s">
        <v>121</v>
      </c>
      <c r="S857" s="10">
        <v>16702346412</v>
      </c>
      <c r="T857">
        <v>1510</v>
      </c>
      <c r="U857" t="s">
        <v>1294</v>
      </c>
      <c r="V857">
        <v>72111</v>
      </c>
      <c r="W857" t="s">
        <v>123</v>
      </c>
      <c r="Y857" t="s">
        <v>1295</v>
      </c>
      <c r="Z857" t="s">
        <v>783</v>
      </c>
      <c r="AB857" t="s">
        <v>1296</v>
      </c>
      <c r="AC857" t="s">
        <v>1292</v>
      </c>
      <c r="AD857" t="s">
        <v>1293</v>
      </c>
      <c r="AE857" t="s">
        <v>148</v>
      </c>
      <c r="AF857" t="s">
        <v>120</v>
      </c>
      <c r="AG857" s="8">
        <v>96950</v>
      </c>
      <c r="AH857" t="s">
        <v>121</v>
      </c>
      <c r="AJ857" s="10">
        <v>16702852190</v>
      </c>
      <c r="AL857" t="s">
        <v>1297</v>
      </c>
      <c r="BD857" t="str">
        <f>"49-9071.00"</f>
        <v>49-9071.00</v>
      </c>
      <c r="BE857" t="s">
        <v>241</v>
      </c>
      <c r="BF857" t="s">
        <v>1298</v>
      </c>
      <c r="BG857" t="s">
        <v>1299</v>
      </c>
      <c r="BH857">
        <v>7</v>
      </c>
      <c r="BI857">
        <v>7</v>
      </c>
      <c r="BJ857" s="1">
        <v>45597</v>
      </c>
      <c r="BK857" s="1">
        <v>45930</v>
      </c>
      <c r="BL857" s="1">
        <v>45623</v>
      </c>
      <c r="BM857" s="1">
        <v>45930</v>
      </c>
      <c r="BN857">
        <v>35</v>
      </c>
      <c r="BO857">
        <v>0</v>
      </c>
      <c r="BP857">
        <v>7</v>
      </c>
      <c r="BQ857">
        <v>7</v>
      </c>
      <c r="BR857">
        <v>7</v>
      </c>
      <c r="BS857">
        <v>7</v>
      </c>
      <c r="BT857">
        <v>7</v>
      </c>
      <c r="BU857">
        <v>0</v>
      </c>
      <c r="BV857" t="str">
        <f t="shared" si="14"/>
        <v>8:00 AM</v>
      </c>
      <c r="BW857" t="str">
        <f>"4:00 PM"</f>
        <v>4:00 PM</v>
      </c>
      <c r="BX857" t="s">
        <v>158</v>
      </c>
      <c r="BY857">
        <v>0</v>
      </c>
      <c r="BZ857">
        <v>12</v>
      </c>
      <c r="CA857" t="s">
        <v>115</v>
      </c>
      <c r="CC857" t="s">
        <v>1300</v>
      </c>
      <c r="CD857" t="s">
        <v>1292</v>
      </c>
      <c r="CE857" t="s">
        <v>1293</v>
      </c>
      <c r="CF857" t="s">
        <v>148</v>
      </c>
      <c r="CG857" t="s">
        <v>120</v>
      </c>
      <c r="CH857" s="8">
        <v>96950</v>
      </c>
      <c r="CI857" s="3">
        <v>9.75</v>
      </c>
      <c r="CJ857" s="3">
        <v>11</v>
      </c>
      <c r="CK857" s="3">
        <v>14.63</v>
      </c>
      <c r="CL857" s="3">
        <v>16.5</v>
      </c>
      <c r="CM857" t="s">
        <v>136</v>
      </c>
      <c r="CN857" t="s">
        <v>1301</v>
      </c>
      <c r="CO857" t="s">
        <v>138</v>
      </c>
      <c r="CQ857" t="s">
        <v>115</v>
      </c>
      <c r="CR857" t="s">
        <v>133</v>
      </c>
      <c r="CS857" t="s">
        <v>139</v>
      </c>
      <c r="CT857" t="s">
        <v>133</v>
      </c>
      <c r="CU857" t="s">
        <v>133</v>
      </c>
      <c r="CV857" t="s">
        <v>133</v>
      </c>
      <c r="CW857" t="s">
        <v>139</v>
      </c>
      <c r="CX857" t="s">
        <v>713</v>
      </c>
      <c r="CY857" s="10">
        <v>16702346412</v>
      </c>
      <c r="CZ857" t="s">
        <v>1302</v>
      </c>
      <c r="DA857" t="s">
        <v>793</v>
      </c>
      <c r="DB857" t="s">
        <v>133</v>
      </c>
      <c r="DC857" t="s">
        <v>115</v>
      </c>
      <c r="DD857" t="s">
        <v>1295</v>
      </c>
      <c r="DE857" t="s">
        <v>783</v>
      </c>
      <c r="DG857" t="s">
        <v>1303</v>
      </c>
      <c r="DH857" t="s">
        <v>1297</v>
      </c>
    </row>
    <row r="858" spans="1:112" ht="14.45" customHeight="1" x14ac:dyDescent="0.25">
      <c r="A858" t="s">
        <v>4249</v>
      </c>
      <c r="B858" t="s">
        <v>192</v>
      </c>
      <c r="C858" s="1">
        <v>45538</v>
      </c>
      <c r="D858" s="1">
        <v>45623</v>
      </c>
      <c r="E858" t="s">
        <v>114</v>
      </c>
      <c r="G858" t="s">
        <v>115</v>
      </c>
      <c r="H858" t="s">
        <v>115</v>
      </c>
      <c r="I858" t="s">
        <v>115</v>
      </c>
      <c r="J858" t="s">
        <v>4250</v>
      </c>
      <c r="L858" t="s">
        <v>4251</v>
      </c>
      <c r="N858" t="s">
        <v>148</v>
      </c>
      <c r="O858" t="s">
        <v>120</v>
      </c>
      <c r="P858" s="8">
        <v>96950</v>
      </c>
      <c r="Q858" t="s">
        <v>121</v>
      </c>
      <c r="S858" s="10">
        <v>16704832275</v>
      </c>
      <c r="U858" t="s">
        <v>4252</v>
      </c>
      <c r="V858">
        <v>5617</v>
      </c>
      <c r="W858" t="s">
        <v>123</v>
      </c>
      <c r="Y858" t="s">
        <v>4253</v>
      </c>
      <c r="Z858" t="s">
        <v>4254</v>
      </c>
      <c r="AB858" t="s">
        <v>2341</v>
      </c>
      <c r="AC858" t="s">
        <v>4251</v>
      </c>
      <c r="AE858" t="s">
        <v>2477</v>
      </c>
      <c r="AF858" t="s">
        <v>120</v>
      </c>
      <c r="AG858" s="8">
        <v>96950</v>
      </c>
      <c r="AH858" t="s">
        <v>121</v>
      </c>
      <c r="AJ858" s="10">
        <v>16704832275</v>
      </c>
      <c r="AL858" t="s">
        <v>4255</v>
      </c>
      <c r="BD858" t="str">
        <f>"49-9071.00"</f>
        <v>49-9071.00</v>
      </c>
      <c r="BE858" t="s">
        <v>241</v>
      </c>
      <c r="BF858" t="s">
        <v>4256</v>
      </c>
      <c r="BG858" t="s">
        <v>4257</v>
      </c>
      <c r="BH858">
        <v>15</v>
      </c>
      <c r="BJ858" s="1">
        <v>45597</v>
      </c>
      <c r="BK858" s="1">
        <v>45961</v>
      </c>
      <c r="BN858">
        <v>35</v>
      </c>
      <c r="BO858">
        <v>0</v>
      </c>
      <c r="BP858">
        <v>7</v>
      </c>
      <c r="BQ858">
        <v>7</v>
      </c>
      <c r="BR858">
        <v>7</v>
      </c>
      <c r="BS858">
        <v>7</v>
      </c>
      <c r="BT858">
        <v>7</v>
      </c>
      <c r="BU858">
        <v>0</v>
      </c>
      <c r="BV858" t="str">
        <f t="shared" si="14"/>
        <v>8:00 AM</v>
      </c>
      <c r="BW858" t="str">
        <f>"4:00 PM"</f>
        <v>4:00 PM</v>
      </c>
      <c r="BX858" t="s">
        <v>226</v>
      </c>
      <c r="BY858">
        <v>0</v>
      </c>
      <c r="BZ858">
        <v>12</v>
      </c>
      <c r="CA858" t="s">
        <v>115</v>
      </c>
      <c r="CC858" t="s">
        <v>4258</v>
      </c>
      <c r="CD858" t="s">
        <v>4259</v>
      </c>
      <c r="CF858" t="s">
        <v>148</v>
      </c>
      <c r="CG858" t="s">
        <v>120</v>
      </c>
      <c r="CH858" s="8">
        <v>96950</v>
      </c>
      <c r="CI858" s="3">
        <v>9.75</v>
      </c>
      <c r="CJ858" s="3">
        <v>9.75</v>
      </c>
      <c r="CK858" s="3">
        <v>14.63</v>
      </c>
      <c r="CL858" s="3">
        <v>14.63</v>
      </c>
      <c r="CM858" t="s">
        <v>136</v>
      </c>
      <c r="CN858" t="s">
        <v>158</v>
      </c>
      <c r="CO858" t="s">
        <v>138</v>
      </c>
      <c r="CQ858" t="s">
        <v>115</v>
      </c>
      <c r="CR858" t="s">
        <v>133</v>
      </c>
      <c r="CS858" t="s">
        <v>139</v>
      </c>
      <c r="CT858" t="s">
        <v>133</v>
      </c>
      <c r="CU858" t="s">
        <v>139</v>
      </c>
      <c r="CV858" t="s">
        <v>133</v>
      </c>
      <c r="CW858" t="s">
        <v>139</v>
      </c>
      <c r="CX858" t="s">
        <v>4260</v>
      </c>
      <c r="CY858" s="10">
        <v>16704832275</v>
      </c>
      <c r="CZ858" t="s">
        <v>4255</v>
      </c>
      <c r="DA858" t="s">
        <v>139</v>
      </c>
      <c r="DB858" t="s">
        <v>133</v>
      </c>
      <c r="DC858" t="s">
        <v>115</v>
      </c>
    </row>
    <row r="859" spans="1:112" ht="14.45" customHeight="1" x14ac:dyDescent="0.25">
      <c r="A859" t="s">
        <v>4315</v>
      </c>
      <c r="B859" t="s">
        <v>192</v>
      </c>
      <c r="C859" s="1">
        <v>45536</v>
      </c>
      <c r="D859" s="1">
        <v>45623</v>
      </c>
      <c r="E859" t="s">
        <v>114</v>
      </c>
      <c r="G859" t="s">
        <v>115</v>
      </c>
      <c r="H859" t="s">
        <v>115</v>
      </c>
      <c r="I859" t="s">
        <v>115</v>
      </c>
      <c r="J859" t="s">
        <v>1107</v>
      </c>
      <c r="K859" t="s">
        <v>4316</v>
      </c>
      <c r="L859" t="s">
        <v>1108</v>
      </c>
      <c r="M859" t="s">
        <v>1109</v>
      </c>
      <c r="N859" t="s">
        <v>119</v>
      </c>
      <c r="O859" t="s">
        <v>120</v>
      </c>
      <c r="P859" s="8">
        <v>96950</v>
      </c>
      <c r="Q859" t="s">
        <v>121</v>
      </c>
      <c r="S859" s="10">
        <v>16702349889</v>
      </c>
      <c r="U859" t="s">
        <v>1110</v>
      </c>
      <c r="V859">
        <v>2361</v>
      </c>
      <c r="W859" t="s">
        <v>123</v>
      </c>
      <c r="Y859" t="s">
        <v>1111</v>
      </c>
      <c r="Z859" t="s">
        <v>1112</v>
      </c>
      <c r="AA859" t="s">
        <v>1113</v>
      </c>
      <c r="AB859" t="s">
        <v>648</v>
      </c>
      <c r="AC859" t="s">
        <v>1108</v>
      </c>
      <c r="AD859" t="s">
        <v>1109</v>
      </c>
      <c r="AE859" t="s">
        <v>119</v>
      </c>
      <c r="AF859" t="s">
        <v>120</v>
      </c>
      <c r="AG859" s="8">
        <v>96950</v>
      </c>
      <c r="AH859" t="s">
        <v>121</v>
      </c>
      <c r="AJ859" s="10">
        <v>16702349889</v>
      </c>
      <c r="AL859" t="s">
        <v>1115</v>
      </c>
      <c r="BD859" t="str">
        <f>"49-9071.00"</f>
        <v>49-9071.00</v>
      </c>
      <c r="BE859" t="s">
        <v>241</v>
      </c>
      <c r="BF859" t="s">
        <v>4317</v>
      </c>
      <c r="BG859" t="s">
        <v>4318</v>
      </c>
      <c r="BH859">
        <v>3</v>
      </c>
      <c r="BJ859" s="1">
        <v>45627</v>
      </c>
      <c r="BK859" s="1">
        <v>45962</v>
      </c>
      <c r="BN859">
        <v>40</v>
      </c>
      <c r="BO859">
        <v>0</v>
      </c>
      <c r="BP859">
        <v>8</v>
      </c>
      <c r="BQ859">
        <v>8</v>
      </c>
      <c r="BR859">
        <v>8</v>
      </c>
      <c r="BS859">
        <v>8</v>
      </c>
      <c r="BT859">
        <v>8</v>
      </c>
      <c r="BU859">
        <v>0</v>
      </c>
      <c r="BV859" t="str">
        <f t="shared" si="14"/>
        <v>8:00 AM</v>
      </c>
      <c r="BW859" t="str">
        <f>"5:00 PM"</f>
        <v>5:00 PM</v>
      </c>
      <c r="BX859" t="s">
        <v>226</v>
      </c>
      <c r="BY859">
        <v>0</v>
      </c>
      <c r="BZ859">
        <v>24</v>
      </c>
      <c r="CA859" t="s">
        <v>115</v>
      </c>
      <c r="CC859" t="s">
        <v>4319</v>
      </c>
      <c r="CD859" t="s">
        <v>4320</v>
      </c>
      <c r="CE859" t="s">
        <v>209</v>
      </c>
      <c r="CF859" t="s">
        <v>119</v>
      </c>
      <c r="CG859" t="s">
        <v>120</v>
      </c>
      <c r="CH859" s="8">
        <v>96950</v>
      </c>
      <c r="CI859" s="3">
        <v>9.75</v>
      </c>
      <c r="CJ859" s="3">
        <v>9.75</v>
      </c>
      <c r="CK859" s="3">
        <v>14.63</v>
      </c>
      <c r="CL859" s="3">
        <v>14.63</v>
      </c>
      <c r="CM859" t="s">
        <v>136</v>
      </c>
      <c r="CN859" t="s">
        <v>1117</v>
      </c>
      <c r="CO859" t="s">
        <v>138</v>
      </c>
      <c r="CQ859" t="s">
        <v>115</v>
      </c>
      <c r="CR859" t="s">
        <v>133</v>
      </c>
      <c r="CS859" t="s">
        <v>139</v>
      </c>
      <c r="CT859" t="s">
        <v>133</v>
      </c>
      <c r="CU859" t="s">
        <v>139</v>
      </c>
      <c r="CV859" t="s">
        <v>133</v>
      </c>
      <c r="CW859" t="s">
        <v>139</v>
      </c>
      <c r="CX859" t="s">
        <v>4321</v>
      </c>
      <c r="CY859" s="10">
        <v>16702349889</v>
      </c>
      <c r="CZ859" t="s">
        <v>1115</v>
      </c>
      <c r="DA859" t="s">
        <v>139</v>
      </c>
      <c r="DB859" t="s">
        <v>133</v>
      </c>
      <c r="DC859" t="s">
        <v>115</v>
      </c>
      <c r="DD859" t="s">
        <v>1111</v>
      </c>
      <c r="DE859" t="s">
        <v>1112</v>
      </c>
      <c r="DF859" t="s">
        <v>1057</v>
      </c>
      <c r="DG859" t="s">
        <v>4322</v>
      </c>
      <c r="DH859" t="s">
        <v>1115</v>
      </c>
    </row>
    <row r="860" spans="1:112" ht="14.45" customHeight="1" x14ac:dyDescent="0.25">
      <c r="A860" t="s">
        <v>4380</v>
      </c>
      <c r="B860" t="s">
        <v>192</v>
      </c>
      <c r="C860" s="1">
        <v>45600</v>
      </c>
      <c r="D860" s="1">
        <v>45623</v>
      </c>
      <c r="E860" t="s">
        <v>114</v>
      </c>
      <c r="G860" t="s">
        <v>115</v>
      </c>
      <c r="H860" t="s">
        <v>115</v>
      </c>
      <c r="I860" t="s">
        <v>115</v>
      </c>
      <c r="J860" t="s">
        <v>389</v>
      </c>
      <c r="K860" t="s">
        <v>4381</v>
      </c>
      <c r="L860" t="s">
        <v>391</v>
      </c>
      <c r="M860" t="s">
        <v>294</v>
      </c>
      <c r="N860" t="s">
        <v>119</v>
      </c>
      <c r="O860" t="s">
        <v>120</v>
      </c>
      <c r="P860" s="8">
        <v>96950</v>
      </c>
      <c r="Q860" t="s">
        <v>121</v>
      </c>
      <c r="S860" s="10">
        <v>16709893291</v>
      </c>
      <c r="U860" t="s">
        <v>392</v>
      </c>
      <c r="V860">
        <v>56179</v>
      </c>
      <c r="W860" t="s">
        <v>123</v>
      </c>
      <c r="Y860" t="s">
        <v>393</v>
      </c>
      <c r="Z860" t="s">
        <v>394</v>
      </c>
      <c r="AA860" t="s">
        <v>395</v>
      </c>
      <c r="AB860" t="s">
        <v>396</v>
      </c>
      <c r="AC860" t="s">
        <v>397</v>
      </c>
      <c r="AD860" t="s">
        <v>294</v>
      </c>
      <c r="AE860" t="s">
        <v>119</v>
      </c>
      <c r="AF860" t="s">
        <v>120</v>
      </c>
      <c r="AG860" s="8">
        <v>96950</v>
      </c>
      <c r="AH860" t="s">
        <v>121</v>
      </c>
      <c r="AJ860" s="10">
        <v>16709893291</v>
      </c>
      <c r="AL860" t="s">
        <v>398</v>
      </c>
      <c r="BD860" t="str">
        <f>"11-1021.00"</f>
        <v>11-1021.00</v>
      </c>
      <c r="BE860" t="s">
        <v>2591</v>
      </c>
      <c r="BF860" t="s">
        <v>4382</v>
      </c>
      <c r="BG860" t="s">
        <v>396</v>
      </c>
      <c r="BH860">
        <v>3</v>
      </c>
      <c r="BJ860" s="1">
        <v>45627</v>
      </c>
      <c r="BK860" s="1">
        <v>45991</v>
      </c>
      <c r="BN860">
        <v>40</v>
      </c>
      <c r="BO860">
        <v>0</v>
      </c>
      <c r="BP860">
        <v>8</v>
      </c>
      <c r="BQ860">
        <v>8</v>
      </c>
      <c r="BR860">
        <v>8</v>
      </c>
      <c r="BS860">
        <v>8</v>
      </c>
      <c r="BT860">
        <v>8</v>
      </c>
      <c r="BU860">
        <v>0</v>
      </c>
      <c r="BV860" t="str">
        <f t="shared" si="14"/>
        <v>8:00 AM</v>
      </c>
      <c r="BW860" t="str">
        <f>"5:00 PM"</f>
        <v>5:00 PM</v>
      </c>
      <c r="BX860" t="s">
        <v>226</v>
      </c>
      <c r="BY860">
        <v>0</v>
      </c>
      <c r="BZ860">
        <v>36</v>
      </c>
      <c r="CA860" t="s">
        <v>133</v>
      </c>
      <c r="CB860">
        <v>35</v>
      </c>
      <c r="CC860" s="2" t="s">
        <v>4383</v>
      </c>
      <c r="CD860" t="s">
        <v>391</v>
      </c>
      <c r="CE860" t="s">
        <v>294</v>
      </c>
      <c r="CF860" t="s">
        <v>119</v>
      </c>
      <c r="CG860" t="s">
        <v>120</v>
      </c>
      <c r="CH860" s="8">
        <v>96950</v>
      </c>
      <c r="CI860" s="3">
        <v>22.09</v>
      </c>
      <c r="CJ860" s="3">
        <v>22.1</v>
      </c>
      <c r="CK860" s="3">
        <v>33.14</v>
      </c>
      <c r="CL860" s="3">
        <v>33.15</v>
      </c>
      <c r="CM860" t="s">
        <v>136</v>
      </c>
      <c r="CN860" t="s">
        <v>139</v>
      </c>
      <c r="CO860" t="s">
        <v>138</v>
      </c>
      <c r="CQ860" t="s">
        <v>115</v>
      </c>
      <c r="CR860" t="s">
        <v>133</v>
      </c>
      <c r="CS860" t="s">
        <v>133</v>
      </c>
      <c r="CT860" t="s">
        <v>133</v>
      </c>
      <c r="CU860" t="s">
        <v>139</v>
      </c>
      <c r="CV860" t="s">
        <v>133</v>
      </c>
      <c r="CW860" t="s">
        <v>133</v>
      </c>
      <c r="CX860" s="2" t="s">
        <v>402</v>
      </c>
      <c r="CY860" s="10">
        <v>16709893291</v>
      </c>
      <c r="CZ860" t="s">
        <v>4384</v>
      </c>
      <c r="DA860" t="s">
        <v>139</v>
      </c>
      <c r="DB860" t="s">
        <v>133</v>
      </c>
      <c r="DC860" t="s">
        <v>115</v>
      </c>
    </row>
    <row r="861" spans="1:112" ht="14.45" customHeight="1" x14ac:dyDescent="0.25">
      <c r="A861" t="s">
        <v>4867</v>
      </c>
      <c r="B861" t="s">
        <v>192</v>
      </c>
      <c r="C861" s="1">
        <v>45566</v>
      </c>
      <c r="D861" s="1">
        <v>45623</v>
      </c>
      <c r="E861" t="s">
        <v>114</v>
      </c>
      <c r="G861" t="s">
        <v>115</v>
      </c>
      <c r="H861" t="s">
        <v>115</v>
      </c>
      <c r="I861" t="s">
        <v>115</v>
      </c>
      <c r="J861" t="s">
        <v>535</v>
      </c>
      <c r="L861" t="s">
        <v>536</v>
      </c>
      <c r="M861" t="s">
        <v>537</v>
      </c>
      <c r="N861" t="s">
        <v>148</v>
      </c>
      <c r="O861" t="s">
        <v>120</v>
      </c>
      <c r="P861" s="8">
        <v>96950</v>
      </c>
      <c r="Q861" t="s">
        <v>121</v>
      </c>
      <c r="S861" s="10">
        <v>16707885235</v>
      </c>
      <c r="U861" t="s">
        <v>538</v>
      </c>
      <c r="V861">
        <v>236116</v>
      </c>
      <c r="W861" t="s">
        <v>123</v>
      </c>
      <c r="Y861" t="s">
        <v>539</v>
      </c>
      <c r="Z861" t="s">
        <v>540</v>
      </c>
      <c r="AA861" t="s">
        <v>541</v>
      </c>
      <c r="AB861" t="s">
        <v>460</v>
      </c>
      <c r="AC861" t="s">
        <v>542</v>
      </c>
      <c r="AD861" t="s">
        <v>543</v>
      </c>
      <c r="AE861" t="s">
        <v>148</v>
      </c>
      <c r="AF861" t="s">
        <v>120</v>
      </c>
      <c r="AG861" s="8">
        <v>96950</v>
      </c>
      <c r="AH861" t="s">
        <v>121</v>
      </c>
      <c r="AJ861" s="10">
        <v>16707885235</v>
      </c>
      <c r="AL861" t="s">
        <v>544</v>
      </c>
      <c r="BD861" t="str">
        <f>"49-9071.00"</f>
        <v>49-9071.00</v>
      </c>
      <c r="BE861" t="s">
        <v>241</v>
      </c>
      <c r="BF861" t="s">
        <v>545</v>
      </c>
      <c r="BG861" t="s">
        <v>546</v>
      </c>
      <c r="BH861">
        <v>2</v>
      </c>
      <c r="BJ861" s="1">
        <v>45626</v>
      </c>
      <c r="BK861" s="1">
        <v>45930</v>
      </c>
      <c r="BN861">
        <v>35</v>
      </c>
      <c r="BO861">
        <v>0</v>
      </c>
      <c r="BP861">
        <v>7</v>
      </c>
      <c r="BQ861">
        <v>7</v>
      </c>
      <c r="BR861">
        <v>7</v>
      </c>
      <c r="BS861">
        <v>7</v>
      </c>
      <c r="BT861">
        <v>7</v>
      </c>
      <c r="BU861">
        <v>0</v>
      </c>
      <c r="BV861" t="str">
        <f t="shared" si="14"/>
        <v>8:00 AM</v>
      </c>
      <c r="BW861" t="str">
        <f>"4:00 PM"</f>
        <v>4:00 PM</v>
      </c>
      <c r="BX861" t="s">
        <v>226</v>
      </c>
      <c r="BY861">
        <v>0</v>
      </c>
      <c r="BZ861">
        <v>24</v>
      </c>
      <c r="CA861" t="s">
        <v>115</v>
      </c>
      <c r="CC861" t="s">
        <v>547</v>
      </c>
      <c r="CD861" t="s">
        <v>542</v>
      </c>
      <c r="CE861" t="s">
        <v>543</v>
      </c>
      <c r="CF861" t="s">
        <v>148</v>
      </c>
      <c r="CG861" t="s">
        <v>120</v>
      </c>
      <c r="CH861" s="8">
        <v>96950</v>
      </c>
      <c r="CI861" s="3">
        <v>9.75</v>
      </c>
      <c r="CJ861" s="3">
        <v>9.75</v>
      </c>
      <c r="CK861" s="3">
        <v>14.63</v>
      </c>
      <c r="CL861" s="3">
        <v>14.63</v>
      </c>
      <c r="CM861" t="s">
        <v>136</v>
      </c>
      <c r="CN861" t="s">
        <v>482</v>
      </c>
      <c r="CO861" t="s">
        <v>138</v>
      </c>
      <c r="CQ861" t="s">
        <v>115</v>
      </c>
      <c r="CR861" t="s">
        <v>133</v>
      </c>
      <c r="CS861" t="s">
        <v>133</v>
      </c>
      <c r="CT861" t="s">
        <v>133</v>
      </c>
      <c r="CU861" t="s">
        <v>139</v>
      </c>
      <c r="CV861" t="s">
        <v>133</v>
      </c>
      <c r="CW861" t="s">
        <v>133</v>
      </c>
      <c r="CX861" t="s">
        <v>548</v>
      </c>
      <c r="CY861" s="10">
        <v>16707885235</v>
      </c>
      <c r="CZ861" t="s">
        <v>544</v>
      </c>
      <c r="DA861" t="s">
        <v>139</v>
      </c>
      <c r="DB861" t="s">
        <v>133</v>
      </c>
      <c r="DC861" t="s">
        <v>115</v>
      </c>
    </row>
    <row r="862" spans="1:112" ht="14.45" customHeight="1" x14ac:dyDescent="0.25">
      <c r="A862" t="s">
        <v>5138</v>
      </c>
      <c r="B862" t="s">
        <v>192</v>
      </c>
      <c r="C862" s="1">
        <v>45561</v>
      </c>
      <c r="D862" s="1">
        <v>45623</v>
      </c>
      <c r="E862" t="s">
        <v>114</v>
      </c>
      <c r="G862" t="s">
        <v>115</v>
      </c>
      <c r="H862" t="s">
        <v>115</v>
      </c>
      <c r="I862" t="s">
        <v>115</v>
      </c>
      <c r="J862" t="s">
        <v>5139</v>
      </c>
      <c r="K862" t="s">
        <v>5140</v>
      </c>
      <c r="L862" t="s">
        <v>5141</v>
      </c>
      <c r="M862" t="s">
        <v>315</v>
      </c>
      <c r="N862" t="s">
        <v>119</v>
      </c>
      <c r="O862" t="s">
        <v>120</v>
      </c>
      <c r="P862" s="8">
        <v>96950</v>
      </c>
      <c r="Q862" t="s">
        <v>121</v>
      </c>
      <c r="S862" s="10">
        <v>16709892136</v>
      </c>
      <c r="T862">
        <v>0</v>
      </c>
      <c r="U862" t="s">
        <v>5142</v>
      </c>
      <c r="V862">
        <v>61162</v>
      </c>
      <c r="W862" t="s">
        <v>123</v>
      </c>
      <c r="Y862" t="s">
        <v>5143</v>
      </c>
      <c r="Z862" t="s">
        <v>5144</v>
      </c>
      <c r="AB862" t="s">
        <v>200</v>
      </c>
      <c r="AC862" t="s">
        <v>5145</v>
      </c>
      <c r="AD862" t="s">
        <v>315</v>
      </c>
      <c r="AE862" t="s">
        <v>119</v>
      </c>
      <c r="AF862" t="s">
        <v>120</v>
      </c>
      <c r="AG862" s="8">
        <v>96950</v>
      </c>
      <c r="AH862" t="s">
        <v>121</v>
      </c>
      <c r="AJ862" s="10">
        <v>16709892136</v>
      </c>
      <c r="AK862">
        <v>0</v>
      </c>
      <c r="AL862" t="s">
        <v>5146</v>
      </c>
      <c r="BD862" t="str">
        <f>"25-3021.00"</f>
        <v>25-3021.00</v>
      </c>
      <c r="BE862" t="s">
        <v>1785</v>
      </c>
      <c r="BF862" t="s">
        <v>5147</v>
      </c>
      <c r="BG862" t="s">
        <v>5148</v>
      </c>
      <c r="BH862">
        <v>1</v>
      </c>
      <c r="BJ862" s="1">
        <v>45627</v>
      </c>
      <c r="BK862" s="1">
        <v>45991</v>
      </c>
      <c r="BN862">
        <v>40</v>
      </c>
      <c r="BO862">
        <v>0</v>
      </c>
      <c r="BP862">
        <v>8</v>
      </c>
      <c r="BQ862">
        <v>8</v>
      </c>
      <c r="BR862">
        <v>8</v>
      </c>
      <c r="BS862">
        <v>8</v>
      </c>
      <c r="BT862">
        <v>8</v>
      </c>
      <c r="BU862">
        <v>0</v>
      </c>
      <c r="BV862" t="str">
        <f t="shared" si="14"/>
        <v>8:00 AM</v>
      </c>
      <c r="BW862" t="str">
        <f>"5:00 PM"</f>
        <v>5:00 PM</v>
      </c>
      <c r="BX862" t="s">
        <v>226</v>
      </c>
      <c r="BY862">
        <v>0</v>
      </c>
      <c r="BZ862">
        <v>24</v>
      </c>
      <c r="CA862" t="s">
        <v>115</v>
      </c>
      <c r="CC862" t="s">
        <v>5149</v>
      </c>
      <c r="CD862" t="s">
        <v>5141</v>
      </c>
      <c r="CE862" t="s">
        <v>315</v>
      </c>
      <c r="CF862" t="s">
        <v>119</v>
      </c>
      <c r="CG862" t="s">
        <v>120</v>
      </c>
      <c r="CH862" s="8">
        <v>96950</v>
      </c>
      <c r="CI862" s="3">
        <v>19.309999999999999</v>
      </c>
      <c r="CJ862" s="3">
        <v>19.309999999999999</v>
      </c>
      <c r="CK862" s="3">
        <v>28.97</v>
      </c>
      <c r="CL862" s="3">
        <v>28.97</v>
      </c>
      <c r="CM862" t="s">
        <v>136</v>
      </c>
      <c r="CN862" t="s">
        <v>139</v>
      </c>
      <c r="CO862" t="s">
        <v>138</v>
      </c>
      <c r="CQ862" t="s">
        <v>115</v>
      </c>
      <c r="CR862" t="s">
        <v>133</v>
      </c>
      <c r="CS862" t="s">
        <v>139</v>
      </c>
      <c r="CT862" t="s">
        <v>133</v>
      </c>
      <c r="CU862" t="s">
        <v>139</v>
      </c>
      <c r="CV862" t="s">
        <v>133</v>
      </c>
      <c r="CW862" t="s">
        <v>139</v>
      </c>
      <c r="CX862" t="s">
        <v>323</v>
      </c>
      <c r="CY862" s="10">
        <v>16709892136</v>
      </c>
      <c r="CZ862" t="s">
        <v>5146</v>
      </c>
      <c r="DA862" t="s">
        <v>139</v>
      </c>
      <c r="DB862" t="s">
        <v>133</v>
      </c>
      <c r="DC862" t="s">
        <v>115</v>
      </c>
      <c r="DD862" t="s">
        <v>317</v>
      </c>
      <c r="DE862" t="s">
        <v>318</v>
      </c>
      <c r="DG862" t="s">
        <v>5139</v>
      </c>
      <c r="DH862" t="s">
        <v>5146</v>
      </c>
    </row>
    <row r="863" spans="1:112" ht="14.45" customHeight="1" x14ac:dyDescent="0.25">
      <c r="A863" t="s">
        <v>5512</v>
      </c>
      <c r="B863" t="s">
        <v>113</v>
      </c>
      <c r="C863" s="1">
        <v>45621</v>
      </c>
      <c r="D863" s="1">
        <v>45623</v>
      </c>
      <c r="E863" t="s">
        <v>144</v>
      </c>
      <c r="F863" s="1">
        <v>45929</v>
      </c>
      <c r="G863" t="s">
        <v>115</v>
      </c>
      <c r="H863" t="s">
        <v>115</v>
      </c>
      <c r="I863" t="s">
        <v>115</v>
      </c>
      <c r="J863" t="s">
        <v>3580</v>
      </c>
      <c r="K863" t="s">
        <v>3581</v>
      </c>
      <c r="L863" t="s">
        <v>3582</v>
      </c>
      <c r="M863" t="s">
        <v>3583</v>
      </c>
      <c r="N863" t="s">
        <v>148</v>
      </c>
      <c r="O863" t="s">
        <v>120</v>
      </c>
      <c r="P863" s="8">
        <v>96950</v>
      </c>
      <c r="Q863" t="s">
        <v>121</v>
      </c>
      <c r="R863" t="s">
        <v>139</v>
      </c>
      <c r="S863" s="10">
        <v>16702352360</v>
      </c>
      <c r="U863" t="s">
        <v>3584</v>
      </c>
      <c r="V863">
        <v>23822</v>
      </c>
      <c r="W863" t="s">
        <v>123</v>
      </c>
      <c r="Y863" t="s">
        <v>3585</v>
      </c>
      <c r="Z863" t="s">
        <v>3586</v>
      </c>
      <c r="AA863" t="s">
        <v>3587</v>
      </c>
      <c r="AB863" t="s">
        <v>565</v>
      </c>
      <c r="AC863" t="s">
        <v>3582</v>
      </c>
      <c r="AD863" t="s">
        <v>3583</v>
      </c>
      <c r="AE863" t="s">
        <v>148</v>
      </c>
      <c r="AF863" t="s">
        <v>120</v>
      </c>
      <c r="AG863" s="8">
        <v>96950</v>
      </c>
      <c r="AH863" t="s">
        <v>121</v>
      </c>
      <c r="AJ863" s="10">
        <v>16702352360</v>
      </c>
      <c r="AL863" t="s">
        <v>3588</v>
      </c>
      <c r="BD863" t="str">
        <f>"49-9021.00"</f>
        <v>49-9021.00</v>
      </c>
      <c r="BE863" t="s">
        <v>935</v>
      </c>
      <c r="BF863" t="s">
        <v>3589</v>
      </c>
      <c r="BG863" t="s">
        <v>3590</v>
      </c>
      <c r="BH863">
        <v>2</v>
      </c>
      <c r="BJ863" s="1">
        <v>45931</v>
      </c>
      <c r="BK863" s="1">
        <v>46295</v>
      </c>
      <c r="BN863">
        <v>40</v>
      </c>
      <c r="BO863">
        <v>0</v>
      </c>
      <c r="BP863">
        <v>8</v>
      </c>
      <c r="BQ863">
        <v>8</v>
      </c>
      <c r="BR863">
        <v>8</v>
      </c>
      <c r="BS863">
        <v>8</v>
      </c>
      <c r="BT863">
        <v>8</v>
      </c>
      <c r="BU863">
        <v>0</v>
      </c>
      <c r="BV863" t="str">
        <f t="shared" si="14"/>
        <v>8:00 AM</v>
      </c>
      <c r="BW863" t="str">
        <f>"5:00 PM"</f>
        <v>5:00 PM</v>
      </c>
      <c r="BX863" t="s">
        <v>226</v>
      </c>
      <c r="BY863">
        <v>0</v>
      </c>
      <c r="BZ863">
        <v>24</v>
      </c>
      <c r="CA863" t="s">
        <v>115</v>
      </c>
      <c r="CC863" s="2" t="s">
        <v>3591</v>
      </c>
      <c r="CD863" t="s">
        <v>3583</v>
      </c>
      <c r="CF863" t="s">
        <v>148</v>
      </c>
      <c r="CG863" t="s">
        <v>120</v>
      </c>
      <c r="CH863" s="8">
        <v>96950</v>
      </c>
      <c r="CI863" s="3">
        <v>10.74</v>
      </c>
      <c r="CJ863" s="3">
        <v>10.74</v>
      </c>
      <c r="CK863" s="3">
        <v>16.11</v>
      </c>
      <c r="CL863" s="3">
        <v>16.11</v>
      </c>
      <c r="CM863" t="s">
        <v>136</v>
      </c>
      <c r="CO863" t="s">
        <v>138</v>
      </c>
      <c r="CQ863" t="s">
        <v>115</v>
      </c>
      <c r="CR863" t="s">
        <v>133</v>
      </c>
      <c r="CS863" t="s">
        <v>133</v>
      </c>
      <c r="CT863" t="s">
        <v>133</v>
      </c>
      <c r="CU863" t="s">
        <v>139</v>
      </c>
      <c r="CV863" t="s">
        <v>133</v>
      </c>
      <c r="CW863" t="s">
        <v>139</v>
      </c>
      <c r="CX863" t="s">
        <v>898</v>
      </c>
      <c r="CY863" s="10">
        <v>16702352360</v>
      </c>
      <c r="CZ863" t="s">
        <v>3588</v>
      </c>
      <c r="DA863" t="s">
        <v>139</v>
      </c>
      <c r="DB863" t="s">
        <v>133</v>
      </c>
      <c r="DC863" t="s">
        <v>115</v>
      </c>
      <c r="DD863" t="s">
        <v>3585</v>
      </c>
      <c r="DE863" t="s">
        <v>3586</v>
      </c>
      <c r="DF863" t="s">
        <v>2642</v>
      </c>
      <c r="DG863" t="s">
        <v>5513</v>
      </c>
      <c r="DH863" t="s">
        <v>3588</v>
      </c>
    </row>
    <row r="864" spans="1:112" ht="14.45" customHeight="1" x14ac:dyDescent="0.25">
      <c r="A864" t="s">
        <v>7100</v>
      </c>
      <c r="B864" t="s">
        <v>143</v>
      </c>
      <c r="C864" s="1">
        <v>45574</v>
      </c>
      <c r="D864" s="1">
        <v>45623</v>
      </c>
      <c r="E864" t="s">
        <v>114</v>
      </c>
      <c r="G864" t="s">
        <v>115</v>
      </c>
      <c r="H864" t="s">
        <v>115</v>
      </c>
      <c r="I864" t="s">
        <v>115</v>
      </c>
      <c r="J864" t="s">
        <v>3371</v>
      </c>
      <c r="K864" t="s">
        <v>3645</v>
      </c>
      <c r="L864" t="s">
        <v>369</v>
      </c>
      <c r="M864" t="s">
        <v>360</v>
      </c>
      <c r="N864" t="s">
        <v>148</v>
      </c>
      <c r="O864" t="s">
        <v>120</v>
      </c>
      <c r="P864" s="8">
        <v>96950</v>
      </c>
      <c r="Q864" t="s">
        <v>121</v>
      </c>
      <c r="S864" s="10">
        <v>16702871116</v>
      </c>
      <c r="U864" t="s">
        <v>3373</v>
      </c>
      <c r="V864">
        <v>56179</v>
      </c>
      <c r="W864" t="s">
        <v>123</v>
      </c>
      <c r="Y864" t="s">
        <v>3646</v>
      </c>
      <c r="Z864" t="s">
        <v>3647</v>
      </c>
      <c r="AA864" t="s">
        <v>3648</v>
      </c>
      <c r="AB864" t="s">
        <v>1698</v>
      </c>
      <c r="AC864" t="s">
        <v>369</v>
      </c>
      <c r="AD864" t="s">
        <v>360</v>
      </c>
      <c r="AE864" t="s">
        <v>148</v>
      </c>
      <c r="AF864" t="s">
        <v>120</v>
      </c>
      <c r="AG864" s="8">
        <v>96950</v>
      </c>
      <c r="AH864" t="s">
        <v>121</v>
      </c>
      <c r="AJ864" s="10">
        <v>16702871116</v>
      </c>
      <c r="AL864" t="s">
        <v>366</v>
      </c>
      <c r="BD864" t="str">
        <f>"49-9071.00"</f>
        <v>49-9071.00</v>
      </c>
      <c r="BE864" t="s">
        <v>241</v>
      </c>
      <c r="BF864" t="s">
        <v>3649</v>
      </c>
      <c r="BG864" t="s">
        <v>241</v>
      </c>
      <c r="BH864">
        <v>10</v>
      </c>
      <c r="BI864">
        <v>10</v>
      </c>
      <c r="BJ864" s="1">
        <v>45685</v>
      </c>
      <c r="BK864" s="1">
        <v>46049</v>
      </c>
      <c r="BL864" s="1">
        <v>45685</v>
      </c>
      <c r="BM864" s="1">
        <v>46049</v>
      </c>
      <c r="BN864">
        <v>35</v>
      </c>
      <c r="BO864">
        <v>0</v>
      </c>
      <c r="BP864">
        <v>7</v>
      </c>
      <c r="BQ864">
        <v>7</v>
      </c>
      <c r="BR864">
        <v>7</v>
      </c>
      <c r="BS864">
        <v>7</v>
      </c>
      <c r="BT864">
        <v>7</v>
      </c>
      <c r="BU864">
        <v>0</v>
      </c>
      <c r="BV864" t="str">
        <f t="shared" si="14"/>
        <v>8:00 AM</v>
      </c>
      <c r="BW864" t="str">
        <f>"4:00 PM"</f>
        <v>4:00 PM</v>
      </c>
      <c r="BX864" t="s">
        <v>158</v>
      </c>
      <c r="BY864">
        <v>0</v>
      </c>
      <c r="BZ864">
        <v>12</v>
      </c>
      <c r="CA864" t="s">
        <v>115</v>
      </c>
      <c r="CC864" t="s">
        <v>368</v>
      </c>
      <c r="CD864" t="s">
        <v>369</v>
      </c>
      <c r="CE864" t="s">
        <v>360</v>
      </c>
      <c r="CF864" t="s">
        <v>148</v>
      </c>
      <c r="CG864" t="s">
        <v>120</v>
      </c>
      <c r="CH864" s="8">
        <v>96950</v>
      </c>
      <c r="CI864" s="3">
        <v>9.75</v>
      </c>
      <c r="CJ864" s="3">
        <v>9.75</v>
      </c>
      <c r="CK864" s="3">
        <v>14.62</v>
      </c>
      <c r="CL864" s="3">
        <v>14.62</v>
      </c>
      <c r="CM864" t="s">
        <v>136</v>
      </c>
      <c r="CO864" t="s">
        <v>138</v>
      </c>
      <c r="CQ864" t="s">
        <v>115</v>
      </c>
      <c r="CR864" t="s">
        <v>133</v>
      </c>
      <c r="CS864" t="s">
        <v>139</v>
      </c>
      <c r="CT864" t="s">
        <v>133</v>
      </c>
      <c r="CU864" t="s">
        <v>139</v>
      </c>
      <c r="CV864" t="s">
        <v>133</v>
      </c>
      <c r="CW864" t="s">
        <v>139</v>
      </c>
      <c r="CX864" t="s">
        <v>3650</v>
      </c>
      <c r="CY864" s="10">
        <v>16702871116</v>
      </c>
      <c r="CZ864" t="s">
        <v>366</v>
      </c>
      <c r="DA864" t="s">
        <v>139</v>
      </c>
      <c r="DB864" t="s">
        <v>133</v>
      </c>
      <c r="DC864" t="s">
        <v>115</v>
      </c>
    </row>
    <row r="865" spans="1:112" ht="14.45" customHeight="1" x14ac:dyDescent="0.25">
      <c r="A865" t="s">
        <v>8252</v>
      </c>
      <c r="B865" t="s">
        <v>192</v>
      </c>
      <c r="C865" s="1">
        <v>45559</v>
      </c>
      <c r="D865" s="1">
        <v>45623</v>
      </c>
      <c r="E865" t="s">
        <v>114</v>
      </c>
      <c r="G865" t="s">
        <v>133</v>
      </c>
      <c r="H865" t="s">
        <v>115</v>
      </c>
      <c r="I865" t="s">
        <v>115</v>
      </c>
      <c r="J865" t="s">
        <v>4336</v>
      </c>
      <c r="L865" t="s">
        <v>4337</v>
      </c>
      <c r="M865" t="s">
        <v>4338</v>
      </c>
      <c r="N865" t="s">
        <v>148</v>
      </c>
      <c r="O865" t="s">
        <v>120</v>
      </c>
      <c r="P865" s="8">
        <v>96950</v>
      </c>
      <c r="Q865" t="s">
        <v>121</v>
      </c>
      <c r="S865" s="10">
        <v>16703236652</v>
      </c>
      <c r="U865" t="s">
        <v>6104</v>
      </c>
      <c r="V865">
        <v>236220</v>
      </c>
      <c r="W865" t="s">
        <v>123</v>
      </c>
      <c r="Y865" t="s">
        <v>4340</v>
      </c>
      <c r="Z865" t="s">
        <v>4341</v>
      </c>
      <c r="AB865" t="s">
        <v>565</v>
      </c>
      <c r="AC865" t="s">
        <v>4338</v>
      </c>
      <c r="AE865" t="s">
        <v>148</v>
      </c>
      <c r="AF865" t="s">
        <v>120</v>
      </c>
      <c r="AG865" s="8">
        <v>96950</v>
      </c>
      <c r="AH865" t="s">
        <v>121</v>
      </c>
      <c r="AJ865" s="10">
        <v>16703236652</v>
      </c>
      <c r="AL865" t="s">
        <v>4342</v>
      </c>
      <c r="BD865" t="str">
        <f>"47-2111.00"</f>
        <v>47-2111.00</v>
      </c>
      <c r="BE865" t="s">
        <v>6109</v>
      </c>
      <c r="BF865" t="s">
        <v>6110</v>
      </c>
      <c r="BG865" t="s">
        <v>6111</v>
      </c>
      <c r="BH865">
        <v>1</v>
      </c>
      <c r="BJ865" s="1">
        <v>45656</v>
      </c>
      <c r="BK865" s="1">
        <v>46750</v>
      </c>
      <c r="BN865">
        <v>40</v>
      </c>
      <c r="BO865">
        <v>0</v>
      </c>
      <c r="BP865">
        <v>8</v>
      </c>
      <c r="BQ865">
        <v>8</v>
      </c>
      <c r="BR865">
        <v>8</v>
      </c>
      <c r="BS865">
        <v>8</v>
      </c>
      <c r="BT865">
        <v>8</v>
      </c>
      <c r="BU865">
        <v>0</v>
      </c>
      <c r="BV865" t="str">
        <f t="shared" si="14"/>
        <v>8:00 AM</v>
      </c>
      <c r="BW865" t="str">
        <f>"5:00 PM"</f>
        <v>5:00 PM</v>
      </c>
      <c r="BX865" t="s">
        <v>226</v>
      </c>
      <c r="BY865">
        <v>0</v>
      </c>
      <c r="BZ865">
        <v>24</v>
      </c>
      <c r="CA865" t="s">
        <v>115</v>
      </c>
      <c r="CC865" t="s">
        <v>6112</v>
      </c>
      <c r="CD865" t="s">
        <v>4346</v>
      </c>
      <c r="CF865" t="s">
        <v>119</v>
      </c>
      <c r="CG865" t="s">
        <v>120</v>
      </c>
      <c r="CH865" s="8">
        <v>96950</v>
      </c>
      <c r="CI865" s="3">
        <v>12.64</v>
      </c>
      <c r="CJ865" s="3">
        <v>12.64</v>
      </c>
      <c r="CK865" s="3">
        <v>18.96</v>
      </c>
      <c r="CL865" s="3">
        <v>18.96</v>
      </c>
      <c r="CM865" t="s">
        <v>136</v>
      </c>
      <c r="CN865" t="s">
        <v>139</v>
      </c>
      <c r="CO865" t="s">
        <v>138</v>
      </c>
      <c r="CQ865" t="s">
        <v>133</v>
      </c>
      <c r="CR865" t="s">
        <v>133</v>
      </c>
      <c r="CS865" t="s">
        <v>133</v>
      </c>
      <c r="CT865" t="s">
        <v>133</v>
      </c>
      <c r="CU865" t="s">
        <v>139</v>
      </c>
      <c r="CV865" t="s">
        <v>133</v>
      </c>
      <c r="CW865" t="s">
        <v>139</v>
      </c>
      <c r="CX865" t="s">
        <v>9647</v>
      </c>
      <c r="CY865" s="10">
        <v>16703236652</v>
      </c>
      <c r="CZ865" t="s">
        <v>4347</v>
      </c>
      <c r="DA865" t="s">
        <v>139</v>
      </c>
      <c r="DB865" t="s">
        <v>133</v>
      </c>
      <c r="DC865" t="s">
        <v>115</v>
      </c>
    </row>
    <row r="866" spans="1:112" ht="14.45" customHeight="1" x14ac:dyDescent="0.25">
      <c r="A866" t="s">
        <v>8510</v>
      </c>
      <c r="B866" t="s">
        <v>143</v>
      </c>
      <c r="C866" s="1">
        <v>45559</v>
      </c>
      <c r="D866" s="1">
        <v>45623</v>
      </c>
      <c r="E866" t="s">
        <v>144</v>
      </c>
      <c r="F866" s="1">
        <v>45564</v>
      </c>
      <c r="G866" t="s">
        <v>133</v>
      </c>
      <c r="H866" t="s">
        <v>115</v>
      </c>
      <c r="I866" t="s">
        <v>115</v>
      </c>
      <c r="J866" t="s">
        <v>265</v>
      </c>
      <c r="K866" t="s">
        <v>265</v>
      </c>
      <c r="L866" t="s">
        <v>266</v>
      </c>
      <c r="M866" t="s">
        <v>267</v>
      </c>
      <c r="N866" t="s">
        <v>148</v>
      </c>
      <c r="O866" t="s">
        <v>120</v>
      </c>
      <c r="P866" s="8">
        <v>96950</v>
      </c>
      <c r="Q866" t="s">
        <v>121</v>
      </c>
      <c r="S866" s="10">
        <v>16702341795</v>
      </c>
      <c r="U866" t="s">
        <v>149</v>
      </c>
      <c r="V866">
        <v>56179</v>
      </c>
      <c r="W866" t="s">
        <v>123</v>
      </c>
      <c r="Y866" t="s">
        <v>268</v>
      </c>
      <c r="Z866" t="s">
        <v>269</v>
      </c>
      <c r="AA866" t="s">
        <v>270</v>
      </c>
      <c r="AB866" t="s">
        <v>271</v>
      </c>
      <c r="AC866" t="s">
        <v>266</v>
      </c>
      <c r="AD866" t="s">
        <v>267</v>
      </c>
      <c r="AE866" t="s">
        <v>119</v>
      </c>
      <c r="AF866" t="s">
        <v>120</v>
      </c>
      <c r="AG866" s="8">
        <v>96950</v>
      </c>
      <c r="AH866" t="s">
        <v>121</v>
      </c>
      <c r="AJ866" s="10">
        <v>16702341795</v>
      </c>
      <c r="AL866" t="s">
        <v>154</v>
      </c>
      <c r="BD866" t="str">
        <f>"49-9071.00"</f>
        <v>49-9071.00</v>
      </c>
      <c r="BE866" t="s">
        <v>241</v>
      </c>
      <c r="BF866" t="s">
        <v>5817</v>
      </c>
      <c r="BG866" t="s">
        <v>1570</v>
      </c>
      <c r="BH866">
        <v>2</v>
      </c>
      <c r="BI866">
        <v>2</v>
      </c>
      <c r="BJ866" s="1">
        <v>45566</v>
      </c>
      <c r="BK866" s="1">
        <v>46660</v>
      </c>
      <c r="BL866" s="1">
        <v>45623</v>
      </c>
      <c r="BM866" s="1">
        <v>46660</v>
      </c>
      <c r="BN866">
        <v>40</v>
      </c>
      <c r="BO866">
        <v>0</v>
      </c>
      <c r="BP866">
        <v>8</v>
      </c>
      <c r="BQ866">
        <v>8</v>
      </c>
      <c r="BR866">
        <v>8</v>
      </c>
      <c r="BS866">
        <v>8</v>
      </c>
      <c r="BT866">
        <v>8</v>
      </c>
      <c r="BU866">
        <v>0</v>
      </c>
      <c r="BV866" t="str">
        <f t="shared" si="14"/>
        <v>8:00 AM</v>
      </c>
      <c r="BW866" t="str">
        <f>"5:00 PM"</f>
        <v>5:00 PM</v>
      </c>
      <c r="BX866" t="s">
        <v>226</v>
      </c>
      <c r="BY866">
        <v>0</v>
      </c>
      <c r="BZ866">
        <v>12</v>
      </c>
      <c r="CA866" t="s">
        <v>115</v>
      </c>
      <c r="CC866" t="s">
        <v>8511</v>
      </c>
      <c r="CD866" t="s">
        <v>160</v>
      </c>
      <c r="CE866" t="s">
        <v>8512</v>
      </c>
      <c r="CF866" t="s">
        <v>162</v>
      </c>
      <c r="CG866" t="s">
        <v>120</v>
      </c>
      <c r="CH866" s="8">
        <v>96952</v>
      </c>
      <c r="CI866" s="3">
        <v>9.75</v>
      </c>
      <c r="CJ866" s="3">
        <v>12</v>
      </c>
      <c r="CK866" s="3">
        <v>14.63</v>
      </c>
      <c r="CL866" s="3">
        <v>18</v>
      </c>
      <c r="CM866" t="s">
        <v>136</v>
      </c>
      <c r="CN866" t="s">
        <v>158</v>
      </c>
      <c r="CO866" t="s">
        <v>138</v>
      </c>
      <c r="CQ866" t="s">
        <v>133</v>
      </c>
      <c r="CR866" t="s">
        <v>133</v>
      </c>
      <c r="CS866" t="s">
        <v>133</v>
      </c>
      <c r="CT866" t="s">
        <v>133</v>
      </c>
      <c r="CU866" t="s">
        <v>139</v>
      </c>
      <c r="CV866" t="s">
        <v>133</v>
      </c>
      <c r="CW866" t="s">
        <v>133</v>
      </c>
      <c r="CX866" t="s">
        <v>638</v>
      </c>
      <c r="CY866" s="10">
        <v>16702341795</v>
      </c>
      <c r="CZ866" t="s">
        <v>154</v>
      </c>
      <c r="DA866" t="s">
        <v>164</v>
      </c>
      <c r="DB866" t="s">
        <v>133</v>
      </c>
      <c r="DC866" t="s">
        <v>115</v>
      </c>
    </row>
    <row r="867" spans="1:112" ht="14.45" customHeight="1" x14ac:dyDescent="0.25">
      <c r="A867" t="s">
        <v>8581</v>
      </c>
      <c r="B867" t="s">
        <v>143</v>
      </c>
      <c r="C867" s="1">
        <v>45567</v>
      </c>
      <c r="D867" s="1">
        <v>45623</v>
      </c>
      <c r="E867" t="s">
        <v>144</v>
      </c>
      <c r="F867" s="1">
        <v>45625</v>
      </c>
      <c r="G867" t="s">
        <v>115</v>
      </c>
      <c r="H867" t="s">
        <v>115</v>
      </c>
      <c r="I867" t="s">
        <v>115</v>
      </c>
      <c r="J867" t="s">
        <v>265</v>
      </c>
      <c r="K867" t="s">
        <v>265</v>
      </c>
      <c r="L867" t="s">
        <v>266</v>
      </c>
      <c r="M867" t="s">
        <v>267</v>
      </c>
      <c r="N867" t="s">
        <v>148</v>
      </c>
      <c r="O867" t="s">
        <v>120</v>
      </c>
      <c r="P867" s="8">
        <v>96950</v>
      </c>
      <c r="Q867" t="s">
        <v>121</v>
      </c>
      <c r="S867" s="10">
        <v>16702341795</v>
      </c>
      <c r="U867" t="s">
        <v>149</v>
      </c>
      <c r="V867">
        <v>811111</v>
      </c>
      <c r="W867" t="s">
        <v>123</v>
      </c>
      <c r="Y867" t="s">
        <v>268</v>
      </c>
      <c r="Z867" t="s">
        <v>269</v>
      </c>
      <c r="AA867" t="s">
        <v>270</v>
      </c>
      <c r="AB867" t="s">
        <v>271</v>
      </c>
      <c r="AC867" t="s">
        <v>1590</v>
      </c>
      <c r="AD867" t="s">
        <v>1591</v>
      </c>
      <c r="AE867" t="s">
        <v>119</v>
      </c>
      <c r="AF867" t="s">
        <v>120</v>
      </c>
      <c r="AG867" s="8">
        <v>96950</v>
      </c>
      <c r="AH867" t="s">
        <v>121</v>
      </c>
      <c r="AJ867" s="10">
        <v>16702341795</v>
      </c>
      <c r="AL867" t="s">
        <v>154</v>
      </c>
      <c r="BD867" t="str">
        <f>"49-3023.00"</f>
        <v>49-3023.00</v>
      </c>
      <c r="BE867" t="s">
        <v>817</v>
      </c>
      <c r="BF867" t="s">
        <v>4627</v>
      </c>
      <c r="BG867" t="s">
        <v>4628</v>
      </c>
      <c r="BH867">
        <v>1</v>
      </c>
      <c r="BI867">
        <v>1</v>
      </c>
      <c r="BJ867" s="1">
        <v>45627</v>
      </c>
      <c r="BK867" s="1">
        <v>45991</v>
      </c>
      <c r="BL867" s="1">
        <v>45627</v>
      </c>
      <c r="BM867" s="1">
        <v>45991</v>
      </c>
      <c r="BN867">
        <v>40</v>
      </c>
      <c r="BO867">
        <v>0</v>
      </c>
      <c r="BP867">
        <v>7</v>
      </c>
      <c r="BQ867">
        <v>7</v>
      </c>
      <c r="BR867">
        <v>7</v>
      </c>
      <c r="BS867">
        <v>7</v>
      </c>
      <c r="BT867">
        <v>7</v>
      </c>
      <c r="BU867">
        <v>5</v>
      </c>
      <c r="BV867" t="str">
        <f>"9:00 AM"</f>
        <v>9:00 AM</v>
      </c>
      <c r="BW867" t="str">
        <f>"5:00 PM"</f>
        <v>5:00 PM</v>
      </c>
      <c r="BX867" t="s">
        <v>226</v>
      </c>
      <c r="BY867">
        <v>0</v>
      </c>
      <c r="BZ867">
        <v>24</v>
      </c>
      <c r="CA867" t="s">
        <v>115</v>
      </c>
      <c r="CC867" t="s">
        <v>8582</v>
      </c>
      <c r="CD867" t="s">
        <v>4630</v>
      </c>
      <c r="CE867" t="s">
        <v>1668</v>
      </c>
      <c r="CF867" t="s">
        <v>148</v>
      </c>
      <c r="CG867" t="s">
        <v>120</v>
      </c>
      <c r="CH867" s="8">
        <v>96950</v>
      </c>
      <c r="CI867" s="3">
        <v>11.01</v>
      </c>
      <c r="CJ867" s="3">
        <v>12</v>
      </c>
      <c r="CK867" s="3">
        <v>16.52</v>
      </c>
      <c r="CL867" s="3">
        <v>18</v>
      </c>
      <c r="CM867" t="s">
        <v>136</v>
      </c>
      <c r="CN867" t="s">
        <v>158</v>
      </c>
      <c r="CO867" t="s">
        <v>138</v>
      </c>
      <c r="CQ867" t="s">
        <v>115</v>
      </c>
      <c r="CR867" t="s">
        <v>133</v>
      </c>
      <c r="CS867" t="s">
        <v>133</v>
      </c>
      <c r="CT867" t="s">
        <v>133</v>
      </c>
      <c r="CU867" t="s">
        <v>139</v>
      </c>
      <c r="CV867" t="s">
        <v>133</v>
      </c>
      <c r="CW867" t="s">
        <v>133</v>
      </c>
      <c r="CX867" t="s">
        <v>279</v>
      </c>
      <c r="CY867" s="10">
        <v>16702341795</v>
      </c>
      <c r="CZ867" t="s">
        <v>154</v>
      </c>
      <c r="DA867" t="s">
        <v>164</v>
      </c>
      <c r="DB867" t="s">
        <v>133</v>
      </c>
      <c r="DC867" t="s">
        <v>115</v>
      </c>
    </row>
    <row r="868" spans="1:112" ht="14.45" customHeight="1" x14ac:dyDescent="0.25">
      <c r="A868" t="s">
        <v>9111</v>
      </c>
      <c r="B868" t="s">
        <v>192</v>
      </c>
      <c r="C868" s="1">
        <v>45561</v>
      </c>
      <c r="D868" s="1">
        <v>45623</v>
      </c>
      <c r="E868" t="s">
        <v>114</v>
      </c>
      <c r="G868" t="s">
        <v>115</v>
      </c>
      <c r="H868" t="s">
        <v>115</v>
      </c>
      <c r="I868" t="s">
        <v>115</v>
      </c>
      <c r="J868" t="s">
        <v>2135</v>
      </c>
      <c r="K868" t="s">
        <v>2135</v>
      </c>
      <c r="L868" t="s">
        <v>2136</v>
      </c>
      <c r="M868" t="s">
        <v>642</v>
      </c>
      <c r="N868" t="s">
        <v>643</v>
      </c>
      <c r="O868" t="s">
        <v>120</v>
      </c>
      <c r="P868" s="8">
        <v>96951</v>
      </c>
      <c r="Q868" t="s">
        <v>121</v>
      </c>
      <c r="S868" s="10">
        <v>16707833119</v>
      </c>
      <c r="U868" t="s">
        <v>2137</v>
      </c>
      <c r="V868">
        <v>6244</v>
      </c>
      <c r="W868" t="s">
        <v>123</v>
      </c>
      <c r="Y868" t="s">
        <v>1069</v>
      </c>
      <c r="Z868" t="s">
        <v>2138</v>
      </c>
      <c r="AA868" t="s">
        <v>9112</v>
      </c>
      <c r="AB868" t="s">
        <v>648</v>
      </c>
      <c r="AC868" t="s">
        <v>2136</v>
      </c>
      <c r="AD868" t="s">
        <v>642</v>
      </c>
      <c r="AE868" t="s">
        <v>643</v>
      </c>
      <c r="AF868" t="s">
        <v>120</v>
      </c>
      <c r="AG868" s="8">
        <v>96951</v>
      </c>
      <c r="AH868" t="s">
        <v>121</v>
      </c>
      <c r="AJ868" s="10">
        <v>16707833119</v>
      </c>
      <c r="AL868" t="s">
        <v>1388</v>
      </c>
      <c r="BD868" t="str">
        <f>"43-6014.00"</f>
        <v>43-6014.00</v>
      </c>
      <c r="BE868" t="s">
        <v>2139</v>
      </c>
      <c r="BF868" t="s">
        <v>9113</v>
      </c>
      <c r="BG868" t="s">
        <v>2141</v>
      </c>
      <c r="BH868">
        <v>3</v>
      </c>
      <c r="BJ868" s="1">
        <v>45638</v>
      </c>
      <c r="BK868" s="1">
        <v>46002</v>
      </c>
      <c r="BN868">
        <v>36</v>
      </c>
      <c r="BO868">
        <v>0</v>
      </c>
      <c r="BP868">
        <v>7</v>
      </c>
      <c r="BQ868">
        <v>7</v>
      </c>
      <c r="BR868">
        <v>7</v>
      </c>
      <c r="BS868">
        <v>7</v>
      </c>
      <c r="BT868">
        <v>7</v>
      </c>
      <c r="BU868">
        <v>1</v>
      </c>
      <c r="BV868" t="str">
        <f>"8:00 AM"</f>
        <v>8:00 AM</v>
      </c>
      <c r="BW868" t="str">
        <f>"4:00 PM"</f>
        <v>4:00 PM</v>
      </c>
      <c r="BX868" t="s">
        <v>226</v>
      </c>
      <c r="BY868">
        <v>0</v>
      </c>
      <c r="BZ868">
        <v>6</v>
      </c>
      <c r="CA868" t="s">
        <v>115</v>
      </c>
      <c r="CC868" t="s">
        <v>8890</v>
      </c>
      <c r="CD868" t="s">
        <v>2136</v>
      </c>
      <c r="CE868" t="s">
        <v>642</v>
      </c>
      <c r="CF868" t="s">
        <v>643</v>
      </c>
      <c r="CG868" t="s">
        <v>120</v>
      </c>
      <c r="CH868" s="8">
        <v>96951</v>
      </c>
      <c r="CI868" s="3">
        <v>13.15</v>
      </c>
      <c r="CJ868" s="3">
        <v>13.15</v>
      </c>
      <c r="CK868" s="3">
        <v>19.72</v>
      </c>
      <c r="CL868" s="3">
        <v>19.72</v>
      </c>
      <c r="CM868" t="s">
        <v>136</v>
      </c>
      <c r="CN868" t="s">
        <v>139</v>
      </c>
      <c r="CO868" t="s">
        <v>138</v>
      </c>
      <c r="CQ868" t="s">
        <v>115</v>
      </c>
      <c r="CR868" t="s">
        <v>133</v>
      </c>
      <c r="CS868" t="s">
        <v>139</v>
      </c>
      <c r="CT868" t="s">
        <v>133</v>
      </c>
      <c r="CU868" t="s">
        <v>139</v>
      </c>
      <c r="CV868" t="s">
        <v>133</v>
      </c>
      <c r="CW868" t="s">
        <v>139</v>
      </c>
      <c r="CX868" t="s">
        <v>139</v>
      </c>
      <c r="CY868" s="10">
        <v>16707833119</v>
      </c>
      <c r="CZ868" t="s">
        <v>1388</v>
      </c>
      <c r="DA868" t="s">
        <v>139</v>
      </c>
      <c r="DB868" t="s">
        <v>133</v>
      </c>
      <c r="DC868" t="s">
        <v>115</v>
      </c>
    </row>
    <row r="869" spans="1:112" ht="14.45" customHeight="1" x14ac:dyDescent="0.25">
      <c r="A869" t="s">
        <v>9356</v>
      </c>
      <c r="B869" t="s">
        <v>192</v>
      </c>
      <c r="C869" s="1">
        <v>45529</v>
      </c>
      <c r="D869" s="1">
        <v>45623</v>
      </c>
      <c r="E869" t="s">
        <v>144</v>
      </c>
      <c r="F869" s="1">
        <v>45564</v>
      </c>
      <c r="G869" t="s">
        <v>115</v>
      </c>
      <c r="H869" t="s">
        <v>115</v>
      </c>
      <c r="I869" t="s">
        <v>115</v>
      </c>
      <c r="J869" t="s">
        <v>1800</v>
      </c>
      <c r="L869" t="s">
        <v>1801</v>
      </c>
      <c r="N869" t="s">
        <v>119</v>
      </c>
      <c r="O869" t="s">
        <v>120</v>
      </c>
      <c r="P869" s="8">
        <v>96950</v>
      </c>
      <c r="Q869" t="s">
        <v>121</v>
      </c>
      <c r="S869" s="10">
        <v>16702850478</v>
      </c>
      <c r="U869" t="s">
        <v>1802</v>
      </c>
      <c r="V869">
        <v>5613</v>
      </c>
      <c r="W869" t="s">
        <v>123</v>
      </c>
      <c r="Y869" t="s">
        <v>1803</v>
      </c>
      <c r="Z869" t="s">
        <v>1804</v>
      </c>
      <c r="AA869" t="s">
        <v>1134</v>
      </c>
      <c r="AB869" t="s">
        <v>200</v>
      </c>
      <c r="AC869" t="s">
        <v>1801</v>
      </c>
      <c r="AE869" t="s">
        <v>119</v>
      </c>
      <c r="AF869" t="s">
        <v>120</v>
      </c>
      <c r="AG869" s="8">
        <v>96950</v>
      </c>
      <c r="AH869" t="s">
        <v>121</v>
      </c>
      <c r="AJ869" s="10">
        <v>16702850478</v>
      </c>
      <c r="AL869" t="s">
        <v>1805</v>
      </c>
      <c r="BD869" t="str">
        <f>"49-9071.00"</f>
        <v>49-9071.00</v>
      </c>
      <c r="BE869" t="s">
        <v>241</v>
      </c>
      <c r="BF869" t="s">
        <v>2871</v>
      </c>
      <c r="BG869" t="s">
        <v>750</v>
      </c>
      <c r="BH869">
        <v>2</v>
      </c>
      <c r="BJ869" s="1">
        <v>45566</v>
      </c>
      <c r="BK869" s="1">
        <v>45930</v>
      </c>
      <c r="BN869">
        <v>40</v>
      </c>
      <c r="BO869">
        <v>0</v>
      </c>
      <c r="BP869">
        <v>8</v>
      </c>
      <c r="BQ869">
        <v>8</v>
      </c>
      <c r="BR869">
        <v>8</v>
      </c>
      <c r="BS869">
        <v>8</v>
      </c>
      <c r="BT869">
        <v>8</v>
      </c>
      <c r="BU869">
        <v>0</v>
      </c>
      <c r="BV869" t="str">
        <f>"8:00 AM"</f>
        <v>8:00 AM</v>
      </c>
      <c r="BW869" t="str">
        <f>"5:00 PM"</f>
        <v>5:00 PM</v>
      </c>
      <c r="BX869" t="s">
        <v>226</v>
      </c>
      <c r="BY869">
        <v>0</v>
      </c>
      <c r="BZ869">
        <v>12</v>
      </c>
      <c r="CA869" t="s">
        <v>115</v>
      </c>
      <c r="CC869" s="2" t="s">
        <v>1807</v>
      </c>
      <c r="CD869" t="s">
        <v>2872</v>
      </c>
      <c r="CF869" t="s">
        <v>119</v>
      </c>
      <c r="CG869" t="s">
        <v>120</v>
      </c>
      <c r="CH869" s="8">
        <v>96950</v>
      </c>
      <c r="CI869" s="3">
        <v>9.75</v>
      </c>
      <c r="CJ869" s="3">
        <v>9.75</v>
      </c>
      <c r="CK869" s="3">
        <v>0</v>
      </c>
      <c r="CL869" s="3">
        <v>0</v>
      </c>
      <c r="CM869" t="s">
        <v>136</v>
      </c>
      <c r="CN869" t="s">
        <v>158</v>
      </c>
      <c r="CO869" t="s">
        <v>138</v>
      </c>
      <c r="CQ869" t="s">
        <v>115</v>
      </c>
      <c r="CR869" t="s">
        <v>133</v>
      </c>
      <c r="CS869" t="s">
        <v>139</v>
      </c>
      <c r="CT869" t="s">
        <v>139</v>
      </c>
      <c r="CU869" t="s">
        <v>139</v>
      </c>
      <c r="CV869" t="s">
        <v>133</v>
      </c>
      <c r="CW869" t="s">
        <v>139</v>
      </c>
      <c r="CX869" t="s">
        <v>9357</v>
      </c>
      <c r="CY869" s="10">
        <v>16702850478</v>
      </c>
      <c r="CZ869" t="s">
        <v>1805</v>
      </c>
      <c r="DA869" t="s">
        <v>139</v>
      </c>
      <c r="DB869" t="s">
        <v>133</v>
      </c>
      <c r="DC869" t="s">
        <v>115</v>
      </c>
      <c r="DD869" t="s">
        <v>1803</v>
      </c>
      <c r="DE869" t="s">
        <v>1804</v>
      </c>
      <c r="DF869" t="s">
        <v>1134</v>
      </c>
      <c r="DG869" t="s">
        <v>1800</v>
      </c>
      <c r="DH869" t="s">
        <v>1805</v>
      </c>
    </row>
    <row r="870" spans="1:112" ht="14.45" customHeight="1" x14ac:dyDescent="0.25">
      <c r="A870" t="s">
        <v>1437</v>
      </c>
      <c r="B870" t="s">
        <v>212</v>
      </c>
      <c r="C870" s="1">
        <v>45592</v>
      </c>
      <c r="D870" s="1">
        <v>45626</v>
      </c>
      <c r="E870" t="s">
        <v>144</v>
      </c>
      <c r="F870" s="1">
        <v>45769</v>
      </c>
      <c r="G870" t="s">
        <v>115</v>
      </c>
      <c r="H870" t="s">
        <v>115</v>
      </c>
      <c r="I870" t="s">
        <v>115</v>
      </c>
      <c r="J870" t="s">
        <v>1438</v>
      </c>
      <c r="L870" t="s">
        <v>1439</v>
      </c>
      <c r="M870" t="s">
        <v>139</v>
      </c>
      <c r="N870" t="s">
        <v>119</v>
      </c>
      <c r="O870" t="s">
        <v>120</v>
      </c>
      <c r="P870" s="8">
        <v>96950</v>
      </c>
      <c r="Q870" t="s">
        <v>121</v>
      </c>
      <c r="R870" t="s">
        <v>139</v>
      </c>
      <c r="S870" s="10">
        <v>16702852137</v>
      </c>
      <c r="U870" t="s">
        <v>1440</v>
      </c>
      <c r="V870">
        <v>561320</v>
      </c>
      <c r="W870" t="s">
        <v>234</v>
      </c>
      <c r="X870" t="s">
        <v>133</v>
      </c>
      <c r="Y870" t="s">
        <v>1441</v>
      </c>
      <c r="Z870" t="s">
        <v>1442</v>
      </c>
      <c r="AA870" t="s">
        <v>1443</v>
      </c>
      <c r="AB870" t="s">
        <v>945</v>
      </c>
      <c r="AC870" t="s">
        <v>1439</v>
      </c>
      <c r="AD870" t="s">
        <v>139</v>
      </c>
      <c r="AE870" t="s">
        <v>119</v>
      </c>
      <c r="AF870" t="s">
        <v>120</v>
      </c>
      <c r="AG870" s="8">
        <v>96950</v>
      </c>
      <c r="AH870" t="s">
        <v>121</v>
      </c>
      <c r="AJ870" s="10">
        <v>16702852137</v>
      </c>
      <c r="AL870" t="s">
        <v>1444</v>
      </c>
      <c r="BD870" t="str">
        <f>"49-9071.00"</f>
        <v>49-9071.00</v>
      </c>
      <c r="BE870" t="s">
        <v>241</v>
      </c>
      <c r="BF870" t="s">
        <v>1445</v>
      </c>
      <c r="BG870" t="s">
        <v>1085</v>
      </c>
      <c r="BH870">
        <v>2</v>
      </c>
      <c r="BJ870" s="1">
        <v>45771</v>
      </c>
      <c r="BK870" s="1">
        <v>46135</v>
      </c>
      <c r="BN870">
        <v>35</v>
      </c>
      <c r="BO870">
        <v>0</v>
      </c>
      <c r="BP870">
        <v>7</v>
      </c>
      <c r="BQ870">
        <v>7</v>
      </c>
      <c r="BR870">
        <v>7</v>
      </c>
      <c r="BS870">
        <v>7</v>
      </c>
      <c r="BT870">
        <v>7</v>
      </c>
      <c r="BU870">
        <v>0</v>
      </c>
      <c r="BV870" t="str">
        <f>"9:00 AM"</f>
        <v>9:00 AM</v>
      </c>
      <c r="BW870" t="str">
        <f>"5:00 PM"</f>
        <v>5:00 PM</v>
      </c>
      <c r="BX870" t="s">
        <v>226</v>
      </c>
      <c r="BY870">
        <v>0</v>
      </c>
      <c r="BZ870">
        <v>12</v>
      </c>
      <c r="CA870" t="s">
        <v>115</v>
      </c>
      <c r="CC870" t="s">
        <v>137</v>
      </c>
      <c r="CD870" t="s">
        <v>481</v>
      </c>
      <c r="CE870" t="s">
        <v>1446</v>
      </c>
      <c r="CF870" t="s">
        <v>119</v>
      </c>
      <c r="CG870" t="s">
        <v>120</v>
      </c>
      <c r="CH870" s="8">
        <v>96950</v>
      </c>
      <c r="CI870" s="3">
        <v>9.75</v>
      </c>
      <c r="CJ870" s="3">
        <v>9.75</v>
      </c>
      <c r="CK870" s="3">
        <v>14.63</v>
      </c>
      <c r="CL870" s="3">
        <v>14.63</v>
      </c>
      <c r="CM870" t="s">
        <v>136</v>
      </c>
      <c r="CN870" t="s">
        <v>139</v>
      </c>
      <c r="CO870" t="s">
        <v>138</v>
      </c>
      <c r="CQ870" t="s">
        <v>115</v>
      </c>
      <c r="CR870" t="s">
        <v>133</v>
      </c>
      <c r="CS870" t="s">
        <v>139</v>
      </c>
      <c r="CT870" t="s">
        <v>133</v>
      </c>
      <c r="CU870" t="s">
        <v>139</v>
      </c>
      <c r="CV870" t="s">
        <v>133</v>
      </c>
      <c r="CW870" t="s">
        <v>139</v>
      </c>
      <c r="CX870" t="s">
        <v>1447</v>
      </c>
      <c r="CY870" s="10">
        <v>16702852137</v>
      </c>
      <c r="CZ870" t="s">
        <v>1444</v>
      </c>
      <c r="DA870" t="s">
        <v>139</v>
      </c>
      <c r="DB870" t="s">
        <v>133</v>
      </c>
      <c r="DC870" t="s">
        <v>133</v>
      </c>
    </row>
    <row r="871" spans="1:112" ht="14.45" customHeight="1" x14ac:dyDescent="0.25">
      <c r="A871" t="s">
        <v>5070</v>
      </c>
      <c r="B871" t="s">
        <v>212</v>
      </c>
      <c r="C871" s="1">
        <v>45594</v>
      </c>
      <c r="D871" s="1">
        <v>45626</v>
      </c>
      <c r="E871" t="s">
        <v>144</v>
      </c>
      <c r="F871" s="1">
        <v>45769</v>
      </c>
      <c r="G871" t="s">
        <v>115</v>
      </c>
      <c r="H871" t="s">
        <v>115</v>
      </c>
      <c r="I871" t="s">
        <v>115</v>
      </c>
      <c r="J871" t="s">
        <v>1438</v>
      </c>
      <c r="L871" t="s">
        <v>1439</v>
      </c>
      <c r="M871" t="s">
        <v>139</v>
      </c>
      <c r="N871" t="s">
        <v>119</v>
      </c>
      <c r="O871" t="s">
        <v>120</v>
      </c>
      <c r="P871" s="8">
        <v>96950</v>
      </c>
      <c r="Q871" t="s">
        <v>121</v>
      </c>
      <c r="R871" t="s">
        <v>139</v>
      </c>
      <c r="S871" s="10">
        <v>16702852137</v>
      </c>
      <c r="U871" t="s">
        <v>1440</v>
      </c>
      <c r="V871">
        <v>561320</v>
      </c>
      <c r="W871" t="s">
        <v>234</v>
      </c>
      <c r="X871" t="s">
        <v>133</v>
      </c>
      <c r="Y871" t="s">
        <v>1441</v>
      </c>
      <c r="Z871" t="s">
        <v>1442</v>
      </c>
      <c r="AA871" t="s">
        <v>1443</v>
      </c>
      <c r="AB871" t="s">
        <v>945</v>
      </c>
      <c r="AC871" t="s">
        <v>1439</v>
      </c>
      <c r="AD871" t="s">
        <v>139</v>
      </c>
      <c r="AE871" t="s">
        <v>119</v>
      </c>
      <c r="AF871" t="s">
        <v>120</v>
      </c>
      <c r="AG871" s="8">
        <v>96950</v>
      </c>
      <c r="AH871" t="s">
        <v>121</v>
      </c>
      <c r="AJ871" s="10">
        <v>16702852137</v>
      </c>
      <c r="AL871" t="s">
        <v>1444</v>
      </c>
      <c r="BD871" t="str">
        <f>"41-2031.00"</f>
        <v>41-2031.00</v>
      </c>
      <c r="BE871" t="s">
        <v>3853</v>
      </c>
      <c r="BF871" t="s">
        <v>5071</v>
      </c>
      <c r="BG871" t="s">
        <v>5072</v>
      </c>
      <c r="BH871">
        <v>4</v>
      </c>
      <c r="BJ871" s="1">
        <v>45771</v>
      </c>
      <c r="BK871" s="1">
        <v>46135</v>
      </c>
      <c r="BN871">
        <v>35</v>
      </c>
      <c r="BO871">
        <v>0</v>
      </c>
      <c r="BP871">
        <v>6</v>
      </c>
      <c r="BQ871">
        <v>6</v>
      </c>
      <c r="BR871">
        <v>6</v>
      </c>
      <c r="BS871">
        <v>6</v>
      </c>
      <c r="BT871">
        <v>6</v>
      </c>
      <c r="BU871">
        <v>5</v>
      </c>
      <c r="BV871" t="str">
        <f>"10:00 AM"</f>
        <v>10:00 AM</v>
      </c>
      <c r="BW871" t="str">
        <f>"5:00 PM"</f>
        <v>5:00 PM</v>
      </c>
      <c r="BX871" t="s">
        <v>158</v>
      </c>
      <c r="BY871">
        <v>0</v>
      </c>
      <c r="BZ871">
        <v>12</v>
      </c>
      <c r="CA871" t="s">
        <v>115</v>
      </c>
      <c r="CC871" t="s">
        <v>137</v>
      </c>
      <c r="CD871" t="s">
        <v>481</v>
      </c>
      <c r="CE871" t="s">
        <v>1446</v>
      </c>
      <c r="CF871" t="s">
        <v>119</v>
      </c>
      <c r="CG871" t="s">
        <v>120</v>
      </c>
      <c r="CH871" s="8">
        <v>96950</v>
      </c>
      <c r="CI871" s="3">
        <v>9.9</v>
      </c>
      <c r="CJ871" s="3">
        <v>9.9</v>
      </c>
      <c r="CK871" s="3">
        <v>14.85</v>
      </c>
      <c r="CL871" s="3">
        <v>14.85</v>
      </c>
      <c r="CM871" t="s">
        <v>136</v>
      </c>
      <c r="CN871" t="s">
        <v>139</v>
      </c>
      <c r="CO871" t="s">
        <v>138</v>
      </c>
      <c r="CQ871" t="s">
        <v>115</v>
      </c>
      <c r="CR871" t="s">
        <v>133</v>
      </c>
      <c r="CS871" t="s">
        <v>139</v>
      </c>
      <c r="CT871" t="s">
        <v>133</v>
      </c>
      <c r="CU871" t="s">
        <v>139</v>
      </c>
      <c r="CV871" t="s">
        <v>133</v>
      </c>
      <c r="CW871" t="s">
        <v>139</v>
      </c>
      <c r="CX871" t="s">
        <v>1447</v>
      </c>
      <c r="CY871" s="10">
        <v>16702852137</v>
      </c>
      <c r="CZ871" t="s">
        <v>1444</v>
      </c>
      <c r="DA871" t="s">
        <v>139</v>
      </c>
      <c r="DB871" t="s">
        <v>133</v>
      </c>
      <c r="DC871" t="s">
        <v>133</v>
      </c>
    </row>
    <row r="872" spans="1:112" ht="14.45" customHeight="1" x14ac:dyDescent="0.25">
      <c r="A872" t="s">
        <v>8263</v>
      </c>
      <c r="B872" t="s">
        <v>212</v>
      </c>
      <c r="C872" s="1">
        <v>45592</v>
      </c>
      <c r="D872" s="1">
        <v>45626</v>
      </c>
      <c r="E872" t="s">
        <v>144</v>
      </c>
      <c r="F872" s="1">
        <v>45769</v>
      </c>
      <c r="G872" t="s">
        <v>115</v>
      </c>
      <c r="H872" t="s">
        <v>115</v>
      </c>
      <c r="I872" t="s">
        <v>115</v>
      </c>
      <c r="J872" t="s">
        <v>1438</v>
      </c>
      <c r="L872" t="s">
        <v>1439</v>
      </c>
      <c r="M872" t="s">
        <v>139</v>
      </c>
      <c r="N872" t="s">
        <v>119</v>
      </c>
      <c r="O872" t="s">
        <v>120</v>
      </c>
      <c r="P872" s="8">
        <v>96950</v>
      </c>
      <c r="Q872" t="s">
        <v>121</v>
      </c>
      <c r="R872" t="s">
        <v>139</v>
      </c>
      <c r="S872" s="10">
        <v>16702852137</v>
      </c>
      <c r="U872" t="s">
        <v>1440</v>
      </c>
      <c r="V872">
        <v>541219</v>
      </c>
      <c r="W872" t="s">
        <v>123</v>
      </c>
      <c r="Y872" t="s">
        <v>1441</v>
      </c>
      <c r="Z872" t="s">
        <v>1442</v>
      </c>
      <c r="AA872" t="s">
        <v>1443</v>
      </c>
      <c r="AB872" t="s">
        <v>945</v>
      </c>
      <c r="AC872" t="s">
        <v>1439</v>
      </c>
      <c r="AD872" t="s">
        <v>139</v>
      </c>
      <c r="AE872" t="s">
        <v>119</v>
      </c>
      <c r="AF872" t="s">
        <v>120</v>
      </c>
      <c r="AG872" s="8">
        <v>96950</v>
      </c>
      <c r="AH872" t="s">
        <v>121</v>
      </c>
      <c r="AJ872" s="10">
        <v>16702852137</v>
      </c>
      <c r="AL872" t="s">
        <v>1444</v>
      </c>
      <c r="BD872" t="str">
        <f>"43-3031.00"</f>
        <v>43-3031.00</v>
      </c>
      <c r="BE872" t="s">
        <v>430</v>
      </c>
      <c r="BF872" t="s">
        <v>5163</v>
      </c>
      <c r="BG872" t="s">
        <v>4176</v>
      </c>
      <c r="BH872">
        <v>2</v>
      </c>
      <c r="BJ872" s="1">
        <v>45771</v>
      </c>
      <c r="BK872" s="1">
        <v>46135</v>
      </c>
      <c r="BN872">
        <v>35</v>
      </c>
      <c r="BO872">
        <v>0</v>
      </c>
      <c r="BP872">
        <v>7</v>
      </c>
      <c r="BQ872">
        <v>7</v>
      </c>
      <c r="BR872">
        <v>7</v>
      </c>
      <c r="BS872">
        <v>7</v>
      </c>
      <c r="BT872">
        <v>7</v>
      </c>
      <c r="BU872">
        <v>0</v>
      </c>
      <c r="BV872" t="str">
        <f>"9:00 AM"</f>
        <v>9:00 AM</v>
      </c>
      <c r="BW872" t="str">
        <f>"5:00 PM"</f>
        <v>5:00 PM</v>
      </c>
      <c r="BX872" t="s">
        <v>226</v>
      </c>
      <c r="BY872">
        <v>0</v>
      </c>
      <c r="BZ872">
        <v>12</v>
      </c>
      <c r="CA872" t="s">
        <v>115</v>
      </c>
      <c r="CC872" t="s">
        <v>137</v>
      </c>
      <c r="CD872" t="s">
        <v>481</v>
      </c>
      <c r="CE872" t="s">
        <v>1446</v>
      </c>
      <c r="CF872" t="s">
        <v>119</v>
      </c>
      <c r="CG872" t="s">
        <v>120</v>
      </c>
      <c r="CH872" s="8">
        <v>96950</v>
      </c>
      <c r="CI872" s="3">
        <v>12.28</v>
      </c>
      <c r="CJ872" s="3">
        <v>12.28</v>
      </c>
      <c r="CK872" s="3">
        <v>18.420000000000002</v>
      </c>
      <c r="CL872" s="3">
        <v>18.420000000000002</v>
      </c>
      <c r="CM872" t="s">
        <v>136</v>
      </c>
      <c r="CN872" t="s">
        <v>139</v>
      </c>
      <c r="CO872" t="s">
        <v>138</v>
      </c>
      <c r="CQ872" t="s">
        <v>115</v>
      </c>
      <c r="CR872" t="s">
        <v>133</v>
      </c>
      <c r="CS872" t="s">
        <v>139</v>
      </c>
      <c r="CT872" t="s">
        <v>133</v>
      </c>
      <c r="CU872" t="s">
        <v>139</v>
      </c>
      <c r="CV872" t="s">
        <v>133</v>
      </c>
      <c r="CW872" t="s">
        <v>139</v>
      </c>
      <c r="CX872" t="s">
        <v>1447</v>
      </c>
      <c r="CY872" s="10">
        <v>16702852137</v>
      </c>
      <c r="CZ872" t="s">
        <v>1444</v>
      </c>
      <c r="DA872" t="s">
        <v>139</v>
      </c>
      <c r="DB872" t="s">
        <v>133</v>
      </c>
      <c r="DC872" t="s">
        <v>115</v>
      </c>
    </row>
    <row r="873" spans="1:112" ht="14.45" customHeight="1" x14ac:dyDescent="0.25">
      <c r="A873" t="s">
        <v>6805</v>
      </c>
      <c r="B873" t="s">
        <v>212</v>
      </c>
      <c r="C873" s="1">
        <v>45600</v>
      </c>
      <c r="D873" s="1">
        <v>45627</v>
      </c>
      <c r="E873" t="s">
        <v>114</v>
      </c>
      <c r="G873" t="s">
        <v>115</v>
      </c>
      <c r="H873" t="s">
        <v>115</v>
      </c>
      <c r="I873" t="s">
        <v>115</v>
      </c>
      <c r="J873" t="s">
        <v>6806</v>
      </c>
      <c r="K873" t="s">
        <v>6807</v>
      </c>
      <c r="L873" t="s">
        <v>6808</v>
      </c>
      <c r="M873" t="s">
        <v>1009</v>
      </c>
      <c r="N873" t="s">
        <v>119</v>
      </c>
      <c r="O873" t="s">
        <v>120</v>
      </c>
      <c r="P873" s="8">
        <v>96950</v>
      </c>
      <c r="Q873" t="s">
        <v>121</v>
      </c>
      <c r="R873" t="s">
        <v>376</v>
      </c>
      <c r="S873" s="10">
        <v>16702876520</v>
      </c>
      <c r="U873" t="s">
        <v>6809</v>
      </c>
      <c r="V873">
        <v>485310</v>
      </c>
      <c r="W873" t="s">
        <v>123</v>
      </c>
      <c r="Y873" t="s">
        <v>6810</v>
      </c>
      <c r="Z873" t="s">
        <v>6811</v>
      </c>
      <c r="AA873" t="s">
        <v>6810</v>
      </c>
      <c r="AB873" t="s">
        <v>945</v>
      </c>
      <c r="AC873" t="s">
        <v>6808</v>
      </c>
      <c r="AD873" t="s">
        <v>1009</v>
      </c>
      <c r="AE873" t="s">
        <v>119</v>
      </c>
      <c r="AF873" t="s">
        <v>120</v>
      </c>
      <c r="AG873" s="8">
        <v>96950</v>
      </c>
      <c r="AH873" t="s">
        <v>121</v>
      </c>
      <c r="AI873" t="s">
        <v>376</v>
      </c>
      <c r="AJ873" s="10">
        <v>16702876520</v>
      </c>
      <c r="AL873" t="s">
        <v>6812</v>
      </c>
      <c r="BD873" t="str">
        <f>"53-3053.00"</f>
        <v>53-3053.00</v>
      </c>
      <c r="BE873" t="s">
        <v>6813</v>
      </c>
      <c r="BF873" t="s">
        <v>6814</v>
      </c>
      <c r="BG873" t="s">
        <v>6815</v>
      </c>
      <c r="BH873">
        <v>2</v>
      </c>
      <c r="BJ873" s="1">
        <v>45600</v>
      </c>
      <c r="BK873" s="1">
        <v>45930</v>
      </c>
      <c r="BN873">
        <v>35</v>
      </c>
      <c r="BO873">
        <v>0</v>
      </c>
      <c r="BP873">
        <v>7</v>
      </c>
      <c r="BQ873">
        <v>7</v>
      </c>
      <c r="BR873">
        <v>7</v>
      </c>
      <c r="BS873">
        <v>7</v>
      </c>
      <c r="BT873">
        <v>7</v>
      </c>
      <c r="BU873">
        <v>0</v>
      </c>
      <c r="BV873" t="str">
        <f>"8:00 AM"</f>
        <v>8:00 AM</v>
      </c>
      <c r="BW873" t="str">
        <f>"4:00 PM"</f>
        <v>4:00 PM</v>
      </c>
      <c r="BX873" t="s">
        <v>158</v>
      </c>
      <c r="BY873">
        <v>0</v>
      </c>
      <c r="BZ873">
        <v>6</v>
      </c>
      <c r="CA873" t="s">
        <v>115</v>
      </c>
      <c r="CC873" t="s">
        <v>6816</v>
      </c>
      <c r="CD873" t="s">
        <v>6817</v>
      </c>
      <c r="CE873" t="s">
        <v>1009</v>
      </c>
      <c r="CF873" t="s">
        <v>119</v>
      </c>
      <c r="CG873" t="s">
        <v>120</v>
      </c>
      <c r="CH873" s="8">
        <v>96950</v>
      </c>
      <c r="CI873" s="3">
        <v>9.41</v>
      </c>
      <c r="CJ873" s="3">
        <v>10</v>
      </c>
      <c r="CK873" s="3">
        <v>14.11</v>
      </c>
      <c r="CL873" s="3">
        <v>15</v>
      </c>
      <c r="CM873" t="s">
        <v>136</v>
      </c>
      <c r="CN873" t="s">
        <v>139</v>
      </c>
      <c r="CO873" t="s">
        <v>138</v>
      </c>
      <c r="CQ873" t="s">
        <v>115</v>
      </c>
      <c r="CR873" t="s">
        <v>133</v>
      </c>
      <c r="CS873" t="s">
        <v>133</v>
      </c>
      <c r="CT873" t="s">
        <v>133</v>
      </c>
      <c r="CU873" t="s">
        <v>139</v>
      </c>
      <c r="CV873" t="s">
        <v>133</v>
      </c>
      <c r="CW873" t="s">
        <v>139</v>
      </c>
      <c r="CX873" t="s">
        <v>386</v>
      </c>
      <c r="CY873" s="10">
        <v>16702876520</v>
      </c>
      <c r="CZ873" t="s">
        <v>6812</v>
      </c>
      <c r="DA873" t="s">
        <v>139</v>
      </c>
      <c r="DB873" t="s">
        <v>133</v>
      </c>
      <c r="DC873" t="s">
        <v>115</v>
      </c>
    </row>
    <row r="874" spans="1:112" ht="14.45" customHeight="1" x14ac:dyDescent="0.25">
      <c r="A874" t="s">
        <v>1709</v>
      </c>
      <c r="B874" t="s">
        <v>192</v>
      </c>
      <c r="C874" s="1">
        <v>45566</v>
      </c>
      <c r="D874" s="1">
        <v>45628</v>
      </c>
      <c r="E874" t="s">
        <v>114</v>
      </c>
      <c r="G874" t="s">
        <v>133</v>
      </c>
      <c r="H874" t="s">
        <v>133</v>
      </c>
      <c r="I874" t="s">
        <v>115</v>
      </c>
      <c r="J874" t="s">
        <v>1710</v>
      </c>
      <c r="L874" t="s">
        <v>1711</v>
      </c>
      <c r="N874" t="s">
        <v>148</v>
      </c>
      <c r="O874" t="s">
        <v>120</v>
      </c>
      <c r="P874" s="8">
        <v>96950</v>
      </c>
      <c r="Q874" t="s">
        <v>121</v>
      </c>
      <c r="S874" s="10">
        <v>16702850063</v>
      </c>
      <c r="U874" t="s">
        <v>619</v>
      </c>
      <c r="V874">
        <v>812112</v>
      </c>
      <c r="W874" t="s">
        <v>123</v>
      </c>
      <c r="Y874" t="s">
        <v>620</v>
      </c>
      <c r="Z874" t="s">
        <v>621</v>
      </c>
      <c r="AA874" t="s">
        <v>622</v>
      </c>
      <c r="AB874" t="s">
        <v>663</v>
      </c>
      <c r="AC874" t="s">
        <v>1711</v>
      </c>
      <c r="AE874" t="s">
        <v>148</v>
      </c>
      <c r="AF874" t="s">
        <v>120</v>
      </c>
      <c r="AG874" s="8">
        <v>96950</v>
      </c>
      <c r="AH874" t="s">
        <v>121</v>
      </c>
      <c r="AJ874" s="10">
        <v>16702850063</v>
      </c>
      <c r="AL874" t="s">
        <v>624</v>
      </c>
      <c r="BD874" t="str">
        <f>"39-5012.00"</f>
        <v>39-5012.00</v>
      </c>
      <c r="BE874" t="s">
        <v>947</v>
      </c>
      <c r="BF874" t="s">
        <v>1712</v>
      </c>
      <c r="BG874" t="s">
        <v>1713</v>
      </c>
      <c r="BH874">
        <v>5</v>
      </c>
      <c r="BJ874" s="1">
        <v>45581</v>
      </c>
      <c r="BK874" s="1">
        <v>45930</v>
      </c>
      <c r="BN874">
        <v>40</v>
      </c>
      <c r="BO874">
        <v>0</v>
      </c>
      <c r="BP874">
        <v>8</v>
      </c>
      <c r="BQ874">
        <v>8</v>
      </c>
      <c r="BR874">
        <v>8</v>
      </c>
      <c r="BS874">
        <v>8</v>
      </c>
      <c r="BT874">
        <v>8</v>
      </c>
      <c r="BU874">
        <v>0</v>
      </c>
      <c r="BV874" t="str">
        <f>"8:55 AM"</f>
        <v>8:55 AM</v>
      </c>
      <c r="BW874" t="str">
        <f>"5:55 PM"</f>
        <v>5:55 PM</v>
      </c>
      <c r="BX874" t="s">
        <v>226</v>
      </c>
      <c r="BY874">
        <v>0</v>
      </c>
      <c r="BZ874">
        <v>3</v>
      </c>
      <c r="CA874" t="s">
        <v>115</v>
      </c>
      <c r="CC874" t="s">
        <v>1714</v>
      </c>
      <c r="CD874" t="s">
        <v>499</v>
      </c>
      <c r="CE874" t="s">
        <v>1711</v>
      </c>
      <c r="CF874" t="s">
        <v>148</v>
      </c>
      <c r="CG874" t="s">
        <v>120</v>
      </c>
      <c r="CH874" s="8">
        <v>96950</v>
      </c>
      <c r="CI874" s="3">
        <v>7.98</v>
      </c>
      <c r="CJ874" s="3">
        <v>7.98</v>
      </c>
      <c r="CK874" s="3">
        <v>11.97</v>
      </c>
      <c r="CL874" s="3">
        <v>11.97</v>
      </c>
      <c r="CM874" t="s">
        <v>136</v>
      </c>
      <c r="CN874" t="s">
        <v>1715</v>
      </c>
      <c r="CO874" t="s">
        <v>138</v>
      </c>
      <c r="CQ874" t="s">
        <v>115</v>
      </c>
      <c r="CR874" t="s">
        <v>133</v>
      </c>
      <c r="CS874" t="s">
        <v>133</v>
      </c>
      <c r="CT874" t="s">
        <v>133</v>
      </c>
      <c r="CU874" t="s">
        <v>139</v>
      </c>
      <c r="CV874" t="s">
        <v>133</v>
      </c>
      <c r="CW874" t="s">
        <v>133</v>
      </c>
      <c r="CX874" s="2" t="s">
        <v>1716</v>
      </c>
      <c r="CY874" s="10">
        <v>16702850063</v>
      </c>
      <c r="CZ874" t="s">
        <v>624</v>
      </c>
      <c r="DA874" t="s">
        <v>139</v>
      </c>
      <c r="DB874" t="s">
        <v>133</v>
      </c>
      <c r="DC874" t="s">
        <v>115</v>
      </c>
    </row>
    <row r="875" spans="1:112" ht="14.45" customHeight="1" x14ac:dyDescent="0.25">
      <c r="A875" t="s">
        <v>2455</v>
      </c>
      <c r="B875" t="s">
        <v>192</v>
      </c>
      <c r="C875" s="1">
        <v>45540</v>
      </c>
      <c r="D875" s="1">
        <v>45628</v>
      </c>
      <c r="E875" t="s">
        <v>144</v>
      </c>
      <c r="F875" s="1">
        <v>45635</v>
      </c>
      <c r="G875" t="s">
        <v>115</v>
      </c>
      <c r="H875" t="s">
        <v>115</v>
      </c>
      <c r="I875" t="s">
        <v>115</v>
      </c>
      <c r="J875" t="s">
        <v>2456</v>
      </c>
      <c r="L875" t="s">
        <v>2457</v>
      </c>
      <c r="N875" t="s">
        <v>148</v>
      </c>
      <c r="O875" t="s">
        <v>120</v>
      </c>
      <c r="P875" s="8">
        <v>96950</v>
      </c>
      <c r="Q875" t="s">
        <v>121</v>
      </c>
      <c r="S875" s="10">
        <v>16702358938</v>
      </c>
      <c r="U875" t="s">
        <v>2458</v>
      </c>
      <c r="V875">
        <v>441330</v>
      </c>
      <c r="W875" t="s">
        <v>123</v>
      </c>
      <c r="Y875" t="s">
        <v>2459</v>
      </c>
      <c r="Z875" t="s">
        <v>2460</v>
      </c>
      <c r="AB875" t="s">
        <v>1817</v>
      </c>
      <c r="AC875" t="s">
        <v>2457</v>
      </c>
      <c r="AE875" t="s">
        <v>148</v>
      </c>
      <c r="AF875" t="s">
        <v>120</v>
      </c>
      <c r="AG875" s="8">
        <v>96950</v>
      </c>
      <c r="AH875" t="s">
        <v>121</v>
      </c>
      <c r="AJ875" s="10">
        <v>16702875665</v>
      </c>
      <c r="AL875" t="s">
        <v>2461</v>
      </c>
      <c r="BD875" t="str">
        <f>"49-3022.00"</f>
        <v>49-3022.00</v>
      </c>
      <c r="BE875" t="s">
        <v>2462</v>
      </c>
      <c r="BF875" t="s">
        <v>2463</v>
      </c>
      <c r="BG875" t="s">
        <v>2464</v>
      </c>
      <c r="BH875">
        <v>1</v>
      </c>
      <c r="BJ875" s="1">
        <v>45627</v>
      </c>
      <c r="BK875" s="1">
        <v>45991</v>
      </c>
      <c r="BN875">
        <v>35</v>
      </c>
      <c r="BO875">
        <v>0</v>
      </c>
      <c r="BP875">
        <v>7</v>
      </c>
      <c r="BQ875">
        <v>7</v>
      </c>
      <c r="BR875">
        <v>7</v>
      </c>
      <c r="BS875">
        <v>7</v>
      </c>
      <c r="BT875">
        <v>7</v>
      </c>
      <c r="BU875">
        <v>0</v>
      </c>
      <c r="BV875" t="str">
        <f>"9:00 AM"</f>
        <v>9:00 AM</v>
      </c>
      <c r="BW875" t="str">
        <f>"5:00 PM"</f>
        <v>5:00 PM</v>
      </c>
      <c r="BX875" t="s">
        <v>226</v>
      </c>
      <c r="BY875">
        <v>0</v>
      </c>
      <c r="BZ875">
        <v>12</v>
      </c>
      <c r="CA875" t="s">
        <v>115</v>
      </c>
      <c r="CC875" t="s">
        <v>2465</v>
      </c>
      <c r="CD875" t="s">
        <v>2466</v>
      </c>
      <c r="CF875" t="s">
        <v>148</v>
      </c>
      <c r="CG875" t="s">
        <v>120</v>
      </c>
      <c r="CH875" s="8">
        <v>96950</v>
      </c>
      <c r="CI875" s="3">
        <v>11.18</v>
      </c>
      <c r="CJ875" s="3">
        <v>11.5</v>
      </c>
      <c r="CK875" s="3">
        <v>16.77</v>
      </c>
      <c r="CL875" s="3">
        <v>17.25</v>
      </c>
      <c r="CM875" t="s">
        <v>136</v>
      </c>
      <c r="CO875" t="s">
        <v>138</v>
      </c>
      <c r="CQ875" t="s">
        <v>115</v>
      </c>
      <c r="CR875" t="s">
        <v>133</v>
      </c>
      <c r="CS875" t="s">
        <v>139</v>
      </c>
      <c r="CT875" t="s">
        <v>133</v>
      </c>
      <c r="CU875" t="s">
        <v>139</v>
      </c>
      <c r="CV875" t="s">
        <v>133</v>
      </c>
      <c r="CW875" t="s">
        <v>139</v>
      </c>
      <c r="CX875" t="s">
        <v>2467</v>
      </c>
      <c r="CY875" s="10">
        <v>16702358938</v>
      </c>
      <c r="CZ875" t="s">
        <v>2461</v>
      </c>
      <c r="DA875" t="s">
        <v>1088</v>
      </c>
      <c r="DB875" t="s">
        <v>133</v>
      </c>
      <c r="DC875" t="s">
        <v>115</v>
      </c>
    </row>
    <row r="876" spans="1:112" ht="14.45" customHeight="1" x14ac:dyDescent="0.25">
      <c r="A876" t="s">
        <v>2795</v>
      </c>
      <c r="B876" t="s">
        <v>212</v>
      </c>
      <c r="C876" s="1">
        <v>45566</v>
      </c>
      <c r="D876" s="1">
        <v>45628</v>
      </c>
      <c r="E876" t="s">
        <v>114</v>
      </c>
      <c r="G876" t="s">
        <v>133</v>
      </c>
      <c r="H876" t="s">
        <v>133</v>
      </c>
      <c r="I876" t="s">
        <v>115</v>
      </c>
      <c r="J876" t="s">
        <v>1710</v>
      </c>
      <c r="L876" t="s">
        <v>1711</v>
      </c>
      <c r="N876" t="s">
        <v>148</v>
      </c>
      <c r="O876" t="s">
        <v>120</v>
      </c>
      <c r="P876" s="8">
        <v>96950</v>
      </c>
      <c r="Q876" t="s">
        <v>121</v>
      </c>
      <c r="S876" s="10">
        <v>16702850063</v>
      </c>
      <c r="U876" t="s">
        <v>619</v>
      </c>
      <c r="V876">
        <v>81111</v>
      </c>
      <c r="W876" t="s">
        <v>123</v>
      </c>
      <c r="Y876" t="s">
        <v>620</v>
      </c>
      <c r="Z876" t="s">
        <v>621</v>
      </c>
      <c r="AA876" t="s">
        <v>622</v>
      </c>
      <c r="AB876" t="s">
        <v>663</v>
      </c>
      <c r="AC876" t="s">
        <v>2796</v>
      </c>
      <c r="AE876" t="s">
        <v>148</v>
      </c>
      <c r="AF876" t="s">
        <v>120</v>
      </c>
      <c r="AG876" s="8">
        <v>96950</v>
      </c>
      <c r="AH876" t="s">
        <v>121</v>
      </c>
      <c r="AJ876" s="10">
        <v>16702850063</v>
      </c>
      <c r="AL876" t="s">
        <v>624</v>
      </c>
      <c r="BD876" t="str">
        <f>"49-3023.00"</f>
        <v>49-3023.00</v>
      </c>
      <c r="BE876" t="s">
        <v>817</v>
      </c>
      <c r="BF876" t="s">
        <v>2797</v>
      </c>
      <c r="BG876" t="s">
        <v>2798</v>
      </c>
      <c r="BH876">
        <v>5</v>
      </c>
      <c r="BJ876" s="1">
        <v>45581</v>
      </c>
      <c r="BK876" s="1">
        <v>45930</v>
      </c>
      <c r="BN876">
        <v>40</v>
      </c>
      <c r="BO876">
        <v>0</v>
      </c>
      <c r="BP876">
        <v>8</v>
      </c>
      <c r="BQ876">
        <v>8</v>
      </c>
      <c r="BR876">
        <v>8</v>
      </c>
      <c r="BS876">
        <v>8</v>
      </c>
      <c r="BT876">
        <v>8</v>
      </c>
      <c r="BU876">
        <v>0</v>
      </c>
      <c r="BV876" t="str">
        <f>"8:55 AM"</f>
        <v>8:55 AM</v>
      </c>
      <c r="BW876" t="str">
        <f>"5:55 PM"</f>
        <v>5:55 PM</v>
      </c>
      <c r="BX876" t="s">
        <v>226</v>
      </c>
      <c r="BY876">
        <v>0</v>
      </c>
      <c r="BZ876">
        <v>12</v>
      </c>
      <c r="CA876" t="s">
        <v>115</v>
      </c>
      <c r="CC876" t="s">
        <v>2799</v>
      </c>
      <c r="CD876" t="s">
        <v>499</v>
      </c>
      <c r="CE876" t="s">
        <v>1711</v>
      </c>
      <c r="CF876" t="s">
        <v>148</v>
      </c>
      <c r="CG876" t="s">
        <v>120</v>
      </c>
      <c r="CH876" s="8">
        <v>96950</v>
      </c>
      <c r="CI876" s="3">
        <v>11.01</v>
      </c>
      <c r="CJ876" s="3">
        <v>11.01</v>
      </c>
      <c r="CK876" s="3">
        <v>16.52</v>
      </c>
      <c r="CL876" s="3">
        <v>16.52</v>
      </c>
      <c r="CM876" t="s">
        <v>136</v>
      </c>
      <c r="CN876" t="s">
        <v>1715</v>
      </c>
      <c r="CO876" t="s">
        <v>138</v>
      </c>
      <c r="CQ876" t="s">
        <v>115</v>
      </c>
      <c r="CR876" t="s">
        <v>133</v>
      </c>
      <c r="CS876" t="s">
        <v>133</v>
      </c>
      <c r="CT876" t="s">
        <v>133</v>
      </c>
      <c r="CU876" t="s">
        <v>139</v>
      </c>
      <c r="CV876" t="s">
        <v>133</v>
      </c>
      <c r="CW876" t="s">
        <v>133</v>
      </c>
      <c r="CX876" s="2" t="s">
        <v>2800</v>
      </c>
      <c r="CY876" s="10">
        <v>16702850063</v>
      </c>
      <c r="CZ876" t="s">
        <v>624</v>
      </c>
      <c r="DA876" t="s">
        <v>139</v>
      </c>
      <c r="DB876" t="s">
        <v>133</v>
      </c>
      <c r="DC876" t="s">
        <v>115</v>
      </c>
    </row>
    <row r="877" spans="1:112" ht="14.45" customHeight="1" x14ac:dyDescent="0.25">
      <c r="A877" t="s">
        <v>4327</v>
      </c>
      <c r="B877" t="s">
        <v>192</v>
      </c>
      <c r="C877" s="1">
        <v>45553</v>
      </c>
      <c r="D877" s="1">
        <v>45628</v>
      </c>
      <c r="E877" t="s">
        <v>114</v>
      </c>
      <c r="G877" t="s">
        <v>115</v>
      </c>
      <c r="H877" t="s">
        <v>115</v>
      </c>
      <c r="I877" t="s">
        <v>115</v>
      </c>
      <c r="J877" t="s">
        <v>1940</v>
      </c>
      <c r="K877" t="s">
        <v>1941</v>
      </c>
      <c r="L877" t="s">
        <v>4328</v>
      </c>
      <c r="M877" t="s">
        <v>4329</v>
      </c>
      <c r="N877" t="s">
        <v>119</v>
      </c>
      <c r="O877" t="s">
        <v>120</v>
      </c>
      <c r="P877" s="8">
        <v>96950</v>
      </c>
      <c r="Q877" t="s">
        <v>121</v>
      </c>
      <c r="R877" t="s">
        <v>139</v>
      </c>
      <c r="S877" s="10">
        <v>16702355009</v>
      </c>
      <c r="U877" t="s">
        <v>1944</v>
      </c>
      <c r="V877">
        <v>561320</v>
      </c>
      <c r="W877" t="s">
        <v>234</v>
      </c>
      <c r="X877" t="s">
        <v>133</v>
      </c>
      <c r="Y877" t="s">
        <v>473</v>
      </c>
      <c r="Z877" t="s">
        <v>474</v>
      </c>
      <c r="AA877" t="s">
        <v>475</v>
      </c>
      <c r="AB877" t="s">
        <v>365</v>
      </c>
      <c r="AC877" t="s">
        <v>4330</v>
      </c>
      <c r="AD877" t="s">
        <v>1943</v>
      </c>
      <c r="AE877" t="s">
        <v>119</v>
      </c>
      <c r="AF877" t="s">
        <v>120</v>
      </c>
      <c r="AG877" s="8">
        <v>96950</v>
      </c>
      <c r="AH877" t="s">
        <v>121</v>
      </c>
      <c r="AJ877" s="10">
        <v>16702355009</v>
      </c>
      <c r="AL877" t="s">
        <v>1945</v>
      </c>
      <c r="BD877" t="str">
        <f>"35-3031.00"</f>
        <v>35-3031.00</v>
      </c>
      <c r="BE877" t="s">
        <v>1072</v>
      </c>
      <c r="BF877" t="s">
        <v>2528</v>
      </c>
      <c r="BG877" t="s">
        <v>2529</v>
      </c>
      <c r="BH877">
        <v>10</v>
      </c>
      <c r="BJ877" s="1">
        <v>45566</v>
      </c>
      <c r="BK877" s="1">
        <v>45930</v>
      </c>
      <c r="BN877">
        <v>35</v>
      </c>
      <c r="BO877">
        <v>0</v>
      </c>
      <c r="BP877">
        <v>7</v>
      </c>
      <c r="BQ877">
        <v>7</v>
      </c>
      <c r="BR877">
        <v>7</v>
      </c>
      <c r="BS877">
        <v>7</v>
      </c>
      <c r="BT877">
        <v>7</v>
      </c>
      <c r="BU877">
        <v>0</v>
      </c>
      <c r="BV877" t="str">
        <f>"7:00 AM"</f>
        <v>7:00 AM</v>
      </c>
      <c r="BW877" t="str">
        <f>"3:00 PM"</f>
        <v>3:00 PM</v>
      </c>
      <c r="BX877" t="s">
        <v>158</v>
      </c>
      <c r="BY877">
        <v>1</v>
      </c>
      <c r="BZ877">
        <v>3</v>
      </c>
      <c r="CA877" t="s">
        <v>115</v>
      </c>
      <c r="CC877" t="s">
        <v>4331</v>
      </c>
      <c r="CD877" t="s">
        <v>4330</v>
      </c>
      <c r="CE877" t="s">
        <v>4332</v>
      </c>
      <c r="CF877" t="s">
        <v>119</v>
      </c>
      <c r="CG877" t="s">
        <v>120</v>
      </c>
      <c r="CH877" s="8">
        <v>96950</v>
      </c>
      <c r="CI877" s="3">
        <v>8.0399999999999991</v>
      </c>
      <c r="CJ877" s="3">
        <v>8.0399999999999991</v>
      </c>
      <c r="CK877" s="3">
        <v>12.06</v>
      </c>
      <c r="CL877" s="3">
        <v>12.06</v>
      </c>
      <c r="CM877" t="s">
        <v>136</v>
      </c>
      <c r="CN877" t="s">
        <v>4333</v>
      </c>
      <c r="CO877" t="s">
        <v>138</v>
      </c>
      <c r="CQ877" t="s">
        <v>115</v>
      </c>
      <c r="CR877" t="s">
        <v>133</v>
      </c>
      <c r="CS877" t="s">
        <v>139</v>
      </c>
      <c r="CT877" t="s">
        <v>133</v>
      </c>
      <c r="CU877" t="s">
        <v>139</v>
      </c>
      <c r="CV877" t="s">
        <v>133</v>
      </c>
      <c r="CW877" t="s">
        <v>139</v>
      </c>
      <c r="CX877" t="s">
        <v>4334</v>
      </c>
      <c r="CY877" s="10">
        <v>16702355009</v>
      </c>
      <c r="CZ877" t="s">
        <v>1945</v>
      </c>
      <c r="DA877" t="s">
        <v>139</v>
      </c>
      <c r="DB877" t="s">
        <v>133</v>
      </c>
      <c r="DC877" t="s">
        <v>133</v>
      </c>
    </row>
    <row r="878" spans="1:112" ht="14.45" customHeight="1" x14ac:dyDescent="0.25">
      <c r="A878" t="s">
        <v>4941</v>
      </c>
      <c r="B878" t="s">
        <v>212</v>
      </c>
      <c r="C878" s="1">
        <v>45610</v>
      </c>
      <c r="D878" s="1">
        <v>45628</v>
      </c>
      <c r="E878" t="s">
        <v>114</v>
      </c>
      <c r="G878" t="s">
        <v>115</v>
      </c>
      <c r="H878" t="s">
        <v>115</v>
      </c>
      <c r="I878" t="s">
        <v>115</v>
      </c>
      <c r="J878" t="s">
        <v>1940</v>
      </c>
      <c r="K878" t="s">
        <v>1941</v>
      </c>
      <c r="L878" t="s">
        <v>4942</v>
      </c>
      <c r="N878" t="s">
        <v>119</v>
      </c>
      <c r="O878" t="s">
        <v>120</v>
      </c>
      <c r="P878" s="8">
        <v>96950</v>
      </c>
      <c r="Q878" t="s">
        <v>121</v>
      </c>
      <c r="S878" s="10">
        <v>16702355009</v>
      </c>
      <c r="U878" t="s">
        <v>1944</v>
      </c>
      <c r="V878">
        <v>56131</v>
      </c>
      <c r="W878" t="s">
        <v>123</v>
      </c>
      <c r="Y878" t="s">
        <v>473</v>
      </c>
      <c r="Z878" t="s">
        <v>474</v>
      </c>
      <c r="AA878" t="s">
        <v>475</v>
      </c>
      <c r="AB878" t="s">
        <v>304</v>
      </c>
      <c r="AC878" t="s">
        <v>4943</v>
      </c>
      <c r="AD878" t="s">
        <v>119</v>
      </c>
      <c r="AE878" t="s">
        <v>119</v>
      </c>
      <c r="AF878" t="s">
        <v>120</v>
      </c>
      <c r="AG878" s="8">
        <v>96950</v>
      </c>
      <c r="AH878" t="s">
        <v>121</v>
      </c>
      <c r="AJ878" s="10">
        <v>16702355009</v>
      </c>
      <c r="AL878" t="s">
        <v>1945</v>
      </c>
      <c r="BD878" t="str">
        <f>"43-3031.00"</f>
        <v>43-3031.00</v>
      </c>
      <c r="BE878" t="s">
        <v>430</v>
      </c>
      <c r="BF878" t="s">
        <v>4944</v>
      </c>
      <c r="BG878" t="s">
        <v>4945</v>
      </c>
      <c r="BH878">
        <v>8</v>
      </c>
      <c r="BJ878" s="1">
        <v>45597</v>
      </c>
      <c r="BK878" s="1">
        <v>45961</v>
      </c>
      <c r="BN878">
        <v>35</v>
      </c>
      <c r="BO878">
        <v>0</v>
      </c>
      <c r="BP878">
        <v>7</v>
      </c>
      <c r="BQ878">
        <v>7</v>
      </c>
      <c r="BR878">
        <v>7</v>
      </c>
      <c r="BS878">
        <v>7</v>
      </c>
      <c r="BT878">
        <v>7</v>
      </c>
      <c r="BU878">
        <v>0</v>
      </c>
      <c r="BV878" t="str">
        <f>"8:00 AM"</f>
        <v>8:00 AM</v>
      </c>
      <c r="BW878" t="str">
        <f>"4:00 PM"</f>
        <v>4:00 PM</v>
      </c>
      <c r="BX878" t="s">
        <v>226</v>
      </c>
      <c r="BY878">
        <v>0</v>
      </c>
      <c r="BZ878">
        <v>24</v>
      </c>
      <c r="CA878" t="s">
        <v>115</v>
      </c>
      <c r="CC878" s="2" t="s">
        <v>4946</v>
      </c>
      <c r="CD878" t="s">
        <v>4943</v>
      </c>
      <c r="CE878" t="s">
        <v>4942</v>
      </c>
      <c r="CF878" t="s">
        <v>119</v>
      </c>
      <c r="CG878" t="s">
        <v>120</v>
      </c>
      <c r="CH878" s="8">
        <v>96950</v>
      </c>
      <c r="CI878" s="3">
        <v>12.28</v>
      </c>
      <c r="CJ878" s="3">
        <v>12.28</v>
      </c>
      <c r="CK878" s="3">
        <v>18.420000000000002</v>
      </c>
      <c r="CL878" s="3">
        <v>18.420000000000002</v>
      </c>
      <c r="CM878" t="s">
        <v>136</v>
      </c>
      <c r="CN878" t="s">
        <v>4947</v>
      </c>
      <c r="CO878" t="s">
        <v>138</v>
      </c>
      <c r="CQ878" t="s">
        <v>115</v>
      </c>
      <c r="CR878" t="s">
        <v>133</v>
      </c>
      <c r="CS878" t="s">
        <v>139</v>
      </c>
      <c r="CT878" t="s">
        <v>133</v>
      </c>
      <c r="CU878" t="s">
        <v>139</v>
      </c>
      <c r="CV878" t="s">
        <v>133</v>
      </c>
      <c r="CW878" t="s">
        <v>139</v>
      </c>
      <c r="CX878" t="s">
        <v>4948</v>
      </c>
      <c r="CY878" s="10">
        <v>16702355009</v>
      </c>
      <c r="CZ878" t="s">
        <v>1945</v>
      </c>
      <c r="DA878" t="s">
        <v>139</v>
      </c>
      <c r="DB878" t="s">
        <v>133</v>
      </c>
      <c r="DC878" t="s">
        <v>115</v>
      </c>
    </row>
    <row r="879" spans="1:112" ht="14.45" customHeight="1" x14ac:dyDescent="0.25">
      <c r="A879" t="s">
        <v>6796</v>
      </c>
      <c r="B879" t="s">
        <v>192</v>
      </c>
      <c r="C879" s="1">
        <v>45550</v>
      </c>
      <c r="D879" s="1">
        <v>45628</v>
      </c>
      <c r="E879" t="s">
        <v>144</v>
      </c>
      <c r="F879" s="1">
        <v>45564</v>
      </c>
      <c r="G879" t="s">
        <v>133</v>
      </c>
      <c r="H879" t="s">
        <v>115</v>
      </c>
      <c r="I879" t="s">
        <v>115</v>
      </c>
      <c r="J879" t="s">
        <v>1909</v>
      </c>
      <c r="L879" t="s">
        <v>1910</v>
      </c>
      <c r="N879" t="s">
        <v>119</v>
      </c>
      <c r="O879" t="s">
        <v>120</v>
      </c>
      <c r="P879" s="8">
        <v>96950</v>
      </c>
      <c r="Q879" t="s">
        <v>121</v>
      </c>
      <c r="S879" s="10">
        <v>16707880047</v>
      </c>
      <c r="U879" t="s">
        <v>1911</v>
      </c>
      <c r="V879">
        <v>71132</v>
      </c>
      <c r="W879" t="s">
        <v>123</v>
      </c>
      <c r="Y879" t="s">
        <v>1912</v>
      </c>
      <c r="Z879" t="s">
        <v>1913</v>
      </c>
      <c r="AA879" t="s">
        <v>1914</v>
      </c>
      <c r="AB879" t="s">
        <v>1915</v>
      </c>
      <c r="AC879" t="s">
        <v>1916</v>
      </c>
      <c r="AE879" t="s">
        <v>119</v>
      </c>
      <c r="AF879" t="s">
        <v>120</v>
      </c>
      <c r="AG879" s="8">
        <v>96950</v>
      </c>
      <c r="AH879" t="s">
        <v>121</v>
      </c>
      <c r="AJ879" s="10">
        <v>16707880047</v>
      </c>
      <c r="AL879" t="s">
        <v>1917</v>
      </c>
      <c r="BD879" t="str">
        <f>"27-1027.00"</f>
        <v>27-1027.00</v>
      </c>
      <c r="BE879" t="s">
        <v>1918</v>
      </c>
      <c r="BF879" t="s">
        <v>1919</v>
      </c>
      <c r="BG879" t="s">
        <v>1920</v>
      </c>
      <c r="BH879">
        <v>2</v>
      </c>
      <c r="BJ879" s="1">
        <v>45566</v>
      </c>
      <c r="BK879" s="1">
        <v>45930</v>
      </c>
      <c r="BN879">
        <v>40</v>
      </c>
      <c r="BO879">
        <v>0</v>
      </c>
      <c r="BP879">
        <v>8</v>
      </c>
      <c r="BQ879">
        <v>8</v>
      </c>
      <c r="BR879">
        <v>8</v>
      </c>
      <c r="BS879">
        <v>8</v>
      </c>
      <c r="BT879">
        <v>8</v>
      </c>
      <c r="BU879">
        <v>0</v>
      </c>
      <c r="BV879" t="str">
        <f>"7:00 AM"</f>
        <v>7:00 AM</v>
      </c>
      <c r="BW879" t="str">
        <f>"4:00 PM"</f>
        <v>4:00 PM</v>
      </c>
      <c r="BX879" t="s">
        <v>226</v>
      </c>
      <c r="BY879">
        <v>0</v>
      </c>
      <c r="BZ879">
        <v>6</v>
      </c>
      <c r="CA879" t="s">
        <v>115</v>
      </c>
      <c r="CC879" t="s">
        <v>6797</v>
      </c>
      <c r="CD879" t="s">
        <v>959</v>
      </c>
      <c r="CF879" t="s">
        <v>119</v>
      </c>
      <c r="CG879" t="s">
        <v>120</v>
      </c>
      <c r="CH879" s="8">
        <v>96950</v>
      </c>
      <c r="CI879" s="3">
        <v>20.67</v>
      </c>
      <c r="CJ879" s="3">
        <v>20.67</v>
      </c>
      <c r="CK879" s="3">
        <v>0</v>
      </c>
      <c r="CL879" s="3">
        <v>0</v>
      </c>
      <c r="CM879" t="s">
        <v>136</v>
      </c>
      <c r="CN879" t="s">
        <v>6798</v>
      </c>
      <c r="CO879" t="s">
        <v>138</v>
      </c>
      <c r="CQ879" t="s">
        <v>115</v>
      </c>
      <c r="CR879" t="s">
        <v>133</v>
      </c>
      <c r="CS879" t="s">
        <v>139</v>
      </c>
      <c r="CT879" t="s">
        <v>139</v>
      </c>
      <c r="CU879" t="s">
        <v>139</v>
      </c>
      <c r="CV879" t="s">
        <v>133</v>
      </c>
      <c r="CW879" t="s">
        <v>139</v>
      </c>
      <c r="CX879" t="s">
        <v>6799</v>
      </c>
      <c r="CY879" s="10">
        <v>16707880047</v>
      </c>
      <c r="CZ879" t="s">
        <v>1917</v>
      </c>
      <c r="DA879" t="s">
        <v>209</v>
      </c>
      <c r="DB879" t="s">
        <v>133</v>
      </c>
      <c r="DC879" t="s">
        <v>115</v>
      </c>
      <c r="DD879" t="s">
        <v>1912</v>
      </c>
      <c r="DE879" t="s">
        <v>1913</v>
      </c>
      <c r="DF879" t="s">
        <v>1134</v>
      </c>
      <c r="DG879" t="s">
        <v>1909</v>
      </c>
      <c r="DH879" t="s">
        <v>1917</v>
      </c>
    </row>
    <row r="880" spans="1:112" ht="14.45" customHeight="1" x14ac:dyDescent="0.25">
      <c r="A880" t="s">
        <v>7057</v>
      </c>
      <c r="B880" t="s">
        <v>143</v>
      </c>
      <c r="C880" s="1">
        <v>45568</v>
      </c>
      <c r="D880" s="1">
        <v>45628</v>
      </c>
      <c r="E880" t="s">
        <v>144</v>
      </c>
      <c r="F880" s="1">
        <v>45725</v>
      </c>
      <c r="G880" t="s">
        <v>115</v>
      </c>
      <c r="H880" t="s">
        <v>115</v>
      </c>
      <c r="I880" t="s">
        <v>115</v>
      </c>
      <c r="J880" t="s">
        <v>578</v>
      </c>
      <c r="L880" t="s">
        <v>579</v>
      </c>
      <c r="M880" t="s">
        <v>580</v>
      </c>
      <c r="N880" t="s">
        <v>148</v>
      </c>
      <c r="O880" t="s">
        <v>120</v>
      </c>
      <c r="P880" s="8">
        <v>96950</v>
      </c>
      <c r="Q880" t="s">
        <v>121</v>
      </c>
      <c r="S880" s="10">
        <v>16702368202</v>
      </c>
      <c r="T880">
        <v>3554</v>
      </c>
      <c r="U880" t="s">
        <v>581</v>
      </c>
      <c r="V880">
        <v>62211</v>
      </c>
      <c r="W880" t="s">
        <v>123</v>
      </c>
      <c r="Y880" t="s">
        <v>582</v>
      </c>
      <c r="Z880" t="s">
        <v>583</v>
      </c>
      <c r="AA880" t="s">
        <v>568</v>
      </c>
      <c r="AB880" t="s">
        <v>584</v>
      </c>
      <c r="AC880" t="s">
        <v>579</v>
      </c>
      <c r="AD880" t="s">
        <v>580</v>
      </c>
      <c r="AE880" t="s">
        <v>148</v>
      </c>
      <c r="AF880" t="s">
        <v>120</v>
      </c>
      <c r="AG880" s="8">
        <v>96950</v>
      </c>
      <c r="AH880" t="s">
        <v>121</v>
      </c>
      <c r="AJ880" s="10">
        <v>16702368202</v>
      </c>
      <c r="AK880">
        <v>3554</v>
      </c>
      <c r="AL880" t="s">
        <v>585</v>
      </c>
      <c r="BD880" t="str">
        <f>"29-2011.00"</f>
        <v>29-2011.00</v>
      </c>
      <c r="BE880" t="s">
        <v>586</v>
      </c>
      <c r="BF880" t="s">
        <v>587</v>
      </c>
      <c r="BG880" t="s">
        <v>588</v>
      </c>
      <c r="BH880">
        <v>1</v>
      </c>
      <c r="BI880">
        <v>1</v>
      </c>
      <c r="BJ880" s="1">
        <v>45727</v>
      </c>
      <c r="BK880" s="1">
        <v>46091</v>
      </c>
      <c r="BL880" s="1">
        <v>45727</v>
      </c>
      <c r="BM880" s="1">
        <v>46091</v>
      </c>
      <c r="BN880">
        <v>40</v>
      </c>
      <c r="BO880">
        <v>0</v>
      </c>
      <c r="BP880">
        <v>8</v>
      </c>
      <c r="BQ880">
        <v>8</v>
      </c>
      <c r="BR880">
        <v>8</v>
      </c>
      <c r="BS880">
        <v>8</v>
      </c>
      <c r="BT880">
        <v>8</v>
      </c>
      <c r="BU880">
        <v>0</v>
      </c>
      <c r="BV880" t="str">
        <f>"7:00 AM"</f>
        <v>7:00 AM</v>
      </c>
      <c r="BW880" t="str">
        <f>"4:00 PM"</f>
        <v>4:00 PM</v>
      </c>
      <c r="BX880" t="s">
        <v>132</v>
      </c>
      <c r="BY880">
        <v>0</v>
      </c>
      <c r="BZ880">
        <v>24</v>
      </c>
      <c r="CA880" t="s">
        <v>115</v>
      </c>
      <c r="CC880" s="2" t="s">
        <v>589</v>
      </c>
      <c r="CD880" t="s">
        <v>579</v>
      </c>
      <c r="CE880" t="s">
        <v>580</v>
      </c>
      <c r="CF880" t="s">
        <v>148</v>
      </c>
      <c r="CG880" t="s">
        <v>120</v>
      </c>
      <c r="CH880" s="8">
        <v>96950</v>
      </c>
      <c r="CI880" s="3">
        <v>23.57</v>
      </c>
      <c r="CJ880" s="3">
        <v>23.57</v>
      </c>
      <c r="CK880" s="3">
        <v>35.36</v>
      </c>
      <c r="CL880" s="3">
        <v>35.36</v>
      </c>
      <c r="CM880" t="s">
        <v>136</v>
      </c>
      <c r="CN880" t="s">
        <v>7058</v>
      </c>
      <c r="CO880" t="s">
        <v>138</v>
      </c>
      <c r="CQ880" t="s">
        <v>133</v>
      </c>
      <c r="CR880" t="s">
        <v>133</v>
      </c>
      <c r="CS880" t="s">
        <v>139</v>
      </c>
      <c r="CT880" t="s">
        <v>133</v>
      </c>
      <c r="CU880" t="s">
        <v>139</v>
      </c>
      <c r="CV880" t="s">
        <v>133</v>
      </c>
      <c r="CW880" t="s">
        <v>139</v>
      </c>
      <c r="CX880" t="s">
        <v>7059</v>
      </c>
      <c r="CY880" s="10">
        <v>16702368202</v>
      </c>
      <c r="CZ880" t="s">
        <v>592</v>
      </c>
      <c r="DA880" t="s">
        <v>593</v>
      </c>
      <c r="DB880" t="s">
        <v>133</v>
      </c>
      <c r="DC880" t="s">
        <v>115</v>
      </c>
      <c r="DD880" t="s">
        <v>1576</v>
      </c>
      <c r="DE880" t="s">
        <v>1577</v>
      </c>
      <c r="DF880" t="s">
        <v>2748</v>
      </c>
      <c r="DG880" t="s">
        <v>578</v>
      </c>
      <c r="DH880" t="s">
        <v>1579</v>
      </c>
    </row>
    <row r="881" spans="1:112" ht="14.45" customHeight="1" x14ac:dyDescent="0.25">
      <c r="A881" t="s">
        <v>7099</v>
      </c>
      <c r="B881" t="s">
        <v>192</v>
      </c>
      <c r="C881" s="1">
        <v>45574</v>
      </c>
      <c r="D881" s="1">
        <v>45628</v>
      </c>
      <c r="E881" t="s">
        <v>114</v>
      </c>
      <c r="G881" t="s">
        <v>115</v>
      </c>
      <c r="H881" t="s">
        <v>115</v>
      </c>
      <c r="I881" t="s">
        <v>115</v>
      </c>
      <c r="J881" t="s">
        <v>5139</v>
      </c>
      <c r="K881" t="s">
        <v>5140</v>
      </c>
      <c r="L881" t="s">
        <v>5141</v>
      </c>
      <c r="M881" t="s">
        <v>315</v>
      </c>
      <c r="N881" t="s">
        <v>119</v>
      </c>
      <c r="O881" t="s">
        <v>120</v>
      </c>
      <c r="P881" s="8">
        <v>96950</v>
      </c>
      <c r="Q881" t="s">
        <v>121</v>
      </c>
      <c r="S881" s="10">
        <v>16709892136</v>
      </c>
      <c r="T881">
        <v>0</v>
      </c>
      <c r="U881" t="s">
        <v>5142</v>
      </c>
      <c r="V881">
        <v>61162</v>
      </c>
      <c r="W881" t="s">
        <v>123</v>
      </c>
      <c r="Y881" t="s">
        <v>5143</v>
      </c>
      <c r="Z881" t="s">
        <v>5144</v>
      </c>
      <c r="AB881" t="s">
        <v>200</v>
      </c>
      <c r="AC881" t="s">
        <v>5145</v>
      </c>
      <c r="AD881" t="s">
        <v>315</v>
      </c>
      <c r="AE881" t="s">
        <v>119</v>
      </c>
      <c r="AF881" t="s">
        <v>120</v>
      </c>
      <c r="AG881" s="8">
        <v>96950</v>
      </c>
      <c r="AH881" t="s">
        <v>121</v>
      </c>
      <c r="AJ881" s="10">
        <v>16709892136</v>
      </c>
      <c r="AK881">
        <v>0</v>
      </c>
      <c r="AL881" t="s">
        <v>5146</v>
      </c>
      <c r="BD881" t="str">
        <f>"25-3021.00"</f>
        <v>25-3021.00</v>
      </c>
      <c r="BE881" t="s">
        <v>1785</v>
      </c>
      <c r="BF881" t="s">
        <v>5147</v>
      </c>
      <c r="BG881" t="s">
        <v>5148</v>
      </c>
      <c r="BH881">
        <v>1</v>
      </c>
      <c r="BJ881" s="1">
        <v>45658</v>
      </c>
      <c r="BK881" s="1">
        <v>46022</v>
      </c>
      <c r="BN881">
        <v>40</v>
      </c>
      <c r="BO881">
        <v>0</v>
      </c>
      <c r="BP881">
        <v>8</v>
      </c>
      <c r="BQ881">
        <v>8</v>
      </c>
      <c r="BR881">
        <v>8</v>
      </c>
      <c r="BS881">
        <v>8</v>
      </c>
      <c r="BT881">
        <v>8</v>
      </c>
      <c r="BU881">
        <v>0</v>
      </c>
      <c r="BV881" t="str">
        <f>"8:00 AM"</f>
        <v>8:00 AM</v>
      </c>
      <c r="BW881" t="str">
        <f>"5:00 PM"</f>
        <v>5:00 PM</v>
      </c>
      <c r="BX881" t="s">
        <v>226</v>
      </c>
      <c r="BY881">
        <v>0</v>
      </c>
      <c r="BZ881">
        <v>24</v>
      </c>
      <c r="CA881" t="s">
        <v>115</v>
      </c>
      <c r="CC881" t="s">
        <v>5149</v>
      </c>
      <c r="CD881" t="s">
        <v>5141</v>
      </c>
      <c r="CE881" t="s">
        <v>315</v>
      </c>
      <c r="CF881" t="s">
        <v>119</v>
      </c>
      <c r="CG881" t="s">
        <v>120</v>
      </c>
      <c r="CH881" s="8">
        <v>96950</v>
      </c>
      <c r="CI881" s="3">
        <v>17.760000000000002</v>
      </c>
      <c r="CJ881" s="3">
        <v>17.760000000000002</v>
      </c>
      <c r="CK881" s="3">
        <v>26.64</v>
      </c>
      <c r="CL881" s="3">
        <v>26.64</v>
      </c>
      <c r="CM881" t="s">
        <v>136</v>
      </c>
      <c r="CN881" t="s">
        <v>139</v>
      </c>
      <c r="CO881" t="s">
        <v>138</v>
      </c>
      <c r="CQ881" t="s">
        <v>115</v>
      </c>
      <c r="CR881" t="s">
        <v>133</v>
      </c>
      <c r="CS881" t="s">
        <v>139</v>
      </c>
      <c r="CT881" t="s">
        <v>133</v>
      </c>
      <c r="CU881" t="s">
        <v>139</v>
      </c>
      <c r="CV881" t="s">
        <v>133</v>
      </c>
      <c r="CW881" t="s">
        <v>139</v>
      </c>
      <c r="CX881" t="s">
        <v>323</v>
      </c>
      <c r="CY881" s="10">
        <v>16709892136</v>
      </c>
      <c r="CZ881" t="s">
        <v>5146</v>
      </c>
      <c r="DA881" t="s">
        <v>139</v>
      </c>
      <c r="DB881" t="s">
        <v>133</v>
      </c>
      <c r="DC881" t="s">
        <v>115</v>
      </c>
      <c r="DD881" t="s">
        <v>317</v>
      </c>
      <c r="DE881" t="s">
        <v>318</v>
      </c>
      <c r="DG881" t="s">
        <v>5139</v>
      </c>
      <c r="DH881" t="s">
        <v>5146</v>
      </c>
    </row>
    <row r="882" spans="1:112" ht="14.45" customHeight="1" x14ac:dyDescent="0.25">
      <c r="A882" t="s">
        <v>7413</v>
      </c>
      <c r="B882" t="s">
        <v>143</v>
      </c>
      <c r="C882" s="1">
        <v>45561</v>
      </c>
      <c r="D882" s="1">
        <v>45628</v>
      </c>
      <c r="E882" t="s">
        <v>114</v>
      </c>
      <c r="G882" t="s">
        <v>133</v>
      </c>
      <c r="H882" t="s">
        <v>115</v>
      </c>
      <c r="I882" t="s">
        <v>115</v>
      </c>
      <c r="J882" t="s">
        <v>7414</v>
      </c>
      <c r="K882" t="s">
        <v>7414</v>
      </c>
      <c r="L882" t="s">
        <v>7415</v>
      </c>
      <c r="M882" t="s">
        <v>7416</v>
      </c>
      <c r="N882" t="s">
        <v>1009</v>
      </c>
      <c r="O882" t="s">
        <v>120</v>
      </c>
      <c r="P882" s="8">
        <v>96950</v>
      </c>
      <c r="Q882" t="s">
        <v>121</v>
      </c>
      <c r="S882" s="10">
        <v>16702333304</v>
      </c>
      <c r="U882" t="s">
        <v>7417</v>
      </c>
      <c r="V882">
        <v>561990</v>
      </c>
      <c r="W882" t="s">
        <v>123</v>
      </c>
      <c r="Y882" t="s">
        <v>7418</v>
      </c>
      <c r="Z882" t="s">
        <v>7419</v>
      </c>
      <c r="AB882" t="s">
        <v>7420</v>
      </c>
      <c r="AC882" t="s">
        <v>7415</v>
      </c>
      <c r="AD882" t="s">
        <v>7416</v>
      </c>
      <c r="AE882" t="s">
        <v>1009</v>
      </c>
      <c r="AF882" t="s">
        <v>120</v>
      </c>
      <c r="AG882" s="8">
        <v>96950</v>
      </c>
      <c r="AH882" t="s">
        <v>121</v>
      </c>
      <c r="AJ882" s="10">
        <v>16702333304</v>
      </c>
      <c r="AL882" t="s">
        <v>7421</v>
      </c>
      <c r="AM882" t="s">
        <v>567</v>
      </c>
      <c r="AN882" t="s">
        <v>2500</v>
      </c>
      <c r="AO882" t="s">
        <v>2501</v>
      </c>
      <c r="AQ882" t="s">
        <v>2502</v>
      </c>
      <c r="AR882" t="s">
        <v>2503</v>
      </c>
      <c r="AS882" t="s">
        <v>873</v>
      </c>
      <c r="AT882" t="s">
        <v>120</v>
      </c>
      <c r="AU882" s="8">
        <v>96950</v>
      </c>
      <c r="AV882" t="s">
        <v>121</v>
      </c>
      <c r="AX882" s="10">
        <v>16702857505</v>
      </c>
      <c r="AZ882" t="s">
        <v>2504</v>
      </c>
      <c r="BA882" t="s">
        <v>2505</v>
      </c>
      <c r="BD882" t="str">
        <f>"11-1021.00"</f>
        <v>11-1021.00</v>
      </c>
      <c r="BE882" t="s">
        <v>2591</v>
      </c>
      <c r="BF882" t="s">
        <v>7422</v>
      </c>
      <c r="BG882" t="s">
        <v>663</v>
      </c>
      <c r="BH882">
        <v>1</v>
      </c>
      <c r="BI882">
        <v>1</v>
      </c>
      <c r="BJ882" s="1">
        <v>45566</v>
      </c>
      <c r="BK882" s="1">
        <v>46660</v>
      </c>
      <c r="BL882" s="1">
        <v>45628</v>
      </c>
      <c r="BM882" s="1">
        <v>46660</v>
      </c>
      <c r="BN882">
        <v>40</v>
      </c>
      <c r="BO882">
        <v>0</v>
      </c>
      <c r="BP882">
        <v>8</v>
      </c>
      <c r="BQ882">
        <v>8</v>
      </c>
      <c r="BR882">
        <v>8</v>
      </c>
      <c r="BS882">
        <v>8</v>
      </c>
      <c r="BT882">
        <v>8</v>
      </c>
      <c r="BU882">
        <v>0</v>
      </c>
      <c r="BV882" t="str">
        <f>"9:00 AM"</f>
        <v>9:00 AM</v>
      </c>
      <c r="BW882" t="str">
        <f>"5:00 PM"</f>
        <v>5:00 PM</v>
      </c>
      <c r="BX882" t="s">
        <v>226</v>
      </c>
      <c r="BY882">
        <v>0</v>
      </c>
      <c r="BZ882">
        <v>24</v>
      </c>
      <c r="CA882" t="s">
        <v>133</v>
      </c>
      <c r="CB882">
        <v>2</v>
      </c>
      <c r="CC882" s="2" t="s">
        <v>7423</v>
      </c>
      <c r="CD882" t="s">
        <v>7424</v>
      </c>
      <c r="CE882" t="s">
        <v>7425</v>
      </c>
      <c r="CF882" t="s">
        <v>2309</v>
      </c>
      <c r="CG882" t="s">
        <v>120</v>
      </c>
      <c r="CH882" s="8">
        <v>96950</v>
      </c>
      <c r="CI882" s="3">
        <v>22.09</v>
      </c>
      <c r="CJ882" s="3">
        <v>22.09</v>
      </c>
      <c r="CK882" s="3">
        <v>33.14</v>
      </c>
      <c r="CL882" s="3">
        <v>33.14</v>
      </c>
      <c r="CM882" t="s">
        <v>136</v>
      </c>
      <c r="CN882" t="s">
        <v>7426</v>
      </c>
      <c r="CO882" t="s">
        <v>138</v>
      </c>
      <c r="CQ882" t="s">
        <v>115</v>
      </c>
      <c r="CR882" t="s">
        <v>133</v>
      </c>
      <c r="CS882" t="s">
        <v>139</v>
      </c>
      <c r="CT882" t="s">
        <v>133</v>
      </c>
      <c r="CU882" t="s">
        <v>139</v>
      </c>
      <c r="CV882" t="s">
        <v>133</v>
      </c>
      <c r="CW882" t="s">
        <v>139</v>
      </c>
      <c r="CX882" t="s">
        <v>2512</v>
      </c>
      <c r="CY882" s="10" t="s">
        <v>139</v>
      </c>
      <c r="CZ882" t="s">
        <v>7421</v>
      </c>
      <c r="DA882" t="s">
        <v>710</v>
      </c>
      <c r="DB882" t="s">
        <v>133</v>
      </c>
      <c r="DC882" t="s">
        <v>115</v>
      </c>
    </row>
    <row r="883" spans="1:112" ht="14.45" customHeight="1" x14ac:dyDescent="0.25">
      <c r="A883" t="s">
        <v>8016</v>
      </c>
      <c r="B883" t="s">
        <v>192</v>
      </c>
      <c r="C883" s="1">
        <v>45556</v>
      </c>
      <c r="D883" s="1">
        <v>45628</v>
      </c>
      <c r="E883" t="s">
        <v>114</v>
      </c>
      <c r="G883" t="s">
        <v>115</v>
      </c>
      <c r="H883" t="s">
        <v>115</v>
      </c>
      <c r="I883" t="s">
        <v>115</v>
      </c>
      <c r="J883" t="s">
        <v>1216</v>
      </c>
      <c r="L883" t="s">
        <v>1217</v>
      </c>
      <c r="M883" t="s">
        <v>1218</v>
      </c>
      <c r="N883" t="s">
        <v>148</v>
      </c>
      <c r="O883" t="s">
        <v>120</v>
      </c>
      <c r="P883" s="8">
        <v>96950</v>
      </c>
      <c r="Q883" t="s">
        <v>121</v>
      </c>
      <c r="S883" s="10">
        <v>16702353027</v>
      </c>
      <c r="U883" t="s">
        <v>1219</v>
      </c>
      <c r="V883">
        <v>561320</v>
      </c>
      <c r="W883" t="s">
        <v>234</v>
      </c>
      <c r="X883" t="s">
        <v>133</v>
      </c>
      <c r="Y883" t="s">
        <v>1220</v>
      </c>
      <c r="Z883" t="s">
        <v>1221</v>
      </c>
      <c r="AA883" t="s">
        <v>1222</v>
      </c>
      <c r="AB883" t="s">
        <v>565</v>
      </c>
      <c r="AC883" t="s">
        <v>1217</v>
      </c>
      <c r="AD883" t="s">
        <v>2287</v>
      </c>
      <c r="AE883" t="s">
        <v>148</v>
      </c>
      <c r="AF883" t="s">
        <v>120</v>
      </c>
      <c r="AG883" s="8">
        <v>96950</v>
      </c>
      <c r="AH883" t="s">
        <v>121</v>
      </c>
      <c r="AJ883" s="10">
        <v>16702353027</v>
      </c>
      <c r="AL883" t="s">
        <v>1223</v>
      </c>
      <c r="BD883" t="str">
        <f>"35-2012.00"</f>
        <v>35-2012.00</v>
      </c>
      <c r="BE883" t="s">
        <v>2923</v>
      </c>
      <c r="BF883" t="s">
        <v>8017</v>
      </c>
      <c r="BG883" t="s">
        <v>1100</v>
      </c>
      <c r="BH883">
        <v>6</v>
      </c>
      <c r="BJ883" s="1">
        <v>45627</v>
      </c>
      <c r="BK883" s="1">
        <v>45991</v>
      </c>
      <c r="BN883">
        <v>35</v>
      </c>
      <c r="BO883">
        <v>0</v>
      </c>
      <c r="BP883">
        <v>7</v>
      </c>
      <c r="BQ883">
        <v>7</v>
      </c>
      <c r="BR883">
        <v>7</v>
      </c>
      <c r="BS883">
        <v>7</v>
      </c>
      <c r="BT883">
        <v>7</v>
      </c>
      <c r="BU883">
        <v>0</v>
      </c>
      <c r="BV883" t="str">
        <f>"2:00 AM"</f>
        <v>2:00 AM</v>
      </c>
      <c r="BW883" t="str">
        <f>"9:00 AM"</f>
        <v>9:00 AM</v>
      </c>
      <c r="BX883" t="s">
        <v>158</v>
      </c>
      <c r="BY883">
        <v>0</v>
      </c>
      <c r="BZ883">
        <v>12</v>
      </c>
      <c r="CA883" t="s">
        <v>115</v>
      </c>
      <c r="CC883" t="s">
        <v>5857</v>
      </c>
      <c r="CD883" t="s">
        <v>2912</v>
      </c>
      <c r="CE883" t="s">
        <v>2912</v>
      </c>
      <c r="CF883" t="s">
        <v>148</v>
      </c>
      <c r="CG883" t="s">
        <v>120</v>
      </c>
      <c r="CH883" s="8">
        <v>96951</v>
      </c>
      <c r="CI883" s="3">
        <v>8.85</v>
      </c>
      <c r="CJ883" s="3">
        <v>8.85</v>
      </c>
      <c r="CK883" s="3">
        <v>13.28</v>
      </c>
      <c r="CL883" s="3">
        <v>13.28</v>
      </c>
      <c r="CM883" t="s">
        <v>136</v>
      </c>
      <c r="CN883" t="s">
        <v>158</v>
      </c>
      <c r="CO883" t="s">
        <v>138</v>
      </c>
      <c r="CQ883" t="s">
        <v>115</v>
      </c>
      <c r="CR883" t="s">
        <v>133</v>
      </c>
      <c r="CS883" t="s">
        <v>139</v>
      </c>
      <c r="CT883" t="s">
        <v>133</v>
      </c>
      <c r="CU883" t="s">
        <v>139</v>
      </c>
      <c r="CV883" t="s">
        <v>133</v>
      </c>
      <c r="CW883" t="s">
        <v>139</v>
      </c>
      <c r="CX883" t="s">
        <v>1229</v>
      </c>
      <c r="CY883" s="10">
        <v>16702353027</v>
      </c>
      <c r="CZ883" t="s">
        <v>1223</v>
      </c>
      <c r="DA883" t="s">
        <v>139</v>
      </c>
      <c r="DB883" t="s">
        <v>133</v>
      </c>
      <c r="DC883" t="s">
        <v>133</v>
      </c>
    </row>
    <row r="884" spans="1:112" ht="14.45" customHeight="1" x14ac:dyDescent="0.25">
      <c r="A884" t="s">
        <v>8597</v>
      </c>
      <c r="B884" t="s">
        <v>212</v>
      </c>
      <c r="C884" s="1">
        <v>45564</v>
      </c>
      <c r="D884" s="1">
        <v>45628</v>
      </c>
      <c r="E884" t="s">
        <v>114</v>
      </c>
      <c r="G884" t="s">
        <v>115</v>
      </c>
      <c r="H884" t="s">
        <v>115</v>
      </c>
      <c r="I884" t="s">
        <v>115</v>
      </c>
      <c r="J884" t="s">
        <v>5306</v>
      </c>
      <c r="K884" t="s">
        <v>139</v>
      </c>
      <c r="L884" t="s">
        <v>6903</v>
      </c>
      <c r="M884" t="s">
        <v>5307</v>
      </c>
      <c r="N884" t="s">
        <v>119</v>
      </c>
      <c r="O884" t="s">
        <v>120</v>
      </c>
      <c r="P884" s="8">
        <v>96950</v>
      </c>
      <c r="Q884" t="s">
        <v>121</v>
      </c>
      <c r="R884" t="s">
        <v>209</v>
      </c>
      <c r="S884" s="10">
        <v>16702355572</v>
      </c>
      <c r="U884" t="s">
        <v>5308</v>
      </c>
      <c r="V884">
        <v>23822</v>
      </c>
      <c r="W884" t="s">
        <v>123</v>
      </c>
      <c r="Y884" t="s">
        <v>5309</v>
      </c>
      <c r="Z884" t="s">
        <v>3346</v>
      </c>
      <c r="AA884" t="s">
        <v>5310</v>
      </c>
      <c r="AB884" t="s">
        <v>5311</v>
      </c>
      <c r="AC884" t="s">
        <v>6904</v>
      </c>
      <c r="AD884" t="s">
        <v>5307</v>
      </c>
      <c r="AE884" t="s">
        <v>119</v>
      </c>
      <c r="AF884" t="s">
        <v>120</v>
      </c>
      <c r="AG884" s="8">
        <v>96950</v>
      </c>
      <c r="AH884" t="s">
        <v>121</v>
      </c>
      <c r="AJ884" s="10">
        <v>16702355572</v>
      </c>
      <c r="AL884" t="s">
        <v>5312</v>
      </c>
      <c r="BD884" t="str">
        <f>"49-9021.00"</f>
        <v>49-9021.00</v>
      </c>
      <c r="BE884" t="s">
        <v>935</v>
      </c>
      <c r="BF884" t="s">
        <v>6905</v>
      </c>
      <c r="BG884" t="s">
        <v>3435</v>
      </c>
      <c r="BH884">
        <v>2</v>
      </c>
      <c r="BJ884" s="1">
        <v>45627</v>
      </c>
      <c r="BK884" s="1">
        <v>45991</v>
      </c>
      <c r="BN884">
        <v>40</v>
      </c>
      <c r="BO884">
        <v>0</v>
      </c>
      <c r="BP884">
        <v>8</v>
      </c>
      <c r="BQ884">
        <v>8</v>
      </c>
      <c r="BR884">
        <v>8</v>
      </c>
      <c r="BS884">
        <v>8</v>
      </c>
      <c r="BT884">
        <v>8</v>
      </c>
      <c r="BU884">
        <v>0</v>
      </c>
      <c r="BV884" t="str">
        <f>"8:00 AM"</f>
        <v>8:00 AM</v>
      </c>
      <c r="BW884" t="str">
        <f>"5:00 PM"</f>
        <v>5:00 PM</v>
      </c>
      <c r="BX884" t="s">
        <v>226</v>
      </c>
      <c r="BY884">
        <v>0</v>
      </c>
      <c r="BZ884">
        <v>24</v>
      </c>
      <c r="CA884" t="s">
        <v>115</v>
      </c>
      <c r="CC884" t="s">
        <v>6906</v>
      </c>
      <c r="CD884" t="s">
        <v>6907</v>
      </c>
      <c r="CF884" t="s">
        <v>119</v>
      </c>
      <c r="CG884" t="s">
        <v>120</v>
      </c>
      <c r="CH884" s="8">
        <v>96950</v>
      </c>
      <c r="CI884" s="3">
        <v>10.74</v>
      </c>
      <c r="CJ884" s="3">
        <v>11</v>
      </c>
      <c r="CK884" s="3">
        <v>16.11</v>
      </c>
      <c r="CL884" s="3">
        <v>16.5</v>
      </c>
      <c r="CM884" t="s">
        <v>136</v>
      </c>
      <c r="CN884" t="s">
        <v>139</v>
      </c>
      <c r="CO884" t="s">
        <v>138</v>
      </c>
      <c r="CQ884" t="s">
        <v>115</v>
      </c>
      <c r="CR884" t="s">
        <v>133</v>
      </c>
      <c r="CS884" t="s">
        <v>133</v>
      </c>
      <c r="CT884" t="s">
        <v>133</v>
      </c>
      <c r="CU884" t="s">
        <v>139</v>
      </c>
      <c r="CV884" t="s">
        <v>133</v>
      </c>
      <c r="CW884" t="s">
        <v>139</v>
      </c>
      <c r="CX884" t="s">
        <v>8598</v>
      </c>
      <c r="CY884" s="10" t="s">
        <v>139</v>
      </c>
      <c r="CZ884" t="s">
        <v>5312</v>
      </c>
      <c r="DA884" t="s">
        <v>356</v>
      </c>
      <c r="DB884" t="s">
        <v>133</v>
      </c>
      <c r="DC884" t="s">
        <v>115</v>
      </c>
    </row>
    <row r="885" spans="1:112" ht="14.45" customHeight="1" x14ac:dyDescent="0.25">
      <c r="A885" t="s">
        <v>2332</v>
      </c>
      <c r="B885" t="s">
        <v>192</v>
      </c>
      <c r="C885" s="1">
        <v>45603</v>
      </c>
      <c r="D885" s="1">
        <v>45629</v>
      </c>
      <c r="E885" t="s">
        <v>144</v>
      </c>
      <c r="F885" s="1">
        <v>45411</v>
      </c>
      <c r="G885" t="s">
        <v>115</v>
      </c>
      <c r="H885" t="s">
        <v>115</v>
      </c>
      <c r="I885" t="s">
        <v>115</v>
      </c>
      <c r="J885" t="s">
        <v>2333</v>
      </c>
      <c r="K885" t="s">
        <v>2334</v>
      </c>
      <c r="L885" t="s">
        <v>2335</v>
      </c>
      <c r="M885" t="s">
        <v>2336</v>
      </c>
      <c r="N885" t="s">
        <v>119</v>
      </c>
      <c r="O885" t="s">
        <v>120</v>
      </c>
      <c r="P885" s="8">
        <v>96950</v>
      </c>
      <c r="Q885" t="s">
        <v>121</v>
      </c>
      <c r="S885" s="10">
        <v>16702355912</v>
      </c>
      <c r="U885" t="s">
        <v>2337</v>
      </c>
      <c r="V885">
        <v>56132</v>
      </c>
      <c r="W885" t="s">
        <v>123</v>
      </c>
      <c r="Y885" t="s">
        <v>2338</v>
      </c>
      <c r="Z885" t="s">
        <v>2339</v>
      </c>
      <c r="AA885" t="s">
        <v>2340</v>
      </c>
      <c r="AB885" t="s">
        <v>2341</v>
      </c>
      <c r="AC885" t="s">
        <v>2342</v>
      </c>
      <c r="AE885" t="s">
        <v>148</v>
      </c>
      <c r="AF885" t="s">
        <v>120</v>
      </c>
      <c r="AG885" s="8">
        <v>96950</v>
      </c>
      <c r="AH885" t="s">
        <v>121</v>
      </c>
      <c r="AJ885" s="10">
        <v>16702355912</v>
      </c>
      <c r="AL885" t="s">
        <v>2343</v>
      </c>
      <c r="BD885" t="str">
        <f>"35-2014.00"</f>
        <v>35-2014.00</v>
      </c>
      <c r="BE885" t="s">
        <v>273</v>
      </c>
      <c r="BF885" t="s">
        <v>2344</v>
      </c>
      <c r="BG885" t="s">
        <v>2345</v>
      </c>
      <c r="BH885">
        <v>10</v>
      </c>
      <c r="BJ885" s="1">
        <v>45413</v>
      </c>
      <c r="BK885" s="1">
        <v>45777</v>
      </c>
      <c r="BN885">
        <v>35</v>
      </c>
      <c r="BO885">
        <v>0</v>
      </c>
      <c r="BP885">
        <v>7</v>
      </c>
      <c r="BQ885">
        <v>7</v>
      </c>
      <c r="BR885">
        <v>7</v>
      </c>
      <c r="BS885">
        <v>7</v>
      </c>
      <c r="BT885">
        <v>7</v>
      </c>
      <c r="BU885">
        <v>0</v>
      </c>
      <c r="BV885" t="str">
        <f>"10:00 AM"</f>
        <v>10:00 AM</v>
      </c>
      <c r="BW885" t="str">
        <f>"10:00 PM"</f>
        <v>10:00 PM</v>
      </c>
      <c r="BX885" t="s">
        <v>2346</v>
      </c>
      <c r="BY885">
        <v>0</v>
      </c>
      <c r="BZ885">
        <v>12</v>
      </c>
      <c r="CA885" t="s">
        <v>115</v>
      </c>
      <c r="CC885" t="s">
        <v>2347</v>
      </c>
      <c r="CD885" t="s">
        <v>2335</v>
      </c>
      <c r="CE885" t="s">
        <v>2336</v>
      </c>
      <c r="CF885" t="s">
        <v>148</v>
      </c>
      <c r="CG885" t="s">
        <v>120</v>
      </c>
      <c r="CH885" s="8">
        <v>96950</v>
      </c>
      <c r="CI885" s="3">
        <v>8.83</v>
      </c>
      <c r="CJ885" s="3">
        <v>8.83</v>
      </c>
      <c r="CK885" s="3">
        <v>13.25</v>
      </c>
      <c r="CL885" s="3">
        <v>13.25</v>
      </c>
      <c r="CM885" t="s">
        <v>136</v>
      </c>
      <c r="CN885" t="s">
        <v>368</v>
      </c>
      <c r="CO885" t="s">
        <v>138</v>
      </c>
      <c r="CQ885" t="s">
        <v>115</v>
      </c>
      <c r="CR885" t="s">
        <v>133</v>
      </c>
      <c r="CS885" t="s">
        <v>139</v>
      </c>
      <c r="CT885" t="s">
        <v>133</v>
      </c>
      <c r="CU885" t="s">
        <v>139</v>
      </c>
      <c r="CV885" t="s">
        <v>133</v>
      </c>
      <c r="CW885" t="s">
        <v>139</v>
      </c>
      <c r="CX885" t="s">
        <v>2348</v>
      </c>
      <c r="CY885" s="10">
        <v>16702355912</v>
      </c>
      <c r="CZ885" t="s">
        <v>2343</v>
      </c>
      <c r="DA885" t="s">
        <v>139</v>
      </c>
      <c r="DB885" t="s">
        <v>133</v>
      </c>
      <c r="DC885" t="s">
        <v>115</v>
      </c>
    </row>
    <row r="886" spans="1:112" ht="14.45" customHeight="1" x14ac:dyDescent="0.25">
      <c r="A886" t="s">
        <v>3070</v>
      </c>
      <c r="B886" t="s">
        <v>192</v>
      </c>
      <c r="C886" s="1">
        <v>45601</v>
      </c>
      <c r="D886" s="1">
        <v>45629</v>
      </c>
      <c r="E886" t="s">
        <v>114</v>
      </c>
      <c r="G886" t="s">
        <v>115</v>
      </c>
      <c r="H886" t="s">
        <v>115</v>
      </c>
      <c r="I886" t="s">
        <v>115</v>
      </c>
      <c r="J886" t="s">
        <v>950</v>
      </c>
      <c r="K886" t="s">
        <v>951</v>
      </c>
      <c r="L886" t="s">
        <v>3071</v>
      </c>
      <c r="M886" t="s">
        <v>952</v>
      </c>
      <c r="N886" t="s">
        <v>119</v>
      </c>
      <c r="O886" t="s">
        <v>120</v>
      </c>
      <c r="P886" s="8">
        <v>96950</v>
      </c>
      <c r="Q886" t="s">
        <v>121</v>
      </c>
      <c r="S886" s="10">
        <v>16702352883</v>
      </c>
      <c r="U886" t="s">
        <v>953</v>
      </c>
      <c r="V886">
        <v>56132</v>
      </c>
      <c r="W886" t="s">
        <v>123</v>
      </c>
      <c r="Y886" t="s">
        <v>954</v>
      </c>
      <c r="Z886" t="s">
        <v>955</v>
      </c>
      <c r="AA886" t="s">
        <v>686</v>
      </c>
      <c r="AB886" t="s">
        <v>663</v>
      </c>
      <c r="AC886" t="s">
        <v>3071</v>
      </c>
      <c r="AD886" t="s">
        <v>952</v>
      </c>
      <c r="AE886" t="s">
        <v>119</v>
      </c>
      <c r="AF886" t="s">
        <v>120</v>
      </c>
      <c r="AG886" s="8">
        <v>96950</v>
      </c>
      <c r="AH886" t="s">
        <v>121</v>
      </c>
      <c r="AJ886" s="10">
        <v>16702352883</v>
      </c>
      <c r="AL886" t="s">
        <v>956</v>
      </c>
      <c r="BD886" t="str">
        <f>"35-3023.00"</f>
        <v>35-3023.00</v>
      </c>
      <c r="BE886" t="s">
        <v>290</v>
      </c>
      <c r="BF886" t="s">
        <v>3072</v>
      </c>
      <c r="BG886" t="s">
        <v>690</v>
      </c>
      <c r="BH886">
        <v>5</v>
      </c>
      <c r="BJ886" s="1">
        <v>45658</v>
      </c>
      <c r="BK886" s="1">
        <v>46022</v>
      </c>
      <c r="BN886">
        <v>35</v>
      </c>
      <c r="BO886">
        <v>0</v>
      </c>
      <c r="BP886">
        <v>7</v>
      </c>
      <c r="BQ886">
        <v>7</v>
      </c>
      <c r="BR886">
        <v>7</v>
      </c>
      <c r="BS886">
        <v>7</v>
      </c>
      <c r="BT886">
        <v>7</v>
      </c>
      <c r="BU886">
        <v>0</v>
      </c>
      <c r="BV886" t="str">
        <f>"8:00 AM"</f>
        <v>8:00 AM</v>
      </c>
      <c r="BW886" t="str">
        <f>"4:00 PM"</f>
        <v>4:00 PM</v>
      </c>
      <c r="BX886" t="s">
        <v>158</v>
      </c>
      <c r="BY886">
        <v>0</v>
      </c>
      <c r="BZ886">
        <v>3</v>
      </c>
      <c r="CA886" t="s">
        <v>115</v>
      </c>
      <c r="CC886" s="2" t="s">
        <v>3073</v>
      </c>
      <c r="CD886" t="s">
        <v>3071</v>
      </c>
      <c r="CE886" t="s">
        <v>684</v>
      </c>
      <c r="CF886" t="s">
        <v>119</v>
      </c>
      <c r="CG886" t="s">
        <v>120</v>
      </c>
      <c r="CH886" s="8">
        <v>96950</v>
      </c>
      <c r="CI886" s="3">
        <v>7.97</v>
      </c>
      <c r="CJ886" s="3">
        <v>7.97</v>
      </c>
      <c r="CK886" s="3">
        <v>11.96</v>
      </c>
      <c r="CL886" s="3">
        <v>11.96</v>
      </c>
      <c r="CM886" t="s">
        <v>136</v>
      </c>
      <c r="CN886" t="s">
        <v>368</v>
      </c>
      <c r="CO886" t="s">
        <v>138</v>
      </c>
      <c r="CQ886" t="s">
        <v>115</v>
      </c>
      <c r="CR886" t="s">
        <v>133</v>
      </c>
      <c r="CS886" t="s">
        <v>139</v>
      </c>
      <c r="CT886" t="s">
        <v>133</v>
      </c>
      <c r="CU886" t="s">
        <v>139</v>
      </c>
      <c r="CV886" t="s">
        <v>133</v>
      </c>
      <c r="CW886" t="s">
        <v>139</v>
      </c>
      <c r="CX886" t="s">
        <v>692</v>
      </c>
      <c r="CY886" s="10">
        <v>16702352883</v>
      </c>
      <c r="CZ886" t="s">
        <v>956</v>
      </c>
      <c r="DA886" t="s">
        <v>139</v>
      </c>
      <c r="DB886" t="s">
        <v>133</v>
      </c>
      <c r="DC886" t="s">
        <v>115</v>
      </c>
    </row>
    <row r="887" spans="1:112" ht="14.45" customHeight="1" x14ac:dyDescent="0.25">
      <c r="A887" t="s">
        <v>5074</v>
      </c>
      <c r="B887" t="s">
        <v>212</v>
      </c>
      <c r="C887" s="1">
        <v>45554</v>
      </c>
      <c r="D887" s="1">
        <v>45629</v>
      </c>
      <c r="E887" t="s">
        <v>144</v>
      </c>
      <c r="F887" s="1">
        <v>45656</v>
      </c>
      <c r="G887" t="s">
        <v>115</v>
      </c>
      <c r="H887" t="s">
        <v>115</v>
      </c>
      <c r="I887" t="s">
        <v>115</v>
      </c>
      <c r="J887" t="s">
        <v>5075</v>
      </c>
      <c r="K887" t="s">
        <v>5076</v>
      </c>
      <c r="L887" t="s">
        <v>5077</v>
      </c>
      <c r="N887" t="s">
        <v>148</v>
      </c>
      <c r="O887" t="s">
        <v>120</v>
      </c>
      <c r="P887" s="8">
        <v>96950</v>
      </c>
      <c r="Q887" t="s">
        <v>121</v>
      </c>
      <c r="S887" s="10">
        <v>16702881463</v>
      </c>
      <c r="U887" t="s">
        <v>2294</v>
      </c>
      <c r="V887">
        <v>561410</v>
      </c>
      <c r="W887" t="s">
        <v>123</v>
      </c>
      <c r="Y887" t="s">
        <v>700</v>
      </c>
      <c r="Z887" t="s">
        <v>1655</v>
      </c>
      <c r="AA887" t="s">
        <v>1656</v>
      </c>
      <c r="AB887" t="s">
        <v>460</v>
      </c>
      <c r="AC887" t="s">
        <v>5077</v>
      </c>
      <c r="AE887" t="s">
        <v>148</v>
      </c>
      <c r="AF887" t="s">
        <v>120</v>
      </c>
      <c r="AG887" s="8">
        <v>96950</v>
      </c>
      <c r="AH887" t="s">
        <v>121</v>
      </c>
      <c r="AJ887" s="10">
        <v>16702881463</v>
      </c>
      <c r="AL887" t="s">
        <v>2299</v>
      </c>
      <c r="BD887" t="str">
        <f>"43-9061.00"</f>
        <v>43-9061.00</v>
      </c>
      <c r="BE887" t="s">
        <v>223</v>
      </c>
      <c r="BF887" t="s">
        <v>5078</v>
      </c>
      <c r="BG887" t="s">
        <v>223</v>
      </c>
      <c r="BH887">
        <v>7</v>
      </c>
      <c r="BJ887" s="1">
        <v>45658</v>
      </c>
      <c r="BK887" s="1">
        <v>46022</v>
      </c>
      <c r="BN887">
        <v>35</v>
      </c>
      <c r="BO887">
        <v>0</v>
      </c>
      <c r="BP887">
        <v>7</v>
      </c>
      <c r="BQ887">
        <v>7</v>
      </c>
      <c r="BR887">
        <v>7</v>
      </c>
      <c r="BS887">
        <v>7</v>
      </c>
      <c r="BT887">
        <v>7</v>
      </c>
      <c r="BU887">
        <v>0</v>
      </c>
      <c r="BV887" t="str">
        <f>"8:30 AM"</f>
        <v>8:30 AM</v>
      </c>
      <c r="BW887" t="str">
        <f>"4:30 PM"</f>
        <v>4:30 PM</v>
      </c>
      <c r="BX887" t="s">
        <v>226</v>
      </c>
      <c r="BY887">
        <v>0</v>
      </c>
      <c r="BZ887">
        <v>6</v>
      </c>
      <c r="CA887" t="s">
        <v>115</v>
      </c>
      <c r="CC887" s="2" t="s">
        <v>5079</v>
      </c>
      <c r="CD887" t="s">
        <v>5077</v>
      </c>
      <c r="CF887" t="s">
        <v>148</v>
      </c>
      <c r="CG887" t="s">
        <v>120</v>
      </c>
      <c r="CH887" s="8">
        <v>96950</v>
      </c>
      <c r="CI887" s="3">
        <v>9.9499999999999993</v>
      </c>
      <c r="CJ887" s="3">
        <v>9.9499999999999993</v>
      </c>
      <c r="CK887" s="3">
        <v>14.93</v>
      </c>
      <c r="CL887" s="3">
        <v>14.93</v>
      </c>
      <c r="CM887" t="s">
        <v>136</v>
      </c>
      <c r="CN887" t="s">
        <v>158</v>
      </c>
      <c r="CO887" t="s">
        <v>138</v>
      </c>
      <c r="CQ887" t="s">
        <v>115</v>
      </c>
      <c r="CR887" t="s">
        <v>133</v>
      </c>
      <c r="CS887" t="s">
        <v>139</v>
      </c>
      <c r="CT887" t="s">
        <v>133</v>
      </c>
      <c r="CU887" t="s">
        <v>139</v>
      </c>
      <c r="CV887" t="s">
        <v>133</v>
      </c>
      <c r="CW887" t="s">
        <v>139</v>
      </c>
      <c r="CX887" s="2" t="s">
        <v>5080</v>
      </c>
      <c r="CY887" s="10">
        <v>16702881463</v>
      </c>
      <c r="CZ887" t="s">
        <v>2304</v>
      </c>
      <c r="DA887" t="s">
        <v>356</v>
      </c>
      <c r="DB887" t="s">
        <v>133</v>
      </c>
      <c r="DC887" t="s">
        <v>115</v>
      </c>
    </row>
    <row r="888" spans="1:112" ht="14.45" customHeight="1" x14ac:dyDescent="0.25">
      <c r="A888" t="s">
        <v>5448</v>
      </c>
      <c r="B888" t="s">
        <v>192</v>
      </c>
      <c r="C888" s="1">
        <v>45548</v>
      </c>
      <c r="D888" s="1">
        <v>45629</v>
      </c>
      <c r="E888" t="s">
        <v>114</v>
      </c>
      <c r="G888" t="s">
        <v>115</v>
      </c>
      <c r="H888" t="s">
        <v>115</v>
      </c>
      <c r="I888" t="s">
        <v>115</v>
      </c>
      <c r="J888" t="s">
        <v>2647</v>
      </c>
      <c r="K888" t="s">
        <v>5449</v>
      </c>
      <c r="L888" t="s">
        <v>2649</v>
      </c>
      <c r="M888" t="s">
        <v>2650</v>
      </c>
      <c r="N888" t="s">
        <v>119</v>
      </c>
      <c r="O888" t="s">
        <v>120</v>
      </c>
      <c r="P888" s="8">
        <v>96950</v>
      </c>
      <c r="Q888" t="s">
        <v>121</v>
      </c>
      <c r="S888" s="10">
        <v>16702876661</v>
      </c>
      <c r="U888" t="s">
        <v>2651</v>
      </c>
      <c r="V888">
        <v>812112</v>
      </c>
      <c r="W888" t="s">
        <v>123</v>
      </c>
      <c r="Y888" t="s">
        <v>2149</v>
      </c>
      <c r="Z888" t="s">
        <v>2150</v>
      </c>
      <c r="AB888" t="s">
        <v>2652</v>
      </c>
      <c r="AC888" t="s">
        <v>2649</v>
      </c>
      <c r="AD888" t="s">
        <v>5450</v>
      </c>
      <c r="AE888" t="s">
        <v>119</v>
      </c>
      <c r="AF888" t="s">
        <v>120</v>
      </c>
      <c r="AG888" s="8">
        <v>96950</v>
      </c>
      <c r="AH888" t="s">
        <v>121</v>
      </c>
      <c r="AJ888" s="10">
        <v>16702876661</v>
      </c>
      <c r="AL888" t="s">
        <v>2654</v>
      </c>
      <c r="BD888" t="str">
        <f>"31-9011.00"</f>
        <v>31-9011.00</v>
      </c>
      <c r="BE888" t="s">
        <v>1170</v>
      </c>
      <c r="BF888" t="s">
        <v>5451</v>
      </c>
      <c r="BG888" t="s">
        <v>5452</v>
      </c>
      <c r="BH888">
        <v>4</v>
      </c>
      <c r="BJ888" s="1">
        <v>45566</v>
      </c>
      <c r="BK888" s="1">
        <v>45930</v>
      </c>
      <c r="BN888">
        <v>35</v>
      </c>
      <c r="BO888">
        <v>7</v>
      </c>
      <c r="BP888">
        <v>0</v>
      </c>
      <c r="BQ888">
        <v>0</v>
      </c>
      <c r="BR888">
        <v>7</v>
      </c>
      <c r="BS888">
        <v>7</v>
      </c>
      <c r="BT888">
        <v>7</v>
      </c>
      <c r="BU888">
        <v>7</v>
      </c>
      <c r="BV888" t="str">
        <f>"2:00 PM"</f>
        <v>2:00 PM</v>
      </c>
      <c r="BW888" t="str">
        <f>"9:00 PM"</f>
        <v>9:00 PM</v>
      </c>
      <c r="BX888" t="s">
        <v>158</v>
      </c>
      <c r="BY888">
        <v>0</v>
      </c>
      <c r="BZ888">
        <v>12</v>
      </c>
      <c r="CA888" t="s">
        <v>115</v>
      </c>
      <c r="CC888" t="s">
        <v>5453</v>
      </c>
      <c r="CD888" t="s">
        <v>2649</v>
      </c>
      <c r="CE888" t="s">
        <v>2650</v>
      </c>
      <c r="CF888" t="s">
        <v>2477</v>
      </c>
      <c r="CG888" t="s">
        <v>120</v>
      </c>
      <c r="CH888" s="8">
        <v>96950</v>
      </c>
      <c r="CI888" s="3">
        <v>12.37</v>
      </c>
      <c r="CJ888" s="3">
        <v>12.37</v>
      </c>
      <c r="CK888" s="3">
        <v>18.559999999999999</v>
      </c>
      <c r="CL888" s="3">
        <v>18.559999999999999</v>
      </c>
      <c r="CM888" t="s">
        <v>136</v>
      </c>
      <c r="CN888" t="s">
        <v>137</v>
      </c>
      <c r="CO888" t="s">
        <v>138</v>
      </c>
      <c r="CQ888" t="s">
        <v>115</v>
      </c>
      <c r="CR888" t="s">
        <v>133</v>
      </c>
      <c r="CS888" t="s">
        <v>139</v>
      </c>
      <c r="CT888" t="s">
        <v>133</v>
      </c>
      <c r="CU888" t="s">
        <v>139</v>
      </c>
      <c r="CV888" t="s">
        <v>133</v>
      </c>
      <c r="CW888" t="s">
        <v>139</v>
      </c>
      <c r="CX888" t="s">
        <v>2155</v>
      </c>
      <c r="CY888" s="10">
        <v>16702876661</v>
      </c>
      <c r="CZ888" t="s">
        <v>2654</v>
      </c>
      <c r="DA888" t="s">
        <v>139</v>
      </c>
      <c r="DB888" t="s">
        <v>133</v>
      </c>
      <c r="DC888" t="s">
        <v>115</v>
      </c>
    </row>
    <row r="889" spans="1:112" ht="14.45" customHeight="1" x14ac:dyDescent="0.25">
      <c r="A889" t="s">
        <v>6186</v>
      </c>
      <c r="B889" t="s">
        <v>143</v>
      </c>
      <c r="C889" s="1">
        <v>45577</v>
      </c>
      <c r="D889" s="1">
        <v>45629</v>
      </c>
      <c r="E889" t="s">
        <v>144</v>
      </c>
      <c r="F889" s="1">
        <v>45746</v>
      </c>
      <c r="G889" t="s">
        <v>115</v>
      </c>
      <c r="H889" t="s">
        <v>115</v>
      </c>
      <c r="I889" t="s">
        <v>115</v>
      </c>
      <c r="J889" t="s">
        <v>4747</v>
      </c>
      <c r="K889" t="s">
        <v>4748</v>
      </c>
      <c r="L889" t="s">
        <v>4749</v>
      </c>
      <c r="N889" t="s">
        <v>119</v>
      </c>
      <c r="O889" t="s">
        <v>120</v>
      </c>
      <c r="P889" s="8">
        <v>96950</v>
      </c>
      <c r="Q889" t="s">
        <v>121</v>
      </c>
      <c r="R889" t="s">
        <v>2161</v>
      </c>
      <c r="S889" s="10">
        <v>16709899218</v>
      </c>
      <c r="U889" t="s">
        <v>1694</v>
      </c>
      <c r="V889">
        <v>561320</v>
      </c>
      <c r="W889" t="s">
        <v>234</v>
      </c>
      <c r="X889" t="s">
        <v>133</v>
      </c>
      <c r="Y889" t="s">
        <v>1705</v>
      </c>
      <c r="Z889" t="s">
        <v>1706</v>
      </c>
      <c r="AA889" t="s">
        <v>1707</v>
      </c>
      <c r="AB889" t="s">
        <v>4750</v>
      </c>
      <c r="AC889" t="s">
        <v>4749</v>
      </c>
      <c r="AE889" t="s">
        <v>119</v>
      </c>
      <c r="AF889" t="s">
        <v>120</v>
      </c>
      <c r="AG889" s="8">
        <v>96950</v>
      </c>
      <c r="AH889" t="s">
        <v>121</v>
      </c>
      <c r="AI889" t="s">
        <v>1699</v>
      </c>
      <c r="AJ889" s="10">
        <v>16709899218</v>
      </c>
      <c r="AL889" t="s">
        <v>1700</v>
      </c>
      <c r="BD889" t="str">
        <f>"49-9071.00"</f>
        <v>49-9071.00</v>
      </c>
      <c r="BE889" t="s">
        <v>241</v>
      </c>
      <c r="BF889" t="s">
        <v>4751</v>
      </c>
      <c r="BG889" t="s">
        <v>750</v>
      </c>
      <c r="BH889">
        <v>3</v>
      </c>
      <c r="BI889">
        <v>3</v>
      </c>
      <c r="BJ889" s="1">
        <v>45748</v>
      </c>
      <c r="BK889" s="1">
        <v>46112</v>
      </c>
      <c r="BL889" s="1">
        <v>45748</v>
      </c>
      <c r="BM889" s="1">
        <v>46112</v>
      </c>
      <c r="BN889">
        <v>35</v>
      </c>
      <c r="BO889">
        <v>0</v>
      </c>
      <c r="BP889">
        <v>7</v>
      </c>
      <c r="BQ889">
        <v>7</v>
      </c>
      <c r="BR889">
        <v>7</v>
      </c>
      <c r="BS889">
        <v>7</v>
      </c>
      <c r="BT889">
        <v>7</v>
      </c>
      <c r="BU889">
        <v>0</v>
      </c>
      <c r="BV889" t="str">
        <f>"8:00 AM"</f>
        <v>8:00 AM</v>
      </c>
      <c r="BW889" t="str">
        <f>"4:00 PM"</f>
        <v>4:00 PM</v>
      </c>
      <c r="BX889" t="s">
        <v>158</v>
      </c>
      <c r="BY889">
        <v>0</v>
      </c>
      <c r="BZ889">
        <v>12</v>
      </c>
      <c r="CA889" t="s">
        <v>115</v>
      </c>
      <c r="CC889" t="s">
        <v>4752</v>
      </c>
      <c r="CD889" t="s">
        <v>6187</v>
      </c>
      <c r="CF889" t="s">
        <v>119</v>
      </c>
      <c r="CG889" t="s">
        <v>120</v>
      </c>
      <c r="CH889" s="8">
        <v>96950</v>
      </c>
      <c r="CI889" s="3">
        <v>9.75</v>
      </c>
      <c r="CJ889" s="3">
        <v>9.75</v>
      </c>
      <c r="CK889" s="3">
        <v>14.62</v>
      </c>
      <c r="CL889" s="3">
        <v>14.62</v>
      </c>
      <c r="CM889" t="s">
        <v>136</v>
      </c>
      <c r="CN889" t="s">
        <v>246</v>
      </c>
      <c r="CO889" t="s">
        <v>138</v>
      </c>
      <c r="CQ889" t="s">
        <v>115</v>
      </c>
      <c r="CR889" t="s">
        <v>133</v>
      </c>
      <c r="CS889" t="s">
        <v>133</v>
      </c>
      <c r="CT889" t="s">
        <v>133</v>
      </c>
      <c r="CU889" t="s">
        <v>139</v>
      </c>
      <c r="CV889" t="s">
        <v>133</v>
      </c>
      <c r="CW889" t="s">
        <v>133</v>
      </c>
      <c r="CX889" t="s">
        <v>6188</v>
      </c>
      <c r="CY889" s="10">
        <v>16709899218</v>
      </c>
      <c r="CZ889" t="s">
        <v>1700</v>
      </c>
      <c r="DA889" t="s">
        <v>139</v>
      </c>
      <c r="DB889" t="s">
        <v>133</v>
      </c>
      <c r="DC889" t="s">
        <v>133</v>
      </c>
      <c r="DD889" t="s">
        <v>1695</v>
      </c>
      <c r="DE889" t="s">
        <v>1696</v>
      </c>
      <c r="DF889" t="s">
        <v>1057</v>
      </c>
      <c r="DG889" t="s">
        <v>9649</v>
      </c>
      <c r="DH889" t="s">
        <v>1700</v>
      </c>
    </row>
    <row r="890" spans="1:112" ht="14.45" customHeight="1" x14ac:dyDescent="0.25">
      <c r="A890" t="s">
        <v>6876</v>
      </c>
      <c r="B890" t="s">
        <v>143</v>
      </c>
      <c r="C890" s="1">
        <v>45587</v>
      </c>
      <c r="D890" s="1">
        <v>45629</v>
      </c>
      <c r="E890" t="s">
        <v>144</v>
      </c>
      <c r="F890" s="1">
        <v>45745</v>
      </c>
      <c r="G890" t="s">
        <v>133</v>
      </c>
      <c r="H890" t="s">
        <v>115</v>
      </c>
      <c r="I890" t="s">
        <v>115</v>
      </c>
      <c r="J890" t="s">
        <v>5614</v>
      </c>
      <c r="K890" t="s">
        <v>5615</v>
      </c>
      <c r="L890" t="s">
        <v>5621</v>
      </c>
      <c r="N890" t="s">
        <v>2477</v>
      </c>
      <c r="O890" t="s">
        <v>120</v>
      </c>
      <c r="P890" s="8">
        <v>96950</v>
      </c>
      <c r="Q890" t="s">
        <v>121</v>
      </c>
      <c r="S890" s="10">
        <v>16702343977</v>
      </c>
      <c r="U890" t="s">
        <v>5617</v>
      </c>
      <c r="V890">
        <v>81112</v>
      </c>
      <c r="W890" t="s">
        <v>123</v>
      </c>
      <c r="Y890" t="s">
        <v>5618</v>
      </c>
      <c r="Z890" t="s">
        <v>5619</v>
      </c>
      <c r="AB890" t="s">
        <v>5620</v>
      </c>
      <c r="AC890" t="s">
        <v>5621</v>
      </c>
      <c r="AE890" t="s">
        <v>2477</v>
      </c>
      <c r="AF890" t="s">
        <v>120</v>
      </c>
      <c r="AG890" s="8">
        <v>96950</v>
      </c>
      <c r="AH890" t="s">
        <v>121</v>
      </c>
      <c r="AJ890" s="10">
        <v>16702343977</v>
      </c>
      <c r="AL890" t="s">
        <v>5622</v>
      </c>
      <c r="BD890" t="str">
        <f>"49-3021.00"</f>
        <v>49-3021.00</v>
      </c>
      <c r="BE890" t="s">
        <v>3898</v>
      </c>
      <c r="BF890" t="s">
        <v>6877</v>
      </c>
      <c r="BG890" t="s">
        <v>3898</v>
      </c>
      <c r="BH890">
        <v>1</v>
      </c>
      <c r="BI890">
        <v>1</v>
      </c>
      <c r="BJ890" s="1">
        <v>45747</v>
      </c>
      <c r="BK890" s="1">
        <v>46842</v>
      </c>
      <c r="BL890" s="1">
        <v>45747</v>
      </c>
      <c r="BM890" s="1">
        <v>46842</v>
      </c>
      <c r="BN890">
        <v>35</v>
      </c>
      <c r="BO890">
        <v>0</v>
      </c>
      <c r="BP890">
        <v>7</v>
      </c>
      <c r="BQ890">
        <v>7</v>
      </c>
      <c r="BR890">
        <v>7</v>
      </c>
      <c r="BS890">
        <v>7</v>
      </c>
      <c r="BT890">
        <v>7</v>
      </c>
      <c r="BU890">
        <v>0</v>
      </c>
      <c r="BV890" t="str">
        <f>"8:00 AM"</f>
        <v>8:00 AM</v>
      </c>
      <c r="BW890" t="str">
        <f>"5:00 PM"</f>
        <v>5:00 PM</v>
      </c>
      <c r="BX890" t="s">
        <v>226</v>
      </c>
      <c r="BY890">
        <v>0</v>
      </c>
      <c r="BZ890">
        <v>12</v>
      </c>
      <c r="CA890" t="s">
        <v>115</v>
      </c>
      <c r="CC890" s="2" t="s">
        <v>6878</v>
      </c>
      <c r="CD890" t="s">
        <v>5625</v>
      </c>
      <c r="CF890" t="s">
        <v>2477</v>
      </c>
      <c r="CG890" t="s">
        <v>120</v>
      </c>
      <c r="CH890" s="8">
        <v>96950</v>
      </c>
      <c r="CI890" s="3">
        <v>11.18</v>
      </c>
      <c r="CJ890" s="3">
        <v>11.18</v>
      </c>
      <c r="CK890" s="3">
        <v>16.77</v>
      </c>
      <c r="CL890" s="3">
        <v>16.77</v>
      </c>
      <c r="CM890" t="s">
        <v>136</v>
      </c>
      <c r="CN890" t="s">
        <v>137</v>
      </c>
      <c r="CO890" t="s">
        <v>138</v>
      </c>
      <c r="CQ890" t="s">
        <v>115</v>
      </c>
      <c r="CR890" t="s">
        <v>133</v>
      </c>
      <c r="CS890" t="s">
        <v>139</v>
      </c>
      <c r="CT890" t="s">
        <v>133</v>
      </c>
      <c r="CU890" t="s">
        <v>139</v>
      </c>
      <c r="CV890" t="s">
        <v>133</v>
      </c>
      <c r="CW890" t="s">
        <v>139</v>
      </c>
      <c r="CX890" t="s">
        <v>2193</v>
      </c>
      <c r="CY890" s="10">
        <v>16702343977</v>
      </c>
      <c r="CZ890" t="s">
        <v>5622</v>
      </c>
      <c r="DA890" t="s">
        <v>139</v>
      </c>
      <c r="DB890" t="s">
        <v>133</v>
      </c>
      <c r="DC890" t="s">
        <v>115</v>
      </c>
      <c r="DD890" t="s">
        <v>1262</v>
      </c>
      <c r="DE890" t="s">
        <v>5626</v>
      </c>
      <c r="DG890" t="s">
        <v>5627</v>
      </c>
      <c r="DH890" t="s">
        <v>5622</v>
      </c>
    </row>
    <row r="891" spans="1:112" ht="14.45" customHeight="1" x14ac:dyDescent="0.25">
      <c r="A891" t="s">
        <v>6998</v>
      </c>
      <c r="B891" t="s">
        <v>212</v>
      </c>
      <c r="C891" s="1">
        <v>45590</v>
      </c>
      <c r="D891" s="1">
        <v>45629</v>
      </c>
      <c r="E891" t="s">
        <v>144</v>
      </c>
      <c r="F891" s="1">
        <v>45656</v>
      </c>
      <c r="G891" t="s">
        <v>115</v>
      </c>
      <c r="H891" t="s">
        <v>115</v>
      </c>
      <c r="I891" t="s">
        <v>115</v>
      </c>
      <c r="J891" t="s">
        <v>5075</v>
      </c>
      <c r="K891" t="s">
        <v>5076</v>
      </c>
      <c r="L891" t="s">
        <v>5077</v>
      </c>
      <c r="N891" t="s">
        <v>148</v>
      </c>
      <c r="O891" t="s">
        <v>120</v>
      </c>
      <c r="P891" s="8">
        <v>96950</v>
      </c>
      <c r="Q891" t="s">
        <v>121</v>
      </c>
      <c r="S891" s="10">
        <v>16702881463</v>
      </c>
      <c r="U891" t="s">
        <v>2294</v>
      </c>
      <c r="V891">
        <v>561410</v>
      </c>
      <c r="W891" t="s">
        <v>123</v>
      </c>
      <c r="Y891" t="s">
        <v>700</v>
      </c>
      <c r="Z891" t="s">
        <v>1655</v>
      </c>
      <c r="AA891" t="s">
        <v>1656</v>
      </c>
      <c r="AB891" t="s">
        <v>460</v>
      </c>
      <c r="AC891" t="s">
        <v>5077</v>
      </c>
      <c r="AE891" t="s">
        <v>148</v>
      </c>
      <c r="AF891" t="s">
        <v>120</v>
      </c>
      <c r="AG891" s="8">
        <v>96950</v>
      </c>
      <c r="AH891" t="s">
        <v>121</v>
      </c>
      <c r="AJ891" s="10">
        <v>16702881463</v>
      </c>
      <c r="AL891" t="s">
        <v>2299</v>
      </c>
      <c r="BD891" t="str">
        <f>"43-9061.00"</f>
        <v>43-9061.00</v>
      </c>
      <c r="BE891" t="s">
        <v>223</v>
      </c>
      <c r="BF891" t="s">
        <v>5078</v>
      </c>
      <c r="BG891" t="s">
        <v>223</v>
      </c>
      <c r="BH891">
        <v>7</v>
      </c>
      <c r="BJ891" s="1">
        <v>45658</v>
      </c>
      <c r="BK891" s="1">
        <v>46022</v>
      </c>
      <c r="BN891">
        <v>35</v>
      </c>
      <c r="BO891">
        <v>0</v>
      </c>
      <c r="BP891">
        <v>7</v>
      </c>
      <c r="BQ891">
        <v>7</v>
      </c>
      <c r="BR891">
        <v>7</v>
      </c>
      <c r="BS891">
        <v>7</v>
      </c>
      <c r="BT891">
        <v>7</v>
      </c>
      <c r="BU891">
        <v>0</v>
      </c>
      <c r="BV891" t="str">
        <f>"8:30 AM"</f>
        <v>8:30 AM</v>
      </c>
      <c r="BW891" t="str">
        <f>"4:30 PM"</f>
        <v>4:30 PM</v>
      </c>
      <c r="BX891" t="s">
        <v>226</v>
      </c>
      <c r="BY891">
        <v>0</v>
      </c>
      <c r="BZ891">
        <v>6</v>
      </c>
      <c r="CA891" t="s">
        <v>115</v>
      </c>
      <c r="CC891" s="2" t="s">
        <v>6999</v>
      </c>
      <c r="CD891" t="s">
        <v>5077</v>
      </c>
      <c r="CF891" t="s">
        <v>148</v>
      </c>
      <c r="CG891" t="s">
        <v>120</v>
      </c>
      <c r="CH891" s="8">
        <v>96950</v>
      </c>
      <c r="CI891" s="3">
        <v>9.9499999999999993</v>
      </c>
      <c r="CJ891" s="3">
        <v>9.9499999999999993</v>
      </c>
      <c r="CK891" s="3">
        <v>14.93</v>
      </c>
      <c r="CL891" s="3">
        <v>14.93</v>
      </c>
      <c r="CM891" t="s">
        <v>136</v>
      </c>
      <c r="CN891" t="s">
        <v>137</v>
      </c>
      <c r="CO891" t="s">
        <v>138</v>
      </c>
      <c r="CQ891" t="s">
        <v>115</v>
      </c>
      <c r="CR891" t="s">
        <v>133</v>
      </c>
      <c r="CS891" t="s">
        <v>139</v>
      </c>
      <c r="CT891" t="s">
        <v>133</v>
      </c>
      <c r="CU891" t="s">
        <v>139</v>
      </c>
      <c r="CV891" t="s">
        <v>133</v>
      </c>
      <c r="CW891" t="s">
        <v>139</v>
      </c>
      <c r="CX891" s="2" t="s">
        <v>5080</v>
      </c>
      <c r="CY891" s="10">
        <v>16702881463</v>
      </c>
      <c r="CZ891" t="s">
        <v>2304</v>
      </c>
      <c r="DA891" t="s">
        <v>1522</v>
      </c>
      <c r="DB891" t="s">
        <v>133</v>
      </c>
      <c r="DC891" t="s">
        <v>115</v>
      </c>
    </row>
    <row r="892" spans="1:112" ht="14.45" customHeight="1" x14ac:dyDescent="0.25">
      <c r="A892" t="s">
        <v>7198</v>
      </c>
      <c r="B892" t="s">
        <v>192</v>
      </c>
      <c r="C892" s="1">
        <v>45578</v>
      </c>
      <c r="D892" s="1">
        <v>45629</v>
      </c>
      <c r="E892" t="s">
        <v>144</v>
      </c>
      <c r="F892" s="1">
        <v>45670</v>
      </c>
      <c r="G892" t="s">
        <v>133</v>
      </c>
      <c r="H892" t="s">
        <v>115</v>
      </c>
      <c r="I892" t="s">
        <v>115</v>
      </c>
      <c r="J892" t="s">
        <v>6918</v>
      </c>
      <c r="K892" t="s">
        <v>6919</v>
      </c>
      <c r="L892" t="s">
        <v>6920</v>
      </c>
      <c r="N892" t="s">
        <v>148</v>
      </c>
      <c r="O892" t="s">
        <v>120</v>
      </c>
      <c r="P892" s="8">
        <v>96950</v>
      </c>
      <c r="Q892" t="s">
        <v>121</v>
      </c>
      <c r="R892" t="s">
        <v>139</v>
      </c>
      <c r="S892" s="10">
        <v>16702876046</v>
      </c>
      <c r="U892" t="s">
        <v>6921</v>
      </c>
      <c r="V892">
        <v>812112</v>
      </c>
      <c r="W892" t="s">
        <v>123</v>
      </c>
      <c r="Y892" t="s">
        <v>6922</v>
      </c>
      <c r="Z892" t="s">
        <v>6923</v>
      </c>
      <c r="AB892" t="s">
        <v>4688</v>
      </c>
      <c r="AC892" t="s">
        <v>6920</v>
      </c>
      <c r="AE892" t="s">
        <v>148</v>
      </c>
      <c r="AF892" t="s">
        <v>120</v>
      </c>
      <c r="AG892" s="8">
        <v>96950</v>
      </c>
      <c r="AH892" t="s">
        <v>121</v>
      </c>
      <c r="AJ892" s="10">
        <v>16702876046</v>
      </c>
      <c r="AL892" t="s">
        <v>6924</v>
      </c>
      <c r="BD892" t="str">
        <f>"39-5011.00"</f>
        <v>39-5011.00</v>
      </c>
      <c r="BE892" t="s">
        <v>1157</v>
      </c>
      <c r="BF892" t="s">
        <v>7199</v>
      </c>
      <c r="BG892" t="s">
        <v>4639</v>
      </c>
      <c r="BH892">
        <v>4</v>
      </c>
      <c r="BJ892" s="1">
        <v>45672</v>
      </c>
      <c r="BK892" s="1">
        <v>46036</v>
      </c>
      <c r="BN892">
        <v>35</v>
      </c>
      <c r="BO892">
        <v>5</v>
      </c>
      <c r="BP892">
        <v>5</v>
      </c>
      <c r="BQ892">
        <v>5</v>
      </c>
      <c r="BR892">
        <v>5</v>
      </c>
      <c r="BS892">
        <v>5</v>
      </c>
      <c r="BT892">
        <v>5</v>
      </c>
      <c r="BU892">
        <v>5</v>
      </c>
      <c r="BV892" t="str">
        <f>"11:30 AM"</f>
        <v>11:30 AM</v>
      </c>
      <c r="BW892" t="str">
        <f>"5:30 PM"</f>
        <v>5:30 PM</v>
      </c>
      <c r="BX892" t="s">
        <v>158</v>
      </c>
      <c r="BY892">
        <v>0</v>
      </c>
      <c r="BZ892">
        <v>24</v>
      </c>
      <c r="CA892" t="s">
        <v>115</v>
      </c>
      <c r="CC892" t="s">
        <v>7200</v>
      </c>
      <c r="CD892" t="s">
        <v>7201</v>
      </c>
      <c r="CE892" t="s">
        <v>7202</v>
      </c>
      <c r="CF892" t="s">
        <v>148</v>
      </c>
      <c r="CG892" t="s">
        <v>120</v>
      </c>
      <c r="CH892" s="8">
        <v>96950</v>
      </c>
      <c r="CI892" s="3">
        <v>8.14</v>
      </c>
      <c r="CJ892" s="3">
        <v>8.15</v>
      </c>
      <c r="CK892" s="3">
        <v>12.21</v>
      </c>
      <c r="CL892" s="3">
        <v>12.23</v>
      </c>
      <c r="CM892" t="s">
        <v>136</v>
      </c>
      <c r="CN892" t="s">
        <v>158</v>
      </c>
      <c r="CO892" t="s">
        <v>138</v>
      </c>
      <c r="CQ892" t="s">
        <v>115</v>
      </c>
      <c r="CR892" t="s">
        <v>133</v>
      </c>
      <c r="CS892" t="s">
        <v>139</v>
      </c>
      <c r="CT892" t="s">
        <v>133</v>
      </c>
      <c r="CU892" t="s">
        <v>139</v>
      </c>
      <c r="CV892" t="s">
        <v>133</v>
      </c>
      <c r="CW892" t="s">
        <v>133</v>
      </c>
      <c r="CX892" s="2" t="s">
        <v>7203</v>
      </c>
      <c r="CY892" s="10">
        <v>16702876046</v>
      </c>
      <c r="CZ892" t="s">
        <v>6924</v>
      </c>
      <c r="DA892" t="s">
        <v>139</v>
      </c>
      <c r="DB892" t="s">
        <v>133</v>
      </c>
      <c r="DC892" t="s">
        <v>115</v>
      </c>
    </row>
    <row r="893" spans="1:112" ht="14.45" customHeight="1" x14ac:dyDescent="0.25">
      <c r="A893" t="s">
        <v>7729</v>
      </c>
      <c r="B893" t="s">
        <v>143</v>
      </c>
      <c r="C893" s="1">
        <v>45564</v>
      </c>
      <c r="D893" s="1">
        <v>45629</v>
      </c>
      <c r="E893" t="s">
        <v>144</v>
      </c>
      <c r="F893" s="1">
        <v>45728</v>
      </c>
      <c r="G893" t="s">
        <v>115</v>
      </c>
      <c r="H893" t="s">
        <v>115</v>
      </c>
      <c r="I893" t="s">
        <v>115</v>
      </c>
      <c r="J893" t="s">
        <v>7730</v>
      </c>
      <c r="L893" t="s">
        <v>7731</v>
      </c>
      <c r="N893" t="s">
        <v>119</v>
      </c>
      <c r="O893" t="s">
        <v>120</v>
      </c>
      <c r="P893" s="8">
        <v>96950</v>
      </c>
      <c r="Q893" t="s">
        <v>121</v>
      </c>
      <c r="R893" t="s">
        <v>284</v>
      </c>
      <c r="S893" s="10">
        <v>16702342440</v>
      </c>
      <c r="U893" t="s">
        <v>7732</v>
      </c>
      <c r="V893">
        <v>23622</v>
      </c>
      <c r="W893" t="s">
        <v>123</v>
      </c>
      <c r="Y893" t="s">
        <v>7733</v>
      </c>
      <c r="Z893" t="s">
        <v>2861</v>
      </c>
      <c r="AA893" t="s">
        <v>7734</v>
      </c>
      <c r="AB893" t="s">
        <v>1018</v>
      </c>
      <c r="AC893" t="s">
        <v>7731</v>
      </c>
      <c r="AE893" t="s">
        <v>119</v>
      </c>
      <c r="AF893" t="s">
        <v>120</v>
      </c>
      <c r="AG893" s="8">
        <v>96950</v>
      </c>
      <c r="AH893" t="s">
        <v>121</v>
      </c>
      <c r="AI893" t="s">
        <v>284</v>
      </c>
      <c r="AJ893" s="10">
        <v>16702342440</v>
      </c>
      <c r="AL893" t="s">
        <v>7735</v>
      </c>
      <c r="BD893" t="str">
        <f>"49-3042.00"</f>
        <v>49-3042.00</v>
      </c>
      <c r="BE893" t="s">
        <v>1020</v>
      </c>
      <c r="BF893" t="s">
        <v>7736</v>
      </c>
      <c r="BG893" t="s">
        <v>7737</v>
      </c>
      <c r="BH893">
        <v>1</v>
      </c>
      <c r="BI893">
        <v>1</v>
      </c>
      <c r="BJ893" s="1">
        <v>45730</v>
      </c>
      <c r="BK893" s="1">
        <v>46094</v>
      </c>
      <c r="BL893" s="1">
        <v>45730</v>
      </c>
      <c r="BM893" s="1">
        <v>46094</v>
      </c>
      <c r="BN893">
        <v>35</v>
      </c>
      <c r="BO893">
        <v>0</v>
      </c>
      <c r="BP893">
        <v>7</v>
      </c>
      <c r="BQ893">
        <v>7</v>
      </c>
      <c r="BR893">
        <v>7</v>
      </c>
      <c r="BS893">
        <v>7</v>
      </c>
      <c r="BT893">
        <v>7</v>
      </c>
      <c r="BU893">
        <v>0</v>
      </c>
      <c r="BV893" t="str">
        <f>"8:00 AM"</f>
        <v>8:00 AM</v>
      </c>
      <c r="BW893" t="str">
        <f>"5:00 PM"</f>
        <v>5:00 PM</v>
      </c>
      <c r="BX893" t="s">
        <v>226</v>
      </c>
      <c r="BY893">
        <v>0</v>
      </c>
      <c r="BZ893">
        <v>12</v>
      </c>
      <c r="CA893" t="s">
        <v>115</v>
      </c>
      <c r="CC893" t="s">
        <v>7738</v>
      </c>
      <c r="CD893" t="s">
        <v>7739</v>
      </c>
      <c r="CF893" t="s">
        <v>119</v>
      </c>
      <c r="CG893" t="s">
        <v>120</v>
      </c>
      <c r="CH893" s="8">
        <v>96950</v>
      </c>
      <c r="CI893" s="3">
        <v>12.48</v>
      </c>
      <c r="CJ893" s="3">
        <v>12.48</v>
      </c>
      <c r="CK893" s="3">
        <v>18.72</v>
      </c>
      <c r="CL893" s="3">
        <v>18.72</v>
      </c>
      <c r="CM893" t="s">
        <v>136</v>
      </c>
      <c r="CN893" t="s">
        <v>139</v>
      </c>
      <c r="CO893" t="s">
        <v>138</v>
      </c>
      <c r="CQ893" t="s">
        <v>115</v>
      </c>
      <c r="CR893" t="s">
        <v>133</v>
      </c>
      <c r="CS893" t="s">
        <v>139</v>
      </c>
      <c r="CT893" t="s">
        <v>133</v>
      </c>
      <c r="CU893" t="s">
        <v>139</v>
      </c>
      <c r="CV893" t="s">
        <v>133</v>
      </c>
      <c r="CW893" t="s">
        <v>139</v>
      </c>
      <c r="CX893" t="s">
        <v>295</v>
      </c>
      <c r="CY893" s="10">
        <v>16702342440</v>
      </c>
      <c r="CZ893" t="s">
        <v>7735</v>
      </c>
      <c r="DA893" t="s">
        <v>296</v>
      </c>
      <c r="DB893" t="s">
        <v>133</v>
      </c>
      <c r="DC893" t="s">
        <v>115</v>
      </c>
    </row>
    <row r="894" spans="1:112" ht="14.45" customHeight="1" x14ac:dyDescent="0.25">
      <c r="A894" t="s">
        <v>8119</v>
      </c>
      <c r="B894" t="s">
        <v>143</v>
      </c>
      <c r="C894" s="1">
        <v>45564</v>
      </c>
      <c r="D894" s="1">
        <v>45629</v>
      </c>
      <c r="E894" t="s">
        <v>144</v>
      </c>
      <c r="F894" s="1">
        <v>45728</v>
      </c>
      <c r="G894" t="s">
        <v>115</v>
      </c>
      <c r="H894" t="s">
        <v>115</v>
      </c>
      <c r="I894" t="s">
        <v>115</v>
      </c>
      <c r="J894" t="s">
        <v>7730</v>
      </c>
      <c r="L894" t="s">
        <v>7731</v>
      </c>
      <c r="N894" t="s">
        <v>119</v>
      </c>
      <c r="O894" t="s">
        <v>120</v>
      </c>
      <c r="P894" s="8">
        <v>96950</v>
      </c>
      <c r="Q894" t="s">
        <v>121</v>
      </c>
      <c r="R894" t="s">
        <v>284</v>
      </c>
      <c r="S894" s="10">
        <v>16702342440</v>
      </c>
      <c r="U894" t="s">
        <v>7732</v>
      </c>
      <c r="V894">
        <v>23622</v>
      </c>
      <c r="W894" t="s">
        <v>123</v>
      </c>
      <c r="Y894" t="s">
        <v>7733</v>
      </c>
      <c r="Z894" t="s">
        <v>2861</v>
      </c>
      <c r="AA894" t="s">
        <v>7734</v>
      </c>
      <c r="AB894" t="s">
        <v>1018</v>
      </c>
      <c r="AC894" t="s">
        <v>7731</v>
      </c>
      <c r="AE894" t="s">
        <v>119</v>
      </c>
      <c r="AF894" t="s">
        <v>120</v>
      </c>
      <c r="AG894" s="8">
        <v>96950</v>
      </c>
      <c r="AH894" t="s">
        <v>121</v>
      </c>
      <c r="AI894" t="s">
        <v>284</v>
      </c>
      <c r="AJ894" s="10">
        <v>16702342440</v>
      </c>
      <c r="AL894" t="s">
        <v>7735</v>
      </c>
      <c r="BD894" t="str">
        <f>"53-3032.00"</f>
        <v>53-3032.00</v>
      </c>
      <c r="BE894" t="s">
        <v>2970</v>
      </c>
      <c r="BF894" t="s">
        <v>8120</v>
      </c>
      <c r="BG894" t="s">
        <v>8121</v>
      </c>
      <c r="BH894">
        <v>2</v>
      </c>
      <c r="BI894">
        <v>2</v>
      </c>
      <c r="BJ894" s="1">
        <v>45730</v>
      </c>
      <c r="BK894" s="1">
        <v>46094</v>
      </c>
      <c r="BL894" s="1">
        <v>45730</v>
      </c>
      <c r="BM894" s="1">
        <v>46094</v>
      </c>
      <c r="BN894">
        <v>35</v>
      </c>
      <c r="BO894">
        <v>0</v>
      </c>
      <c r="BP894">
        <v>7</v>
      </c>
      <c r="BQ894">
        <v>7</v>
      </c>
      <c r="BR894">
        <v>7</v>
      </c>
      <c r="BS894">
        <v>7</v>
      </c>
      <c r="BT894">
        <v>7</v>
      </c>
      <c r="BU894">
        <v>0</v>
      </c>
      <c r="BV894" t="str">
        <f>"8:00 AM"</f>
        <v>8:00 AM</v>
      </c>
      <c r="BW894" t="str">
        <f>"5:00 PM"</f>
        <v>5:00 PM</v>
      </c>
      <c r="BX894" t="s">
        <v>226</v>
      </c>
      <c r="BY894">
        <v>0</v>
      </c>
      <c r="BZ894">
        <v>12</v>
      </c>
      <c r="CA894" t="s">
        <v>115</v>
      </c>
      <c r="CC894" t="s">
        <v>8122</v>
      </c>
      <c r="CD894" t="s">
        <v>7739</v>
      </c>
      <c r="CF894" t="s">
        <v>119</v>
      </c>
      <c r="CG894" t="s">
        <v>120</v>
      </c>
      <c r="CH894" s="8">
        <v>96950</v>
      </c>
      <c r="CI894" s="3">
        <v>11.31</v>
      </c>
      <c r="CJ894" s="3">
        <v>11.31</v>
      </c>
      <c r="CK894" s="3">
        <v>16.97</v>
      </c>
      <c r="CL894" s="3">
        <v>16.97</v>
      </c>
      <c r="CM894" t="s">
        <v>136</v>
      </c>
      <c r="CN894" t="s">
        <v>139</v>
      </c>
      <c r="CO894" t="s">
        <v>138</v>
      </c>
      <c r="CQ894" t="s">
        <v>115</v>
      </c>
      <c r="CR894" t="s">
        <v>133</v>
      </c>
      <c r="CS894" t="s">
        <v>139</v>
      </c>
      <c r="CT894" t="s">
        <v>133</v>
      </c>
      <c r="CU894" t="s">
        <v>139</v>
      </c>
      <c r="CV894" t="s">
        <v>133</v>
      </c>
      <c r="CW894" t="s">
        <v>139</v>
      </c>
      <c r="CX894" t="s">
        <v>295</v>
      </c>
      <c r="CY894" s="10">
        <v>16702342440</v>
      </c>
      <c r="CZ894" t="s">
        <v>7735</v>
      </c>
      <c r="DA894" t="s">
        <v>296</v>
      </c>
      <c r="DB894" t="s">
        <v>133</v>
      </c>
      <c r="DC894" t="s">
        <v>115</v>
      </c>
    </row>
    <row r="895" spans="1:112" ht="14.45" customHeight="1" x14ac:dyDescent="0.25">
      <c r="A895" t="s">
        <v>8420</v>
      </c>
      <c r="B895" t="s">
        <v>143</v>
      </c>
      <c r="C895" s="1">
        <v>45573</v>
      </c>
      <c r="D895" s="1">
        <v>45629</v>
      </c>
      <c r="E895" t="s">
        <v>114</v>
      </c>
      <c r="G895" t="s">
        <v>115</v>
      </c>
      <c r="H895" t="s">
        <v>115</v>
      </c>
      <c r="I895" t="s">
        <v>115</v>
      </c>
      <c r="J895" t="s">
        <v>2534</v>
      </c>
      <c r="K895" t="s">
        <v>2535</v>
      </c>
      <c r="L895" t="s">
        <v>2536</v>
      </c>
      <c r="M895" t="s">
        <v>2537</v>
      </c>
      <c r="N895" t="s">
        <v>643</v>
      </c>
      <c r="O895" t="s">
        <v>120</v>
      </c>
      <c r="P895" s="8">
        <v>96951</v>
      </c>
      <c r="Q895" t="s">
        <v>121</v>
      </c>
      <c r="S895" s="10">
        <v>16705320363</v>
      </c>
      <c r="U895" t="s">
        <v>2538</v>
      </c>
      <c r="V895">
        <v>44511</v>
      </c>
      <c r="W895" t="s">
        <v>123</v>
      </c>
      <c r="Y895" t="s">
        <v>2539</v>
      </c>
      <c r="Z895" t="s">
        <v>2540</v>
      </c>
      <c r="AA895" t="s">
        <v>2541</v>
      </c>
      <c r="AB895" t="s">
        <v>304</v>
      </c>
      <c r="AC895" t="s">
        <v>2536</v>
      </c>
      <c r="AD895" t="s">
        <v>2537</v>
      </c>
      <c r="AE895" t="s">
        <v>643</v>
      </c>
      <c r="AF895" t="s">
        <v>120</v>
      </c>
      <c r="AG895" s="8">
        <v>96951</v>
      </c>
      <c r="AH895" t="s">
        <v>121</v>
      </c>
      <c r="AI895" t="s">
        <v>284</v>
      </c>
      <c r="AJ895" s="10">
        <v>16705320363</v>
      </c>
      <c r="AL895" t="s">
        <v>2543</v>
      </c>
      <c r="BD895" t="str">
        <f>"49-9021.00"</f>
        <v>49-9021.00</v>
      </c>
      <c r="BE895" t="s">
        <v>935</v>
      </c>
      <c r="BF895" t="s">
        <v>3575</v>
      </c>
      <c r="BG895" t="s">
        <v>937</v>
      </c>
      <c r="BH895">
        <v>1</v>
      </c>
      <c r="BI895">
        <v>1</v>
      </c>
      <c r="BJ895" s="1">
        <v>45658</v>
      </c>
      <c r="BK895" s="1">
        <v>46022</v>
      </c>
      <c r="BL895" s="1">
        <v>45658</v>
      </c>
      <c r="BM895" s="1">
        <v>46022</v>
      </c>
      <c r="BN895">
        <v>35</v>
      </c>
      <c r="BO895">
        <v>0</v>
      </c>
      <c r="BP895">
        <v>7</v>
      </c>
      <c r="BQ895">
        <v>7</v>
      </c>
      <c r="BR895">
        <v>7</v>
      </c>
      <c r="BS895">
        <v>7</v>
      </c>
      <c r="BT895">
        <v>7</v>
      </c>
      <c r="BU895">
        <v>0</v>
      </c>
      <c r="BV895" t="str">
        <f>"8:00 AM"</f>
        <v>8:00 AM</v>
      </c>
      <c r="BW895" t="str">
        <f>"4:00 PM"</f>
        <v>4:00 PM</v>
      </c>
      <c r="BX895" t="s">
        <v>226</v>
      </c>
      <c r="BY895">
        <v>0</v>
      </c>
      <c r="BZ895">
        <v>12</v>
      </c>
      <c r="CA895" t="s">
        <v>115</v>
      </c>
      <c r="CC895" t="s">
        <v>3576</v>
      </c>
      <c r="CD895" t="s">
        <v>3577</v>
      </c>
      <c r="CE895" t="s">
        <v>3578</v>
      </c>
      <c r="CF895" t="s">
        <v>823</v>
      </c>
      <c r="CG895" t="s">
        <v>120</v>
      </c>
      <c r="CH895" s="8">
        <v>96951</v>
      </c>
      <c r="CI895" s="3">
        <v>10.74</v>
      </c>
      <c r="CJ895" s="3">
        <v>10.74</v>
      </c>
      <c r="CK895" s="3">
        <v>16.11</v>
      </c>
      <c r="CL895" s="3">
        <v>16.11</v>
      </c>
      <c r="CM895" t="s">
        <v>136</v>
      </c>
      <c r="CN895" t="s">
        <v>139</v>
      </c>
      <c r="CO895" t="s">
        <v>138</v>
      </c>
      <c r="CQ895" t="s">
        <v>115</v>
      </c>
      <c r="CR895" t="s">
        <v>133</v>
      </c>
      <c r="CS895" t="s">
        <v>139</v>
      </c>
      <c r="CT895" t="s">
        <v>133</v>
      </c>
      <c r="CU895" t="s">
        <v>139</v>
      </c>
      <c r="CV895" t="s">
        <v>133</v>
      </c>
      <c r="CW895" t="s">
        <v>139</v>
      </c>
      <c r="CX895" t="s">
        <v>2547</v>
      </c>
      <c r="CY895" s="10">
        <v>16705320363</v>
      </c>
      <c r="CZ895" t="s">
        <v>2543</v>
      </c>
      <c r="DA895" t="s">
        <v>2548</v>
      </c>
      <c r="DB895" t="s">
        <v>133</v>
      </c>
      <c r="DC895" t="s">
        <v>115</v>
      </c>
    </row>
    <row r="896" spans="1:112" ht="14.45" customHeight="1" x14ac:dyDescent="0.25">
      <c r="A896" t="s">
        <v>8599</v>
      </c>
      <c r="B896" t="s">
        <v>192</v>
      </c>
      <c r="C896" s="1">
        <v>45539</v>
      </c>
      <c r="D896" s="1">
        <v>45629</v>
      </c>
      <c r="E896" t="s">
        <v>114</v>
      </c>
      <c r="G896" t="s">
        <v>115</v>
      </c>
      <c r="H896" t="s">
        <v>115</v>
      </c>
      <c r="I896" t="s">
        <v>115</v>
      </c>
      <c r="J896" t="s">
        <v>1861</v>
      </c>
      <c r="K896" t="s">
        <v>1862</v>
      </c>
      <c r="L896" t="s">
        <v>1863</v>
      </c>
      <c r="N896" t="s">
        <v>283</v>
      </c>
      <c r="O896" t="s">
        <v>120</v>
      </c>
      <c r="P896" s="8">
        <v>96952</v>
      </c>
      <c r="Q896" t="s">
        <v>121</v>
      </c>
      <c r="S896" s="10">
        <v>16704335682</v>
      </c>
      <c r="U896" t="s">
        <v>1864</v>
      </c>
      <c r="V896">
        <v>722511</v>
      </c>
      <c r="W896" t="s">
        <v>123</v>
      </c>
      <c r="Y896" t="s">
        <v>1865</v>
      </c>
      <c r="Z896" t="s">
        <v>1866</v>
      </c>
      <c r="AA896" t="s">
        <v>190</v>
      </c>
      <c r="AB896" t="s">
        <v>304</v>
      </c>
      <c r="AC896" t="s">
        <v>1867</v>
      </c>
      <c r="AE896" t="s">
        <v>1868</v>
      </c>
      <c r="AF896" t="s">
        <v>1869</v>
      </c>
      <c r="AG896" s="8">
        <v>33315</v>
      </c>
      <c r="AH896" t="s">
        <v>121</v>
      </c>
      <c r="AJ896" s="10">
        <v>13057107039</v>
      </c>
      <c r="AL896" t="s">
        <v>1870</v>
      </c>
      <c r="BD896" t="str">
        <f>"35-2021.00"</f>
        <v>35-2021.00</v>
      </c>
      <c r="BE896" t="s">
        <v>1658</v>
      </c>
      <c r="BF896" t="s">
        <v>5020</v>
      </c>
      <c r="BG896" t="s">
        <v>690</v>
      </c>
      <c r="BH896">
        <v>2</v>
      </c>
      <c r="BJ896" s="1">
        <v>45627</v>
      </c>
      <c r="BK896" s="1">
        <v>45991</v>
      </c>
      <c r="BN896">
        <v>40</v>
      </c>
      <c r="BO896">
        <v>0</v>
      </c>
      <c r="BP896">
        <v>8</v>
      </c>
      <c r="BQ896">
        <v>8</v>
      </c>
      <c r="BR896">
        <v>8</v>
      </c>
      <c r="BS896">
        <v>8</v>
      </c>
      <c r="BT896">
        <v>8</v>
      </c>
      <c r="BU896">
        <v>0</v>
      </c>
      <c r="BV896" t="str">
        <f>"6:00 AM"</f>
        <v>6:00 AM</v>
      </c>
      <c r="BW896" t="str">
        <f>"10:00 PM"</f>
        <v>10:00 PM</v>
      </c>
      <c r="BX896" t="s">
        <v>158</v>
      </c>
      <c r="BY896">
        <v>0</v>
      </c>
      <c r="BZ896">
        <v>0</v>
      </c>
      <c r="CA896" t="s">
        <v>115</v>
      </c>
      <c r="CC896" t="s">
        <v>137</v>
      </c>
      <c r="CD896" t="s">
        <v>1863</v>
      </c>
      <c r="CF896" t="s">
        <v>283</v>
      </c>
      <c r="CG896" t="s">
        <v>120</v>
      </c>
      <c r="CH896" s="8">
        <v>96952</v>
      </c>
      <c r="CI896" s="3">
        <v>7.84</v>
      </c>
      <c r="CJ896" s="3">
        <v>7.84</v>
      </c>
      <c r="CK896" s="3">
        <v>11.76</v>
      </c>
      <c r="CL896" s="3">
        <v>11.76</v>
      </c>
      <c r="CM896" t="s">
        <v>136</v>
      </c>
      <c r="CN896" t="s">
        <v>139</v>
      </c>
      <c r="CO896" t="s">
        <v>138</v>
      </c>
      <c r="CQ896" t="s">
        <v>115</v>
      </c>
      <c r="CR896" t="s">
        <v>133</v>
      </c>
      <c r="CS896" t="s">
        <v>139</v>
      </c>
      <c r="CT896" t="s">
        <v>133</v>
      </c>
      <c r="CU896" t="s">
        <v>139</v>
      </c>
      <c r="CV896" t="s">
        <v>133</v>
      </c>
      <c r="CW896" t="s">
        <v>139</v>
      </c>
      <c r="CX896" t="s">
        <v>1872</v>
      </c>
      <c r="CY896" s="10">
        <v>16702853413</v>
      </c>
      <c r="CZ896" t="s">
        <v>1870</v>
      </c>
      <c r="DA896" t="s">
        <v>139</v>
      </c>
      <c r="DB896" t="s">
        <v>133</v>
      </c>
      <c r="DC896" t="s">
        <v>115</v>
      </c>
    </row>
    <row r="897" spans="1:112" ht="14.45" customHeight="1" x14ac:dyDescent="0.25">
      <c r="A897" t="s">
        <v>8656</v>
      </c>
      <c r="B897" t="s">
        <v>192</v>
      </c>
      <c r="C897" s="1">
        <v>45602</v>
      </c>
      <c r="D897" s="1">
        <v>45629</v>
      </c>
      <c r="E897" t="s">
        <v>114</v>
      </c>
      <c r="G897" t="s">
        <v>115</v>
      </c>
      <c r="H897" t="s">
        <v>115</v>
      </c>
      <c r="I897" t="s">
        <v>115</v>
      </c>
      <c r="J897" t="s">
        <v>4069</v>
      </c>
      <c r="L897" t="s">
        <v>4739</v>
      </c>
      <c r="M897" t="s">
        <v>8657</v>
      </c>
      <c r="N897" t="s">
        <v>119</v>
      </c>
      <c r="O897" t="s">
        <v>120</v>
      </c>
      <c r="P897" s="8">
        <v>96950</v>
      </c>
      <c r="Q897" t="s">
        <v>121</v>
      </c>
      <c r="R897" t="s">
        <v>139</v>
      </c>
      <c r="S897" s="10">
        <v>16707852508</v>
      </c>
      <c r="T897">
        <v>0</v>
      </c>
      <c r="U897" t="s">
        <v>4071</v>
      </c>
      <c r="V897">
        <v>56132</v>
      </c>
      <c r="W897" t="s">
        <v>123</v>
      </c>
      <c r="Y897" t="s">
        <v>2878</v>
      </c>
      <c r="Z897" t="s">
        <v>2879</v>
      </c>
      <c r="AA897" t="s">
        <v>2880</v>
      </c>
      <c r="AB897" t="s">
        <v>200</v>
      </c>
      <c r="AC897" t="s">
        <v>4739</v>
      </c>
      <c r="AD897" t="s">
        <v>4740</v>
      </c>
      <c r="AE897" t="s">
        <v>119</v>
      </c>
      <c r="AF897" t="s">
        <v>120</v>
      </c>
      <c r="AG897" s="8">
        <v>96950</v>
      </c>
      <c r="AH897" t="s">
        <v>121</v>
      </c>
      <c r="AJ897" s="10">
        <v>16707852508</v>
      </c>
      <c r="AL897" t="s">
        <v>4073</v>
      </c>
      <c r="BD897" t="str">
        <f>"49-9071.00"</f>
        <v>49-9071.00</v>
      </c>
      <c r="BE897" t="s">
        <v>241</v>
      </c>
      <c r="BF897" t="s">
        <v>8658</v>
      </c>
      <c r="BG897" t="s">
        <v>626</v>
      </c>
      <c r="BH897">
        <v>5</v>
      </c>
      <c r="BJ897" s="1">
        <v>45688</v>
      </c>
      <c r="BK897" s="1">
        <v>46054</v>
      </c>
      <c r="BN897">
        <v>35</v>
      </c>
      <c r="BO897">
        <v>0</v>
      </c>
      <c r="BP897">
        <v>7</v>
      </c>
      <c r="BQ897">
        <v>7</v>
      </c>
      <c r="BR897">
        <v>7</v>
      </c>
      <c r="BS897">
        <v>7</v>
      </c>
      <c r="BT897">
        <v>7</v>
      </c>
      <c r="BU897">
        <v>0</v>
      </c>
      <c r="BV897" t="str">
        <f>"9:00 AM"</f>
        <v>9:00 AM</v>
      </c>
      <c r="BW897" t="str">
        <f>"5:00 PM"</f>
        <v>5:00 PM</v>
      </c>
      <c r="BX897" t="s">
        <v>2346</v>
      </c>
      <c r="BY897">
        <v>0</v>
      </c>
      <c r="BZ897">
        <v>12</v>
      </c>
      <c r="CA897" t="s">
        <v>115</v>
      </c>
      <c r="CC897" s="2" t="s">
        <v>8659</v>
      </c>
      <c r="CD897" t="s">
        <v>4739</v>
      </c>
      <c r="CE897" t="s">
        <v>4740</v>
      </c>
      <c r="CF897" t="s">
        <v>119</v>
      </c>
      <c r="CG897" t="s">
        <v>120</v>
      </c>
      <c r="CH897" s="8">
        <v>96950</v>
      </c>
      <c r="CI897" s="3">
        <v>9.75</v>
      </c>
      <c r="CJ897" s="3">
        <v>9.75</v>
      </c>
      <c r="CK897" s="3">
        <v>14.63</v>
      </c>
      <c r="CL897" s="3">
        <v>14.63</v>
      </c>
      <c r="CM897" t="s">
        <v>136</v>
      </c>
      <c r="CO897" t="s">
        <v>138</v>
      </c>
      <c r="CQ897" t="s">
        <v>115</v>
      </c>
      <c r="CR897" t="s">
        <v>133</v>
      </c>
      <c r="CS897" t="s">
        <v>139</v>
      </c>
      <c r="CT897" t="s">
        <v>133</v>
      </c>
      <c r="CU897" t="s">
        <v>139</v>
      </c>
      <c r="CV897" t="s">
        <v>133</v>
      </c>
      <c r="CW897" t="s">
        <v>139</v>
      </c>
      <c r="CX897" s="2" t="s">
        <v>5854</v>
      </c>
      <c r="CY897" s="10">
        <v>16707852508</v>
      </c>
      <c r="CZ897" t="s">
        <v>4073</v>
      </c>
      <c r="DA897" t="s">
        <v>4745</v>
      </c>
      <c r="DB897" t="s">
        <v>133</v>
      </c>
      <c r="DC897" t="s">
        <v>115</v>
      </c>
    </row>
    <row r="898" spans="1:112" ht="14.45" customHeight="1" x14ac:dyDescent="0.25">
      <c r="A898" t="s">
        <v>8813</v>
      </c>
      <c r="B898" t="s">
        <v>143</v>
      </c>
      <c r="C898" s="1">
        <v>45571</v>
      </c>
      <c r="D898" s="1">
        <v>45629</v>
      </c>
      <c r="E898" t="s">
        <v>114</v>
      </c>
      <c r="G898" t="s">
        <v>133</v>
      </c>
      <c r="H898" t="s">
        <v>115</v>
      </c>
      <c r="I898" t="s">
        <v>115</v>
      </c>
      <c r="J898" t="s">
        <v>404</v>
      </c>
      <c r="L898" t="s">
        <v>405</v>
      </c>
      <c r="M898" t="s">
        <v>406</v>
      </c>
      <c r="N898" t="s">
        <v>148</v>
      </c>
      <c r="O898" t="s">
        <v>120</v>
      </c>
      <c r="P898" s="8">
        <v>96950</v>
      </c>
      <c r="Q898" t="s">
        <v>121</v>
      </c>
      <c r="S898" s="10">
        <v>16702350173</v>
      </c>
      <c r="U898" t="s">
        <v>407</v>
      </c>
      <c r="V898">
        <v>711211</v>
      </c>
      <c r="W898" t="s">
        <v>123</v>
      </c>
      <c r="Y898" t="s">
        <v>408</v>
      </c>
      <c r="Z898" t="s">
        <v>409</v>
      </c>
      <c r="AB898" t="s">
        <v>200</v>
      </c>
      <c r="AC898" t="s">
        <v>405</v>
      </c>
      <c r="AD898" t="s">
        <v>406</v>
      </c>
      <c r="AE898" t="s">
        <v>148</v>
      </c>
      <c r="AF898" t="s">
        <v>120</v>
      </c>
      <c r="AG898" s="8">
        <v>96950</v>
      </c>
      <c r="AH898" t="s">
        <v>121</v>
      </c>
      <c r="AJ898" s="10">
        <v>16702350173</v>
      </c>
      <c r="AL898" t="s">
        <v>410</v>
      </c>
      <c r="BD898" t="str">
        <f>"39-9032.00"</f>
        <v>39-9032.00</v>
      </c>
      <c r="BE898" t="s">
        <v>411</v>
      </c>
      <c r="BF898" t="s">
        <v>412</v>
      </c>
      <c r="BG898" t="s">
        <v>413</v>
      </c>
      <c r="BH898">
        <v>1</v>
      </c>
      <c r="BI898">
        <v>1</v>
      </c>
      <c r="BJ898" s="1">
        <v>45627</v>
      </c>
      <c r="BK898" s="1">
        <v>46721</v>
      </c>
      <c r="BL898" s="1">
        <v>45629</v>
      </c>
      <c r="BM898" s="1">
        <v>46721</v>
      </c>
      <c r="BN898">
        <v>40</v>
      </c>
      <c r="BO898">
        <v>0</v>
      </c>
      <c r="BP898">
        <v>8</v>
      </c>
      <c r="BQ898">
        <v>8</v>
      </c>
      <c r="BR898">
        <v>8</v>
      </c>
      <c r="BS898">
        <v>8</v>
      </c>
      <c r="BT898">
        <v>8</v>
      </c>
      <c r="BU898">
        <v>0</v>
      </c>
      <c r="BV898" t="str">
        <f>"9:00 AM"</f>
        <v>9:00 AM</v>
      </c>
      <c r="BW898" t="str">
        <f>"6:00 PM"</f>
        <v>6:00 PM</v>
      </c>
      <c r="BX898" t="s">
        <v>226</v>
      </c>
      <c r="BY898">
        <v>0</v>
      </c>
      <c r="BZ898">
        <v>24</v>
      </c>
      <c r="CA898" t="s">
        <v>115</v>
      </c>
      <c r="CC898" s="2" t="s">
        <v>8814</v>
      </c>
      <c r="CD898" t="s">
        <v>415</v>
      </c>
      <c r="CE898" t="s">
        <v>416</v>
      </c>
      <c r="CF898" t="s">
        <v>119</v>
      </c>
      <c r="CG898" t="s">
        <v>120</v>
      </c>
      <c r="CH898" s="8">
        <v>96950</v>
      </c>
      <c r="CI898" s="3">
        <v>9</v>
      </c>
      <c r="CJ898" s="3">
        <v>16.5</v>
      </c>
      <c r="CK898" s="3">
        <v>13.5</v>
      </c>
      <c r="CL898" s="3">
        <v>24.75</v>
      </c>
      <c r="CM898" t="s">
        <v>136</v>
      </c>
      <c r="CN898" t="s">
        <v>139</v>
      </c>
      <c r="CO898" t="s">
        <v>138</v>
      </c>
      <c r="CQ898" t="s">
        <v>133</v>
      </c>
      <c r="CR898" t="s">
        <v>133</v>
      </c>
      <c r="CS898" t="s">
        <v>133</v>
      </c>
      <c r="CT898" t="s">
        <v>133</v>
      </c>
      <c r="CU898" t="s">
        <v>133</v>
      </c>
      <c r="CV898" t="s">
        <v>133</v>
      </c>
      <c r="CW898" t="s">
        <v>133</v>
      </c>
      <c r="CX898" t="s">
        <v>158</v>
      </c>
      <c r="CY898" s="10">
        <v>16702350173</v>
      </c>
      <c r="CZ898" t="s">
        <v>410</v>
      </c>
      <c r="DA898" t="s">
        <v>417</v>
      </c>
      <c r="DB898" t="s">
        <v>133</v>
      </c>
      <c r="DC898" t="s">
        <v>115</v>
      </c>
    </row>
    <row r="899" spans="1:112" ht="14.45" customHeight="1" x14ac:dyDescent="0.25">
      <c r="A899" t="s">
        <v>8995</v>
      </c>
      <c r="B899" t="s">
        <v>192</v>
      </c>
      <c r="C899" s="1">
        <v>45507</v>
      </c>
      <c r="D899" s="1">
        <v>45629</v>
      </c>
      <c r="E899" t="s">
        <v>114</v>
      </c>
      <c r="G899" t="s">
        <v>115</v>
      </c>
      <c r="H899" t="s">
        <v>115</v>
      </c>
      <c r="I899" t="s">
        <v>115</v>
      </c>
      <c r="J899" t="s">
        <v>8729</v>
      </c>
      <c r="K899" t="s">
        <v>8730</v>
      </c>
      <c r="L899" t="s">
        <v>550</v>
      </c>
      <c r="N899" t="s">
        <v>119</v>
      </c>
      <c r="O899" t="s">
        <v>120</v>
      </c>
      <c r="P899" s="8">
        <v>96950</v>
      </c>
      <c r="Q899" t="s">
        <v>121</v>
      </c>
      <c r="S899" s="10">
        <v>16702331199</v>
      </c>
      <c r="U899" t="s">
        <v>551</v>
      </c>
      <c r="V899">
        <v>2361</v>
      </c>
      <c r="W899" t="s">
        <v>123</v>
      </c>
      <c r="Y899" t="s">
        <v>552</v>
      </c>
      <c r="Z899" t="s">
        <v>553</v>
      </c>
      <c r="AA899" t="s">
        <v>1358</v>
      </c>
      <c r="AB899" t="s">
        <v>200</v>
      </c>
      <c r="AC899" t="s">
        <v>550</v>
      </c>
      <c r="AE899" t="s">
        <v>119</v>
      </c>
      <c r="AF899" t="s">
        <v>120</v>
      </c>
      <c r="AG899" s="8">
        <v>96950</v>
      </c>
      <c r="AH899" t="s">
        <v>121</v>
      </c>
      <c r="AJ899" s="10">
        <v>16702331199</v>
      </c>
      <c r="AL899" t="s">
        <v>557</v>
      </c>
      <c r="BD899" t="str">
        <f>"49-9071.00"</f>
        <v>49-9071.00</v>
      </c>
      <c r="BE899" t="s">
        <v>241</v>
      </c>
      <c r="BF899" t="s">
        <v>8996</v>
      </c>
      <c r="BG899" t="s">
        <v>1085</v>
      </c>
      <c r="BH899">
        <v>3</v>
      </c>
      <c r="BJ899" s="1">
        <v>45566</v>
      </c>
      <c r="BK899" s="1">
        <v>45930</v>
      </c>
      <c r="BN899">
        <v>35</v>
      </c>
      <c r="BO899">
        <v>0</v>
      </c>
      <c r="BP899">
        <v>7</v>
      </c>
      <c r="BQ899">
        <v>7</v>
      </c>
      <c r="BR899">
        <v>7</v>
      </c>
      <c r="BS899">
        <v>7</v>
      </c>
      <c r="BT899">
        <v>7</v>
      </c>
      <c r="BU899">
        <v>0</v>
      </c>
      <c r="BV899" t="str">
        <f>"9:00 AM"</f>
        <v>9:00 AM</v>
      </c>
      <c r="BW899" t="str">
        <f>"5:00 PM"</f>
        <v>5:00 PM</v>
      </c>
      <c r="BX899" t="s">
        <v>226</v>
      </c>
      <c r="BY899">
        <v>0</v>
      </c>
      <c r="BZ899">
        <v>12</v>
      </c>
      <c r="CA899" t="s">
        <v>115</v>
      </c>
      <c r="CC899" t="s">
        <v>8997</v>
      </c>
      <c r="CD899" t="s">
        <v>3056</v>
      </c>
      <c r="CF899" t="s">
        <v>148</v>
      </c>
      <c r="CG899" t="s">
        <v>120</v>
      </c>
      <c r="CH899" s="8">
        <v>96950</v>
      </c>
      <c r="CI899" s="3">
        <v>9.75</v>
      </c>
      <c r="CJ899" s="3">
        <v>9.75</v>
      </c>
      <c r="CK899" s="3">
        <v>14.63</v>
      </c>
      <c r="CL899" s="3">
        <v>14.63</v>
      </c>
      <c r="CM899" t="s">
        <v>136</v>
      </c>
      <c r="CN899" t="s">
        <v>555</v>
      </c>
      <c r="CO899" t="s">
        <v>138</v>
      </c>
      <c r="CQ899" t="s">
        <v>115</v>
      </c>
      <c r="CR899" t="s">
        <v>133</v>
      </c>
      <c r="CS899" t="s">
        <v>133</v>
      </c>
      <c r="CT899" t="s">
        <v>133</v>
      </c>
      <c r="CU899" t="s">
        <v>139</v>
      </c>
      <c r="CV899" t="s">
        <v>133</v>
      </c>
      <c r="CW899" t="s">
        <v>133</v>
      </c>
      <c r="CX899" t="s">
        <v>3057</v>
      </c>
      <c r="CY899" s="10">
        <v>16702331199</v>
      </c>
      <c r="CZ899" t="s">
        <v>557</v>
      </c>
      <c r="DA899" t="s">
        <v>139</v>
      </c>
      <c r="DB899" t="s">
        <v>133</v>
      </c>
      <c r="DC899" t="s">
        <v>115</v>
      </c>
    </row>
    <row r="900" spans="1:112" ht="14.45" customHeight="1" x14ac:dyDescent="0.25">
      <c r="A900" t="s">
        <v>9591</v>
      </c>
      <c r="B900" t="s">
        <v>143</v>
      </c>
      <c r="C900" s="1">
        <v>45573</v>
      </c>
      <c r="D900" s="1">
        <v>45629</v>
      </c>
      <c r="E900" t="s">
        <v>114</v>
      </c>
      <c r="G900" t="s">
        <v>115</v>
      </c>
      <c r="H900" t="s">
        <v>115</v>
      </c>
      <c r="I900" t="s">
        <v>115</v>
      </c>
      <c r="J900" t="s">
        <v>2534</v>
      </c>
      <c r="K900" t="s">
        <v>2535</v>
      </c>
      <c r="L900" t="s">
        <v>2536</v>
      </c>
      <c r="M900" t="s">
        <v>2537</v>
      </c>
      <c r="N900" t="s">
        <v>643</v>
      </c>
      <c r="O900" t="s">
        <v>120</v>
      </c>
      <c r="P900" s="8">
        <v>96951</v>
      </c>
      <c r="Q900" t="s">
        <v>121</v>
      </c>
      <c r="R900" t="s">
        <v>139</v>
      </c>
      <c r="S900" s="10">
        <v>16705320363</v>
      </c>
      <c r="U900" t="s">
        <v>2538</v>
      </c>
      <c r="V900">
        <v>44511</v>
      </c>
      <c r="W900" t="s">
        <v>123</v>
      </c>
      <c r="Y900" t="s">
        <v>2539</v>
      </c>
      <c r="Z900" t="s">
        <v>2540</v>
      </c>
      <c r="AA900" t="s">
        <v>2541</v>
      </c>
      <c r="AB900" t="s">
        <v>304</v>
      </c>
      <c r="AC900" t="s">
        <v>2536</v>
      </c>
      <c r="AD900" t="s">
        <v>2537</v>
      </c>
      <c r="AE900" t="s">
        <v>643</v>
      </c>
      <c r="AF900" t="s">
        <v>120</v>
      </c>
      <c r="AG900" s="8">
        <v>96951</v>
      </c>
      <c r="AH900" t="s">
        <v>121</v>
      </c>
      <c r="AI900" t="s">
        <v>284</v>
      </c>
      <c r="AJ900" s="10">
        <v>16705320363</v>
      </c>
      <c r="AL900" t="s">
        <v>2543</v>
      </c>
      <c r="BD900" t="str">
        <f>"41-1011.00"</f>
        <v>41-1011.00</v>
      </c>
      <c r="BE900" t="s">
        <v>1059</v>
      </c>
      <c r="BF900" t="s">
        <v>9592</v>
      </c>
      <c r="BG900" t="s">
        <v>3822</v>
      </c>
      <c r="BH900">
        <v>1</v>
      </c>
      <c r="BI900">
        <v>1</v>
      </c>
      <c r="BJ900" s="1">
        <v>45627</v>
      </c>
      <c r="BK900" s="1">
        <v>45991</v>
      </c>
      <c r="BL900" s="1">
        <v>45629</v>
      </c>
      <c r="BM900" s="1">
        <v>45991</v>
      </c>
      <c r="BN900">
        <v>35</v>
      </c>
      <c r="BO900">
        <v>0</v>
      </c>
      <c r="BP900">
        <v>7</v>
      </c>
      <c r="BQ900">
        <v>7</v>
      </c>
      <c r="BR900">
        <v>7</v>
      </c>
      <c r="BS900">
        <v>7</v>
      </c>
      <c r="BT900">
        <v>7</v>
      </c>
      <c r="BU900">
        <v>0</v>
      </c>
      <c r="BV900" t="str">
        <f>"8:00 AM"</f>
        <v>8:00 AM</v>
      </c>
      <c r="BW900" t="str">
        <f>"4:00 PM"</f>
        <v>4:00 PM</v>
      </c>
      <c r="BX900" t="s">
        <v>226</v>
      </c>
      <c r="BY900">
        <v>0</v>
      </c>
      <c r="BZ900">
        <v>12</v>
      </c>
      <c r="CA900" t="s">
        <v>133</v>
      </c>
      <c r="CB900">
        <v>9</v>
      </c>
      <c r="CC900" t="s">
        <v>9593</v>
      </c>
      <c r="CD900" t="s">
        <v>2542</v>
      </c>
      <c r="CE900" t="s">
        <v>2537</v>
      </c>
      <c r="CF900" t="s">
        <v>643</v>
      </c>
      <c r="CG900" t="s">
        <v>120</v>
      </c>
      <c r="CH900" s="8">
        <v>96951</v>
      </c>
      <c r="CI900" s="3">
        <v>11.35</v>
      </c>
      <c r="CJ900" s="3">
        <v>11.35</v>
      </c>
      <c r="CK900" s="3">
        <v>17.03</v>
      </c>
      <c r="CL900" s="3">
        <v>17.03</v>
      </c>
      <c r="CM900" t="s">
        <v>136</v>
      </c>
      <c r="CN900" t="s">
        <v>139</v>
      </c>
      <c r="CO900" t="s">
        <v>138</v>
      </c>
      <c r="CQ900" t="s">
        <v>115</v>
      </c>
      <c r="CR900" t="s">
        <v>133</v>
      </c>
      <c r="CS900" t="s">
        <v>139</v>
      </c>
      <c r="CT900" t="s">
        <v>133</v>
      </c>
      <c r="CU900" t="s">
        <v>139</v>
      </c>
      <c r="CV900" t="s">
        <v>133</v>
      </c>
      <c r="CW900" t="s">
        <v>139</v>
      </c>
      <c r="CX900" t="s">
        <v>2547</v>
      </c>
      <c r="CY900" s="10">
        <v>16705320363</v>
      </c>
      <c r="CZ900" t="s">
        <v>2543</v>
      </c>
      <c r="DA900" t="s">
        <v>2548</v>
      </c>
      <c r="DB900" t="s">
        <v>133</v>
      </c>
      <c r="DC900" t="s">
        <v>115</v>
      </c>
    </row>
    <row r="901" spans="1:112" ht="14.45" customHeight="1" x14ac:dyDescent="0.25">
      <c r="A901" t="s">
        <v>630</v>
      </c>
      <c r="B901" t="s">
        <v>143</v>
      </c>
      <c r="C901" s="1">
        <v>45552</v>
      </c>
      <c r="D901" s="1">
        <v>45630</v>
      </c>
      <c r="E901" t="s">
        <v>114</v>
      </c>
      <c r="G901" t="s">
        <v>115</v>
      </c>
      <c r="H901" t="s">
        <v>115</v>
      </c>
      <c r="I901" t="s">
        <v>115</v>
      </c>
      <c r="J901" t="s">
        <v>265</v>
      </c>
      <c r="K901" t="s">
        <v>631</v>
      </c>
      <c r="L901" t="s">
        <v>266</v>
      </c>
      <c r="M901" t="s">
        <v>267</v>
      </c>
      <c r="N901" t="s">
        <v>148</v>
      </c>
      <c r="O901" t="s">
        <v>120</v>
      </c>
      <c r="P901" s="8">
        <v>96950</v>
      </c>
      <c r="Q901" t="s">
        <v>121</v>
      </c>
      <c r="S901" s="10">
        <v>16702341795</v>
      </c>
      <c r="U901" t="s">
        <v>149</v>
      </c>
      <c r="V901">
        <v>441110</v>
      </c>
      <c r="W901" t="s">
        <v>123</v>
      </c>
      <c r="Y901" t="s">
        <v>632</v>
      </c>
      <c r="Z901" t="s">
        <v>269</v>
      </c>
      <c r="AA901" t="s">
        <v>270</v>
      </c>
      <c r="AB901" t="s">
        <v>271</v>
      </c>
      <c r="AC901" t="s">
        <v>272</v>
      </c>
      <c r="AD901" t="s">
        <v>267</v>
      </c>
      <c r="AE901" t="s">
        <v>119</v>
      </c>
      <c r="AF901" t="s">
        <v>120</v>
      </c>
      <c r="AG901" s="8">
        <v>96950</v>
      </c>
      <c r="AH901" t="s">
        <v>121</v>
      </c>
      <c r="AJ901" s="10">
        <v>16702341795</v>
      </c>
      <c r="AL901" t="s">
        <v>154</v>
      </c>
      <c r="BD901" t="str">
        <f>"49-3093.00"</f>
        <v>49-3093.00</v>
      </c>
      <c r="BE901" t="s">
        <v>633</v>
      </c>
      <c r="BF901" t="s">
        <v>634</v>
      </c>
      <c r="BG901" t="s">
        <v>635</v>
      </c>
      <c r="BH901">
        <v>2</v>
      </c>
      <c r="BI901">
        <v>2</v>
      </c>
      <c r="BJ901" s="1">
        <v>45597</v>
      </c>
      <c r="BK901" s="1">
        <v>45961</v>
      </c>
      <c r="BL901" s="1">
        <v>45630</v>
      </c>
      <c r="BM901" s="1">
        <v>45961</v>
      </c>
      <c r="BN901">
        <v>35</v>
      </c>
      <c r="BO901">
        <v>0</v>
      </c>
      <c r="BP901">
        <v>6</v>
      </c>
      <c r="BQ901">
        <v>6</v>
      </c>
      <c r="BR901">
        <v>6</v>
      </c>
      <c r="BS901">
        <v>6</v>
      </c>
      <c r="BT901">
        <v>6</v>
      </c>
      <c r="BU901">
        <v>5</v>
      </c>
      <c r="BV901" t="str">
        <f>"9:00 AM"</f>
        <v>9:00 AM</v>
      </c>
      <c r="BW901" t="str">
        <f>"4:00 PM"</f>
        <v>4:00 PM</v>
      </c>
      <c r="BX901" t="s">
        <v>226</v>
      </c>
      <c r="BY901">
        <v>0</v>
      </c>
      <c r="BZ901">
        <v>12</v>
      </c>
      <c r="CA901" t="s">
        <v>115</v>
      </c>
      <c r="CC901" t="s">
        <v>636</v>
      </c>
      <c r="CD901" t="s">
        <v>637</v>
      </c>
      <c r="CE901" t="s">
        <v>294</v>
      </c>
      <c r="CF901" t="s">
        <v>283</v>
      </c>
      <c r="CG901" t="s">
        <v>120</v>
      </c>
      <c r="CH901" s="8">
        <v>96952</v>
      </c>
      <c r="CI901" s="3">
        <v>11.85</v>
      </c>
      <c r="CJ901" s="3">
        <v>12</v>
      </c>
      <c r="CK901" s="3">
        <v>17.78</v>
      </c>
      <c r="CL901" s="3">
        <v>18</v>
      </c>
      <c r="CM901" t="s">
        <v>136</v>
      </c>
      <c r="CN901" t="s">
        <v>158</v>
      </c>
      <c r="CO901" t="s">
        <v>138</v>
      </c>
      <c r="CQ901" t="s">
        <v>115</v>
      </c>
      <c r="CR901" t="s">
        <v>133</v>
      </c>
      <c r="CS901" t="s">
        <v>133</v>
      </c>
      <c r="CT901" t="s">
        <v>133</v>
      </c>
      <c r="CU901" t="s">
        <v>139</v>
      </c>
      <c r="CV901" t="s">
        <v>133</v>
      </c>
      <c r="CW901" t="s">
        <v>133</v>
      </c>
      <c r="CX901" t="s">
        <v>638</v>
      </c>
      <c r="CY901" s="10">
        <v>16702341795</v>
      </c>
      <c r="CZ901" t="s">
        <v>154</v>
      </c>
      <c r="DA901" t="s">
        <v>164</v>
      </c>
      <c r="DB901" t="s">
        <v>133</v>
      </c>
      <c r="DC901" t="s">
        <v>115</v>
      </c>
    </row>
    <row r="902" spans="1:112" ht="14.45" customHeight="1" x14ac:dyDescent="0.25">
      <c r="A902" t="s">
        <v>1962</v>
      </c>
      <c r="B902" t="s">
        <v>143</v>
      </c>
      <c r="C902" s="1">
        <v>45567</v>
      </c>
      <c r="D902" s="1">
        <v>45630</v>
      </c>
      <c r="E902" t="s">
        <v>114</v>
      </c>
      <c r="G902" t="s">
        <v>115</v>
      </c>
      <c r="H902" t="s">
        <v>115</v>
      </c>
      <c r="I902" t="s">
        <v>115</v>
      </c>
      <c r="J902" t="s">
        <v>265</v>
      </c>
      <c r="L902" t="s">
        <v>266</v>
      </c>
      <c r="M902" t="s">
        <v>267</v>
      </c>
      <c r="N902" t="s">
        <v>148</v>
      </c>
      <c r="O902" t="s">
        <v>120</v>
      </c>
      <c r="P902" s="8">
        <v>96950</v>
      </c>
      <c r="Q902" t="s">
        <v>121</v>
      </c>
      <c r="S902" s="10">
        <v>16702341795</v>
      </c>
      <c r="U902" t="s">
        <v>149</v>
      </c>
      <c r="V902">
        <v>811111</v>
      </c>
      <c r="W902" t="s">
        <v>123</v>
      </c>
      <c r="Y902" t="s">
        <v>268</v>
      </c>
      <c r="Z902" t="s">
        <v>269</v>
      </c>
      <c r="AA902" t="s">
        <v>270</v>
      </c>
      <c r="AB902" t="s">
        <v>271</v>
      </c>
      <c r="AC902" t="s">
        <v>1590</v>
      </c>
      <c r="AD902" t="s">
        <v>1591</v>
      </c>
      <c r="AE902" t="s">
        <v>119</v>
      </c>
      <c r="AF902" t="s">
        <v>120</v>
      </c>
      <c r="AG902" s="8">
        <v>96950</v>
      </c>
      <c r="AH902" t="s">
        <v>121</v>
      </c>
      <c r="AJ902" s="10">
        <v>16702341795</v>
      </c>
      <c r="AL902" t="s">
        <v>154</v>
      </c>
      <c r="BD902" t="str">
        <f>"49-3031.00"</f>
        <v>49-3031.00</v>
      </c>
      <c r="BE902" t="s">
        <v>445</v>
      </c>
      <c r="BF902" t="s">
        <v>1963</v>
      </c>
      <c r="BG902" t="s">
        <v>1964</v>
      </c>
      <c r="BH902">
        <v>2</v>
      </c>
      <c r="BI902">
        <v>2</v>
      </c>
      <c r="BJ902" s="1">
        <v>45627</v>
      </c>
      <c r="BK902" s="1">
        <v>45991</v>
      </c>
      <c r="BL902" s="1">
        <v>45630</v>
      </c>
      <c r="BM902" s="1">
        <v>45991</v>
      </c>
      <c r="BN902">
        <v>35</v>
      </c>
      <c r="BO902">
        <v>0</v>
      </c>
      <c r="BP902">
        <v>6</v>
      </c>
      <c r="BQ902">
        <v>6</v>
      </c>
      <c r="BR902">
        <v>6</v>
      </c>
      <c r="BS902">
        <v>6</v>
      </c>
      <c r="BT902">
        <v>6</v>
      </c>
      <c r="BU902">
        <v>5</v>
      </c>
      <c r="BV902" t="str">
        <f>"9:00 AM"</f>
        <v>9:00 AM</v>
      </c>
      <c r="BW902" t="str">
        <f>"4:00 PM"</f>
        <v>4:00 PM</v>
      </c>
      <c r="BX902" t="s">
        <v>226</v>
      </c>
      <c r="BY902">
        <v>0</v>
      </c>
      <c r="BZ902">
        <v>24</v>
      </c>
      <c r="CA902" t="s">
        <v>115</v>
      </c>
      <c r="CC902" t="s">
        <v>1965</v>
      </c>
      <c r="CD902" t="s">
        <v>160</v>
      </c>
      <c r="CE902" t="s">
        <v>1966</v>
      </c>
      <c r="CF902" t="s">
        <v>162</v>
      </c>
      <c r="CG902" t="s">
        <v>120</v>
      </c>
      <c r="CH902" s="8">
        <v>96952</v>
      </c>
      <c r="CI902" s="3">
        <v>11.85</v>
      </c>
      <c r="CJ902" s="3">
        <v>15</v>
      </c>
      <c r="CK902" s="3">
        <v>17.78</v>
      </c>
      <c r="CL902" s="3">
        <v>22.5</v>
      </c>
      <c r="CM902" t="s">
        <v>136</v>
      </c>
      <c r="CN902" t="s">
        <v>158</v>
      </c>
      <c r="CO902" t="s">
        <v>138</v>
      </c>
      <c r="CQ902" t="s">
        <v>115</v>
      </c>
      <c r="CR902" t="s">
        <v>133</v>
      </c>
      <c r="CS902" t="s">
        <v>133</v>
      </c>
      <c r="CT902" t="s">
        <v>133</v>
      </c>
      <c r="CU902" t="s">
        <v>139</v>
      </c>
      <c r="CV902" t="s">
        <v>133</v>
      </c>
      <c r="CW902" t="s">
        <v>133</v>
      </c>
      <c r="CX902" t="s">
        <v>638</v>
      </c>
      <c r="CY902" s="10">
        <v>16702341795</v>
      </c>
      <c r="CZ902" t="s">
        <v>154</v>
      </c>
      <c r="DA902" t="s">
        <v>164</v>
      </c>
      <c r="DB902" t="s">
        <v>133</v>
      </c>
      <c r="DC902" t="s">
        <v>115</v>
      </c>
    </row>
    <row r="903" spans="1:112" ht="14.45" customHeight="1" x14ac:dyDescent="0.25">
      <c r="A903" t="s">
        <v>3081</v>
      </c>
      <c r="B903" t="s">
        <v>143</v>
      </c>
      <c r="C903" s="1">
        <v>45581</v>
      </c>
      <c r="D903" s="1">
        <v>45630</v>
      </c>
      <c r="E903" t="s">
        <v>144</v>
      </c>
      <c r="F903" s="1">
        <v>45679</v>
      </c>
      <c r="G903" t="s">
        <v>115</v>
      </c>
      <c r="H903" t="s">
        <v>115</v>
      </c>
      <c r="I903" t="s">
        <v>115</v>
      </c>
      <c r="J903" t="s">
        <v>1136</v>
      </c>
      <c r="K903" t="s">
        <v>1137</v>
      </c>
      <c r="L903" t="s">
        <v>3082</v>
      </c>
      <c r="N903" t="s">
        <v>148</v>
      </c>
      <c r="O903" t="s">
        <v>120</v>
      </c>
      <c r="P903" s="8">
        <v>96950</v>
      </c>
      <c r="Q903" t="s">
        <v>121</v>
      </c>
      <c r="S903" s="10">
        <v>16703221234</v>
      </c>
      <c r="T903">
        <v>781</v>
      </c>
      <c r="U903" t="s">
        <v>1139</v>
      </c>
      <c r="V903">
        <v>721110</v>
      </c>
      <c r="W903" t="s">
        <v>123</v>
      </c>
      <c r="Y903" t="s">
        <v>1140</v>
      </c>
      <c r="Z903" t="s">
        <v>1141</v>
      </c>
      <c r="AA903" t="s">
        <v>1142</v>
      </c>
      <c r="AB903" t="s">
        <v>1143</v>
      </c>
      <c r="AC903" t="s">
        <v>3082</v>
      </c>
      <c r="AE903" t="s">
        <v>148</v>
      </c>
      <c r="AF903" t="s">
        <v>120</v>
      </c>
      <c r="AG903" s="8">
        <v>96950</v>
      </c>
      <c r="AH903" t="s">
        <v>121</v>
      </c>
      <c r="AJ903" s="10">
        <v>16703221234</v>
      </c>
      <c r="AK903">
        <v>781</v>
      </c>
      <c r="AL903" t="s">
        <v>1144</v>
      </c>
      <c r="BD903" t="str">
        <f>"51-8021.00"</f>
        <v>51-8021.00</v>
      </c>
      <c r="BE903" t="s">
        <v>3083</v>
      </c>
      <c r="BF903" t="s">
        <v>3084</v>
      </c>
      <c r="BG903" t="s">
        <v>3085</v>
      </c>
      <c r="BH903">
        <v>1</v>
      </c>
      <c r="BI903">
        <v>1</v>
      </c>
      <c r="BJ903" s="1">
        <v>45681</v>
      </c>
      <c r="BK903" s="1">
        <v>46045</v>
      </c>
      <c r="BL903" s="1">
        <v>45681</v>
      </c>
      <c r="BM903" s="1">
        <v>46045</v>
      </c>
      <c r="BN903">
        <v>40</v>
      </c>
      <c r="BO903">
        <v>8</v>
      </c>
      <c r="BP903">
        <v>8</v>
      </c>
      <c r="BQ903">
        <v>8</v>
      </c>
      <c r="BR903">
        <v>8</v>
      </c>
      <c r="BS903">
        <v>8</v>
      </c>
      <c r="BT903">
        <v>0</v>
      </c>
      <c r="BU903">
        <v>0</v>
      </c>
      <c r="BV903" t="str">
        <f>"8:30 AM"</f>
        <v>8:30 AM</v>
      </c>
      <c r="BW903" t="str">
        <f>"4:30 PM"</f>
        <v>4:30 PM</v>
      </c>
      <c r="BX903" t="s">
        <v>226</v>
      </c>
      <c r="BY903">
        <v>0</v>
      </c>
      <c r="BZ903">
        <v>24</v>
      </c>
      <c r="CA903" t="s">
        <v>133</v>
      </c>
      <c r="CB903">
        <v>13</v>
      </c>
      <c r="CC903" s="2" t="s">
        <v>3086</v>
      </c>
      <c r="CD903" t="s">
        <v>3082</v>
      </c>
      <c r="CF903" t="s">
        <v>148</v>
      </c>
      <c r="CG903" t="s">
        <v>120</v>
      </c>
      <c r="CH903" s="8">
        <v>96950</v>
      </c>
      <c r="CI903" s="3">
        <v>3950</v>
      </c>
      <c r="CJ903" s="3">
        <v>3950</v>
      </c>
      <c r="CM903" t="s">
        <v>869</v>
      </c>
      <c r="CN903" t="s">
        <v>139</v>
      </c>
      <c r="CO903" t="s">
        <v>138</v>
      </c>
      <c r="CQ903" t="s">
        <v>115</v>
      </c>
      <c r="CR903" t="s">
        <v>133</v>
      </c>
      <c r="CS903" t="s">
        <v>139</v>
      </c>
      <c r="CT903" t="s">
        <v>139</v>
      </c>
      <c r="CU903" t="s">
        <v>139</v>
      </c>
      <c r="CV903" t="s">
        <v>133</v>
      </c>
      <c r="CW903" t="s">
        <v>139</v>
      </c>
      <c r="CX903" t="s">
        <v>1150</v>
      </c>
      <c r="CY903" s="10">
        <v>16703221234</v>
      </c>
      <c r="CZ903" t="s">
        <v>1144</v>
      </c>
      <c r="DA903" t="s">
        <v>139</v>
      </c>
      <c r="DB903" t="s">
        <v>133</v>
      </c>
      <c r="DC903" t="s">
        <v>115</v>
      </c>
    </row>
    <row r="904" spans="1:112" ht="14.45" customHeight="1" x14ac:dyDescent="0.25">
      <c r="A904" t="s">
        <v>4323</v>
      </c>
      <c r="B904" t="s">
        <v>143</v>
      </c>
      <c r="C904" s="1">
        <v>45567</v>
      </c>
      <c r="D904" s="1">
        <v>45630</v>
      </c>
      <c r="E904" t="s">
        <v>144</v>
      </c>
      <c r="F904" s="1">
        <v>45625</v>
      </c>
      <c r="G904" t="s">
        <v>115</v>
      </c>
      <c r="H904" t="s">
        <v>115</v>
      </c>
      <c r="I904" t="s">
        <v>115</v>
      </c>
      <c r="J904" t="s">
        <v>265</v>
      </c>
      <c r="L904" t="s">
        <v>266</v>
      </c>
      <c r="M904" t="s">
        <v>267</v>
      </c>
      <c r="N904" t="s">
        <v>148</v>
      </c>
      <c r="O904" t="s">
        <v>120</v>
      </c>
      <c r="P904" s="8">
        <v>96950</v>
      </c>
      <c r="Q904" t="s">
        <v>121</v>
      </c>
      <c r="S904" s="10">
        <v>16702341795</v>
      </c>
      <c r="U904" t="s">
        <v>149</v>
      </c>
      <c r="V904">
        <v>23822</v>
      </c>
      <c r="W904" t="s">
        <v>123</v>
      </c>
      <c r="Y904" t="s">
        <v>268</v>
      </c>
      <c r="Z904" t="s">
        <v>269</v>
      </c>
      <c r="AA904" t="s">
        <v>270</v>
      </c>
      <c r="AB904" t="s">
        <v>271</v>
      </c>
      <c r="AC904" t="s">
        <v>1590</v>
      </c>
      <c r="AD904" t="s">
        <v>1591</v>
      </c>
      <c r="AE904" t="s">
        <v>119</v>
      </c>
      <c r="AF904" t="s">
        <v>120</v>
      </c>
      <c r="AG904" s="8">
        <v>96950</v>
      </c>
      <c r="AH904" t="s">
        <v>121</v>
      </c>
      <c r="AJ904" s="10">
        <v>16702341795</v>
      </c>
      <c r="AL904" t="s">
        <v>154</v>
      </c>
      <c r="BD904" t="str">
        <f>"49-9021.00"</f>
        <v>49-9021.00</v>
      </c>
      <c r="BE904" t="s">
        <v>935</v>
      </c>
      <c r="BF904" t="s">
        <v>4324</v>
      </c>
      <c r="BG904" t="s">
        <v>4325</v>
      </c>
      <c r="BH904">
        <v>3</v>
      </c>
      <c r="BI904">
        <v>3</v>
      </c>
      <c r="BJ904" s="1">
        <v>45627</v>
      </c>
      <c r="BK904" s="1">
        <v>45991</v>
      </c>
      <c r="BL904" s="1">
        <v>45630</v>
      </c>
      <c r="BM904" s="1">
        <v>45991</v>
      </c>
      <c r="BN904">
        <v>40</v>
      </c>
      <c r="BO904">
        <v>0</v>
      </c>
      <c r="BP904">
        <v>8</v>
      </c>
      <c r="BQ904">
        <v>8</v>
      </c>
      <c r="BR904">
        <v>8</v>
      </c>
      <c r="BS904">
        <v>8</v>
      </c>
      <c r="BT904">
        <v>8</v>
      </c>
      <c r="BU904">
        <v>0</v>
      </c>
      <c r="BV904" t="str">
        <f>"8:00 AM"</f>
        <v>8:00 AM</v>
      </c>
      <c r="BW904" t="str">
        <f>"5:00 PM"</f>
        <v>5:00 PM</v>
      </c>
      <c r="BX904" t="s">
        <v>226</v>
      </c>
      <c r="BY904">
        <v>0</v>
      </c>
      <c r="BZ904">
        <v>24</v>
      </c>
      <c r="CA904" t="s">
        <v>115</v>
      </c>
      <c r="CC904" t="s">
        <v>4326</v>
      </c>
      <c r="CD904" t="s">
        <v>266</v>
      </c>
      <c r="CE904" t="s">
        <v>267</v>
      </c>
      <c r="CF904" t="s">
        <v>148</v>
      </c>
      <c r="CG904" t="s">
        <v>120</v>
      </c>
      <c r="CH904" s="8">
        <v>96950</v>
      </c>
      <c r="CI904" s="3">
        <v>10.74</v>
      </c>
      <c r="CJ904" s="3">
        <v>11</v>
      </c>
      <c r="CK904" s="3">
        <v>16.11</v>
      </c>
      <c r="CL904" s="3">
        <v>16.5</v>
      </c>
      <c r="CM904" t="s">
        <v>136</v>
      </c>
      <c r="CN904" t="s">
        <v>158</v>
      </c>
      <c r="CO904" t="s">
        <v>138</v>
      </c>
      <c r="CQ904" t="s">
        <v>133</v>
      </c>
      <c r="CR904" t="s">
        <v>133</v>
      </c>
      <c r="CS904" t="s">
        <v>133</v>
      </c>
      <c r="CT904" t="s">
        <v>133</v>
      </c>
      <c r="CU904" t="s">
        <v>139</v>
      </c>
      <c r="CV904" t="s">
        <v>133</v>
      </c>
      <c r="CW904" t="s">
        <v>133</v>
      </c>
      <c r="CX904" t="s">
        <v>279</v>
      </c>
      <c r="CY904" s="10">
        <v>16702341795</v>
      </c>
      <c r="CZ904" t="s">
        <v>154</v>
      </c>
      <c r="DA904" t="s">
        <v>164</v>
      </c>
      <c r="DB904" t="s">
        <v>133</v>
      </c>
      <c r="DC904" t="s">
        <v>115</v>
      </c>
    </row>
    <row r="905" spans="1:112" ht="14.45" customHeight="1" x14ac:dyDescent="0.25">
      <c r="A905" t="s">
        <v>6450</v>
      </c>
      <c r="B905" t="s">
        <v>901</v>
      </c>
      <c r="C905" s="1">
        <v>45589</v>
      </c>
      <c r="D905" s="1">
        <v>45630</v>
      </c>
      <c r="E905" t="s">
        <v>114</v>
      </c>
      <c r="G905" t="s">
        <v>115</v>
      </c>
      <c r="H905" t="s">
        <v>115</v>
      </c>
      <c r="I905" t="s">
        <v>115</v>
      </c>
      <c r="J905" t="s">
        <v>4069</v>
      </c>
      <c r="L905" t="s">
        <v>4739</v>
      </c>
      <c r="M905" t="s">
        <v>4740</v>
      </c>
      <c r="N905" t="s">
        <v>119</v>
      </c>
      <c r="O905" t="s">
        <v>120</v>
      </c>
      <c r="P905" s="8">
        <v>96950</v>
      </c>
      <c r="Q905" t="s">
        <v>121</v>
      </c>
      <c r="R905" t="s">
        <v>139</v>
      </c>
      <c r="S905" s="10">
        <v>16707852508</v>
      </c>
      <c r="T905">
        <v>0</v>
      </c>
      <c r="U905" t="s">
        <v>4071</v>
      </c>
      <c r="V905">
        <v>54121</v>
      </c>
      <c r="W905" t="s">
        <v>123</v>
      </c>
      <c r="Y905" t="s">
        <v>2878</v>
      </c>
      <c r="Z905" t="s">
        <v>2879</v>
      </c>
      <c r="AA905" t="s">
        <v>2880</v>
      </c>
      <c r="AB905" t="s">
        <v>200</v>
      </c>
      <c r="AC905" t="s">
        <v>4739</v>
      </c>
      <c r="AD905" t="s">
        <v>4740</v>
      </c>
      <c r="AE905" t="s">
        <v>119</v>
      </c>
      <c r="AF905" t="s">
        <v>120</v>
      </c>
      <c r="AG905" s="8">
        <v>96950</v>
      </c>
      <c r="AH905" t="s">
        <v>121</v>
      </c>
      <c r="AJ905" s="10">
        <v>16707852508</v>
      </c>
      <c r="AL905" t="s">
        <v>4073</v>
      </c>
      <c r="BD905" t="str">
        <f>"43-3031.00"</f>
        <v>43-3031.00</v>
      </c>
      <c r="BE905" t="s">
        <v>430</v>
      </c>
      <c r="BF905" t="s">
        <v>6451</v>
      </c>
      <c r="BG905" t="s">
        <v>5852</v>
      </c>
      <c r="BH905">
        <v>5</v>
      </c>
      <c r="BI905">
        <v>4</v>
      </c>
      <c r="BJ905" s="1">
        <v>45689</v>
      </c>
      <c r="BK905" s="1">
        <v>46053</v>
      </c>
      <c r="BL905" s="1">
        <v>45689</v>
      </c>
      <c r="BM905" s="1">
        <v>46053</v>
      </c>
      <c r="BN905">
        <v>35</v>
      </c>
      <c r="BO905">
        <v>0</v>
      </c>
      <c r="BP905">
        <v>7</v>
      </c>
      <c r="BQ905">
        <v>7</v>
      </c>
      <c r="BR905">
        <v>7</v>
      </c>
      <c r="BS905">
        <v>7</v>
      </c>
      <c r="BT905">
        <v>7</v>
      </c>
      <c r="BU905">
        <v>0</v>
      </c>
      <c r="BV905" t="str">
        <f>"9:00 AM"</f>
        <v>9:00 AM</v>
      </c>
      <c r="BW905" t="str">
        <f>"5:00 PM"</f>
        <v>5:00 PM</v>
      </c>
      <c r="BX905" t="s">
        <v>226</v>
      </c>
      <c r="BY905">
        <v>0</v>
      </c>
      <c r="BZ905">
        <v>24</v>
      </c>
      <c r="CA905" t="s">
        <v>115</v>
      </c>
      <c r="CC905" s="2" t="s">
        <v>6452</v>
      </c>
      <c r="CD905" t="s">
        <v>4739</v>
      </c>
      <c r="CE905" t="s">
        <v>139</v>
      </c>
      <c r="CF905" t="s">
        <v>119</v>
      </c>
      <c r="CG905" t="s">
        <v>120</v>
      </c>
      <c r="CH905" s="8">
        <v>96950</v>
      </c>
      <c r="CI905" s="3">
        <v>12.28</v>
      </c>
      <c r="CJ905" s="3">
        <v>12.28</v>
      </c>
      <c r="CK905" s="3">
        <v>18.420000000000002</v>
      </c>
      <c r="CL905" s="3">
        <v>18.420000000000002</v>
      </c>
      <c r="CM905" t="s">
        <v>136</v>
      </c>
      <c r="CO905" t="s">
        <v>138</v>
      </c>
      <c r="CQ905" t="s">
        <v>115</v>
      </c>
      <c r="CR905" t="s">
        <v>133</v>
      </c>
      <c r="CS905" t="s">
        <v>139</v>
      </c>
      <c r="CT905" t="s">
        <v>133</v>
      </c>
      <c r="CU905" t="s">
        <v>139</v>
      </c>
      <c r="CV905" t="s">
        <v>133</v>
      </c>
      <c r="CW905" t="s">
        <v>139</v>
      </c>
      <c r="CX905" t="s">
        <v>6453</v>
      </c>
      <c r="CY905" s="10">
        <v>16707852508</v>
      </c>
      <c r="CZ905" t="s">
        <v>4073</v>
      </c>
      <c r="DA905" t="s">
        <v>710</v>
      </c>
      <c r="DB905" t="s">
        <v>133</v>
      </c>
      <c r="DC905" t="s">
        <v>115</v>
      </c>
    </row>
    <row r="906" spans="1:112" ht="14.45" customHeight="1" x14ac:dyDescent="0.25">
      <c r="A906" t="s">
        <v>6879</v>
      </c>
      <c r="B906" t="s">
        <v>143</v>
      </c>
      <c r="C906" s="1">
        <v>45589</v>
      </c>
      <c r="D906" s="1">
        <v>45630</v>
      </c>
      <c r="E906" t="s">
        <v>144</v>
      </c>
      <c r="F906" s="1">
        <v>45564</v>
      </c>
      <c r="G906" t="s">
        <v>115</v>
      </c>
      <c r="H906" t="s">
        <v>115</v>
      </c>
      <c r="I906" t="s">
        <v>115</v>
      </c>
      <c r="J906" t="s">
        <v>5667</v>
      </c>
      <c r="K906" t="s">
        <v>5668</v>
      </c>
      <c r="L906" t="s">
        <v>360</v>
      </c>
      <c r="M906" t="s">
        <v>369</v>
      </c>
      <c r="N906" t="s">
        <v>148</v>
      </c>
      <c r="O906" t="s">
        <v>120</v>
      </c>
      <c r="P906" s="8">
        <v>96950</v>
      </c>
      <c r="Q906" t="s">
        <v>121</v>
      </c>
      <c r="S906" s="10">
        <v>16702871116</v>
      </c>
      <c r="U906" t="s">
        <v>3373</v>
      </c>
      <c r="V906">
        <v>811412</v>
      </c>
      <c r="W906" t="s">
        <v>123</v>
      </c>
      <c r="Y906" t="s">
        <v>3646</v>
      </c>
      <c r="Z906" t="s">
        <v>3647</v>
      </c>
      <c r="AA906" t="s">
        <v>3648</v>
      </c>
      <c r="AB906" t="s">
        <v>1698</v>
      </c>
      <c r="AC906" t="s">
        <v>5669</v>
      </c>
      <c r="AE906" t="s">
        <v>148</v>
      </c>
      <c r="AF906" t="s">
        <v>120</v>
      </c>
      <c r="AG906" s="8">
        <v>96950</v>
      </c>
      <c r="AH906" t="s">
        <v>121</v>
      </c>
      <c r="AJ906" s="10">
        <v>16702871116</v>
      </c>
      <c r="AL906" t="s">
        <v>366</v>
      </c>
      <c r="BD906" t="str">
        <f>"49-9071.00"</f>
        <v>49-9071.00</v>
      </c>
      <c r="BE906" t="s">
        <v>241</v>
      </c>
      <c r="BF906" t="s">
        <v>5670</v>
      </c>
      <c r="BG906" t="s">
        <v>241</v>
      </c>
      <c r="BH906">
        <v>10</v>
      </c>
      <c r="BI906">
        <v>10</v>
      </c>
      <c r="BJ906" s="1">
        <v>45566</v>
      </c>
      <c r="BK906" s="1">
        <v>45930</v>
      </c>
      <c r="BL906" s="1">
        <v>45630</v>
      </c>
      <c r="BM906" s="1">
        <v>45930</v>
      </c>
      <c r="BN906">
        <v>35</v>
      </c>
      <c r="BO906">
        <v>0</v>
      </c>
      <c r="BP906">
        <v>7</v>
      </c>
      <c r="BQ906">
        <v>7</v>
      </c>
      <c r="BR906">
        <v>7</v>
      </c>
      <c r="BS906">
        <v>7</v>
      </c>
      <c r="BT906">
        <v>7</v>
      </c>
      <c r="BU906">
        <v>0</v>
      </c>
      <c r="BV906" t="str">
        <f t="shared" ref="BV906:BV913" si="15">"8:00 AM"</f>
        <v>8:00 AM</v>
      </c>
      <c r="BW906" t="str">
        <f>"4:00 PM"</f>
        <v>4:00 PM</v>
      </c>
      <c r="BX906" t="s">
        <v>158</v>
      </c>
      <c r="BY906">
        <v>0</v>
      </c>
      <c r="BZ906">
        <v>12</v>
      </c>
      <c r="CA906" t="s">
        <v>115</v>
      </c>
      <c r="CC906" t="s">
        <v>368</v>
      </c>
      <c r="CD906" t="s">
        <v>369</v>
      </c>
      <c r="CF906" t="s">
        <v>148</v>
      </c>
      <c r="CG906" t="s">
        <v>120</v>
      </c>
      <c r="CH906" s="8">
        <v>96950</v>
      </c>
      <c r="CI906" s="3">
        <v>9.75</v>
      </c>
      <c r="CJ906" s="3">
        <v>9.75</v>
      </c>
      <c r="CK906" s="3">
        <v>14.62</v>
      </c>
      <c r="CL906" s="3">
        <v>14.62</v>
      </c>
      <c r="CM906" t="s">
        <v>136</v>
      </c>
      <c r="CO906" t="s">
        <v>466</v>
      </c>
      <c r="CQ906" t="s">
        <v>115</v>
      </c>
      <c r="CR906" t="s">
        <v>133</v>
      </c>
      <c r="CS906" t="s">
        <v>139</v>
      </c>
      <c r="CT906" t="s">
        <v>133</v>
      </c>
      <c r="CU906" t="s">
        <v>139</v>
      </c>
      <c r="CV906" t="s">
        <v>133</v>
      </c>
      <c r="CW906" t="s">
        <v>139</v>
      </c>
      <c r="CX906" t="s">
        <v>354</v>
      </c>
      <c r="CY906" s="10">
        <v>16702871116</v>
      </c>
      <c r="CZ906" t="s">
        <v>366</v>
      </c>
      <c r="DA906" t="s">
        <v>139</v>
      </c>
      <c r="DB906" t="s">
        <v>133</v>
      </c>
      <c r="DC906" t="s">
        <v>115</v>
      </c>
    </row>
    <row r="907" spans="1:112" ht="14.45" customHeight="1" x14ac:dyDescent="0.25">
      <c r="A907" t="s">
        <v>8137</v>
      </c>
      <c r="B907" t="s">
        <v>143</v>
      </c>
      <c r="C907" s="1">
        <v>45582</v>
      </c>
      <c r="D907" s="1">
        <v>45630</v>
      </c>
      <c r="E907" t="s">
        <v>114</v>
      </c>
      <c r="G907" t="s">
        <v>115</v>
      </c>
      <c r="H907" t="s">
        <v>115</v>
      </c>
      <c r="I907" t="s">
        <v>115</v>
      </c>
      <c r="J907" t="s">
        <v>4360</v>
      </c>
      <c r="K907" t="s">
        <v>5315</v>
      </c>
      <c r="L907" t="s">
        <v>5316</v>
      </c>
      <c r="M907" t="s">
        <v>4363</v>
      </c>
      <c r="N907" t="s">
        <v>119</v>
      </c>
      <c r="O907" t="s">
        <v>120</v>
      </c>
      <c r="P907" s="8">
        <v>96950</v>
      </c>
      <c r="Q907" t="s">
        <v>121</v>
      </c>
      <c r="R907" t="s">
        <v>376</v>
      </c>
      <c r="S907" s="10">
        <v>16719884535</v>
      </c>
      <c r="U907" t="s">
        <v>4364</v>
      </c>
      <c r="V907">
        <v>236116</v>
      </c>
      <c r="W907" t="s">
        <v>123</v>
      </c>
      <c r="Y907" t="s">
        <v>4365</v>
      </c>
      <c r="Z907" t="s">
        <v>4366</v>
      </c>
      <c r="AA907" t="s">
        <v>4367</v>
      </c>
      <c r="AB907" t="s">
        <v>200</v>
      </c>
      <c r="AC907" t="s">
        <v>4362</v>
      </c>
      <c r="AD907" t="s">
        <v>4363</v>
      </c>
      <c r="AE907" t="s">
        <v>119</v>
      </c>
      <c r="AF907" t="s">
        <v>120</v>
      </c>
      <c r="AG907" s="8">
        <v>96950</v>
      </c>
      <c r="AH907" t="s">
        <v>121</v>
      </c>
      <c r="AI907" t="s">
        <v>376</v>
      </c>
      <c r="AJ907" s="10">
        <v>16719884535</v>
      </c>
      <c r="AL907" t="s">
        <v>4368</v>
      </c>
      <c r="BD907" t="str">
        <f>"49-9071.00"</f>
        <v>49-9071.00</v>
      </c>
      <c r="BE907" t="s">
        <v>241</v>
      </c>
      <c r="BF907" t="s">
        <v>5317</v>
      </c>
      <c r="BG907" t="s">
        <v>1969</v>
      </c>
      <c r="BH907">
        <v>15</v>
      </c>
      <c r="BI907">
        <v>15</v>
      </c>
      <c r="BJ907" s="1">
        <v>45597</v>
      </c>
      <c r="BK907" s="1">
        <v>45930</v>
      </c>
      <c r="BL907" s="1">
        <v>45630</v>
      </c>
      <c r="BM907" s="1">
        <v>45930</v>
      </c>
      <c r="BN907">
        <v>35</v>
      </c>
      <c r="BO907">
        <v>0</v>
      </c>
      <c r="BP907">
        <v>7</v>
      </c>
      <c r="BQ907">
        <v>7</v>
      </c>
      <c r="BR907">
        <v>7</v>
      </c>
      <c r="BS907">
        <v>7</v>
      </c>
      <c r="BT907">
        <v>7</v>
      </c>
      <c r="BU907">
        <v>0</v>
      </c>
      <c r="BV907" t="str">
        <f t="shared" si="15"/>
        <v>8:00 AM</v>
      </c>
      <c r="BW907" t="str">
        <f>"4:00 PM"</f>
        <v>4:00 PM</v>
      </c>
      <c r="BX907" t="s">
        <v>158</v>
      </c>
      <c r="BY907">
        <v>0</v>
      </c>
      <c r="BZ907">
        <v>12</v>
      </c>
      <c r="CA907" t="s">
        <v>115</v>
      </c>
      <c r="CC907" t="s">
        <v>5318</v>
      </c>
      <c r="CD907" t="s">
        <v>4373</v>
      </c>
      <c r="CE907" t="s">
        <v>4363</v>
      </c>
      <c r="CF907" t="s">
        <v>119</v>
      </c>
      <c r="CG907" t="s">
        <v>120</v>
      </c>
      <c r="CH907" s="8">
        <v>96950</v>
      </c>
      <c r="CI907" s="3">
        <v>9.75</v>
      </c>
      <c r="CJ907" s="3">
        <v>10</v>
      </c>
      <c r="CK907" s="3">
        <v>14.62</v>
      </c>
      <c r="CL907" s="3">
        <v>15</v>
      </c>
      <c r="CM907" t="s">
        <v>136</v>
      </c>
      <c r="CN907" t="s">
        <v>139</v>
      </c>
      <c r="CO907" t="s">
        <v>138</v>
      </c>
      <c r="CQ907" t="s">
        <v>115</v>
      </c>
      <c r="CR907" t="s">
        <v>133</v>
      </c>
      <c r="CS907" t="s">
        <v>133</v>
      </c>
      <c r="CT907" t="s">
        <v>133</v>
      </c>
      <c r="CU907" t="s">
        <v>139</v>
      </c>
      <c r="CV907" t="s">
        <v>133</v>
      </c>
      <c r="CW907" t="s">
        <v>139</v>
      </c>
      <c r="CX907" t="s">
        <v>386</v>
      </c>
      <c r="CY907" s="10">
        <v>16719884535</v>
      </c>
      <c r="CZ907" t="s">
        <v>4368</v>
      </c>
      <c r="DA907" t="s">
        <v>139</v>
      </c>
      <c r="DB907" t="s">
        <v>133</v>
      </c>
      <c r="DC907" t="s">
        <v>115</v>
      </c>
    </row>
    <row r="908" spans="1:112" ht="14.45" customHeight="1" x14ac:dyDescent="0.25">
      <c r="A908" t="s">
        <v>8620</v>
      </c>
      <c r="B908" t="s">
        <v>143</v>
      </c>
      <c r="C908" s="1">
        <v>45574</v>
      </c>
      <c r="D908" s="1">
        <v>45630</v>
      </c>
      <c r="E908" t="s">
        <v>114</v>
      </c>
      <c r="G908" t="s">
        <v>115</v>
      </c>
      <c r="H908" t="s">
        <v>115</v>
      </c>
      <c r="I908" t="s">
        <v>115</v>
      </c>
      <c r="J908" t="s">
        <v>5667</v>
      </c>
      <c r="K908" t="s">
        <v>5668</v>
      </c>
      <c r="L908" t="s">
        <v>360</v>
      </c>
      <c r="M908" t="s">
        <v>369</v>
      </c>
      <c r="N908" t="s">
        <v>148</v>
      </c>
      <c r="O908" t="s">
        <v>120</v>
      </c>
      <c r="P908" s="8">
        <v>96950</v>
      </c>
      <c r="Q908" t="s">
        <v>121</v>
      </c>
      <c r="S908" s="10">
        <v>16702871116</v>
      </c>
      <c r="U908" t="s">
        <v>3373</v>
      </c>
      <c r="V908">
        <v>811412</v>
      </c>
      <c r="W908" t="s">
        <v>123</v>
      </c>
      <c r="Y908" t="s">
        <v>3646</v>
      </c>
      <c r="Z908" t="s">
        <v>3647</v>
      </c>
      <c r="AA908" t="s">
        <v>3648</v>
      </c>
      <c r="AB908" t="s">
        <v>1698</v>
      </c>
      <c r="AC908" t="s">
        <v>5669</v>
      </c>
      <c r="AE908" t="s">
        <v>148</v>
      </c>
      <c r="AF908" t="s">
        <v>120</v>
      </c>
      <c r="AG908" s="8">
        <v>96950</v>
      </c>
      <c r="AH908" t="s">
        <v>121</v>
      </c>
      <c r="AJ908" s="10">
        <v>16702871116</v>
      </c>
      <c r="AL908" t="s">
        <v>366</v>
      </c>
      <c r="BD908" t="str">
        <f>"49-9071.00"</f>
        <v>49-9071.00</v>
      </c>
      <c r="BE908" t="s">
        <v>241</v>
      </c>
      <c r="BF908" t="s">
        <v>5670</v>
      </c>
      <c r="BG908" t="s">
        <v>241</v>
      </c>
      <c r="BH908">
        <v>10</v>
      </c>
      <c r="BI908">
        <v>10</v>
      </c>
      <c r="BJ908" s="1">
        <v>45685</v>
      </c>
      <c r="BK908" s="1">
        <v>46049</v>
      </c>
      <c r="BL908" s="1">
        <v>45685</v>
      </c>
      <c r="BM908" s="1">
        <v>46049</v>
      </c>
      <c r="BN908">
        <v>35</v>
      </c>
      <c r="BO908">
        <v>0</v>
      </c>
      <c r="BP908">
        <v>7</v>
      </c>
      <c r="BQ908">
        <v>7</v>
      </c>
      <c r="BR908">
        <v>7</v>
      </c>
      <c r="BS908">
        <v>7</v>
      </c>
      <c r="BT908">
        <v>7</v>
      </c>
      <c r="BU908">
        <v>0</v>
      </c>
      <c r="BV908" t="str">
        <f t="shared" si="15"/>
        <v>8:00 AM</v>
      </c>
      <c r="BW908" t="str">
        <f>"4:00 PM"</f>
        <v>4:00 PM</v>
      </c>
      <c r="BX908" t="s">
        <v>158</v>
      </c>
      <c r="BY908">
        <v>0</v>
      </c>
      <c r="BZ908">
        <v>12</v>
      </c>
      <c r="CA908" t="s">
        <v>115</v>
      </c>
      <c r="CC908" t="s">
        <v>368</v>
      </c>
      <c r="CD908" t="s">
        <v>369</v>
      </c>
      <c r="CF908" t="s">
        <v>148</v>
      </c>
      <c r="CG908" t="s">
        <v>120</v>
      </c>
      <c r="CH908" s="8">
        <v>96950</v>
      </c>
      <c r="CI908" s="3">
        <v>9.75</v>
      </c>
      <c r="CJ908" s="3">
        <v>9.75</v>
      </c>
      <c r="CK908" s="3">
        <v>14.62</v>
      </c>
      <c r="CL908" s="3">
        <v>14.62</v>
      </c>
      <c r="CM908" t="s">
        <v>136</v>
      </c>
      <c r="CO908" t="s">
        <v>138</v>
      </c>
      <c r="CQ908" t="s">
        <v>115</v>
      </c>
      <c r="CR908" t="s">
        <v>133</v>
      </c>
      <c r="CS908" t="s">
        <v>139</v>
      </c>
      <c r="CT908" t="s">
        <v>133</v>
      </c>
      <c r="CU908" t="s">
        <v>139</v>
      </c>
      <c r="CV908" t="s">
        <v>133</v>
      </c>
      <c r="CW908" t="s">
        <v>139</v>
      </c>
      <c r="CX908" t="s">
        <v>3650</v>
      </c>
      <c r="CY908" s="10">
        <v>16702871116</v>
      </c>
      <c r="CZ908" t="s">
        <v>366</v>
      </c>
      <c r="DA908" t="s">
        <v>139</v>
      </c>
      <c r="DB908" t="s">
        <v>133</v>
      </c>
      <c r="DC908" t="s">
        <v>115</v>
      </c>
    </row>
    <row r="909" spans="1:112" ht="14.45" customHeight="1" x14ac:dyDescent="0.25">
      <c r="A909" t="s">
        <v>9437</v>
      </c>
      <c r="B909" t="s">
        <v>143</v>
      </c>
      <c r="C909" s="1">
        <v>45572</v>
      </c>
      <c r="D909" s="1">
        <v>45630</v>
      </c>
      <c r="E909" t="s">
        <v>144</v>
      </c>
      <c r="F909" s="1">
        <v>45687</v>
      </c>
      <c r="G909" t="s">
        <v>115</v>
      </c>
      <c r="H909" t="s">
        <v>115</v>
      </c>
      <c r="I909" t="s">
        <v>115</v>
      </c>
      <c r="J909" t="s">
        <v>265</v>
      </c>
      <c r="K909" t="s">
        <v>265</v>
      </c>
      <c r="L909" t="s">
        <v>266</v>
      </c>
      <c r="M909" t="s">
        <v>267</v>
      </c>
      <c r="N909" t="s">
        <v>148</v>
      </c>
      <c r="O909" t="s">
        <v>120</v>
      </c>
      <c r="P909" s="8">
        <v>96950</v>
      </c>
      <c r="Q909" t="s">
        <v>121</v>
      </c>
      <c r="S909" s="10">
        <v>16702341795</v>
      </c>
      <c r="U909" t="s">
        <v>149</v>
      </c>
      <c r="V909">
        <v>56179</v>
      </c>
      <c r="W909" t="s">
        <v>123</v>
      </c>
      <c r="Y909" t="s">
        <v>268</v>
      </c>
      <c r="Z909" t="s">
        <v>269</v>
      </c>
      <c r="AA909" t="s">
        <v>270</v>
      </c>
      <c r="AB909" t="s">
        <v>271</v>
      </c>
      <c r="AC909" t="s">
        <v>266</v>
      </c>
      <c r="AD909" t="s">
        <v>267</v>
      </c>
      <c r="AE909" t="s">
        <v>119</v>
      </c>
      <c r="AF909" t="s">
        <v>120</v>
      </c>
      <c r="AG909" s="8">
        <v>96950</v>
      </c>
      <c r="AH909" t="s">
        <v>121</v>
      </c>
      <c r="AJ909" s="10">
        <v>16702341795</v>
      </c>
      <c r="AL909" t="s">
        <v>154</v>
      </c>
      <c r="BD909" t="str">
        <f>"49-9071.00"</f>
        <v>49-9071.00</v>
      </c>
      <c r="BE909" t="s">
        <v>241</v>
      </c>
      <c r="BF909" t="s">
        <v>5817</v>
      </c>
      <c r="BG909" t="s">
        <v>1570</v>
      </c>
      <c r="BH909">
        <v>5</v>
      </c>
      <c r="BI909">
        <v>5</v>
      </c>
      <c r="BJ909" s="1">
        <v>45689</v>
      </c>
      <c r="BK909" s="1">
        <v>46053</v>
      </c>
      <c r="BL909" s="1">
        <v>45689</v>
      </c>
      <c r="BM909" s="1">
        <v>46053</v>
      </c>
      <c r="BN909">
        <v>40</v>
      </c>
      <c r="BO909">
        <v>0</v>
      </c>
      <c r="BP909">
        <v>8</v>
      </c>
      <c r="BQ909">
        <v>8</v>
      </c>
      <c r="BR909">
        <v>8</v>
      </c>
      <c r="BS909">
        <v>8</v>
      </c>
      <c r="BT909">
        <v>8</v>
      </c>
      <c r="BU909">
        <v>0</v>
      </c>
      <c r="BV909" t="str">
        <f t="shared" si="15"/>
        <v>8:00 AM</v>
      </c>
      <c r="BW909" t="str">
        <f>"5:00 PM"</f>
        <v>5:00 PM</v>
      </c>
      <c r="BX909" t="s">
        <v>226</v>
      </c>
      <c r="BY909">
        <v>0</v>
      </c>
      <c r="BZ909">
        <v>12</v>
      </c>
      <c r="CA909" t="s">
        <v>115</v>
      </c>
      <c r="CC909" t="s">
        <v>5818</v>
      </c>
      <c r="CD909" t="s">
        <v>3516</v>
      </c>
      <c r="CE909" t="s">
        <v>294</v>
      </c>
      <c r="CF909" t="s">
        <v>162</v>
      </c>
      <c r="CG909" t="s">
        <v>120</v>
      </c>
      <c r="CH909" s="8">
        <v>96952</v>
      </c>
      <c r="CI909" s="3">
        <v>9.75</v>
      </c>
      <c r="CJ909" s="3">
        <v>10.5</v>
      </c>
      <c r="CK909" s="3">
        <v>14.63</v>
      </c>
      <c r="CL909" s="3">
        <v>15.75</v>
      </c>
      <c r="CM909" t="s">
        <v>136</v>
      </c>
      <c r="CN909" t="s">
        <v>158</v>
      </c>
      <c r="CO909" t="s">
        <v>138</v>
      </c>
      <c r="CQ909" t="s">
        <v>115</v>
      </c>
      <c r="CR909" t="s">
        <v>133</v>
      </c>
      <c r="CS909" t="s">
        <v>133</v>
      </c>
      <c r="CT909" t="s">
        <v>133</v>
      </c>
      <c r="CU909" t="s">
        <v>139</v>
      </c>
      <c r="CV909" t="s">
        <v>133</v>
      </c>
      <c r="CW909" t="s">
        <v>133</v>
      </c>
      <c r="CX909" t="s">
        <v>638</v>
      </c>
      <c r="CY909" s="10">
        <v>16702341795</v>
      </c>
      <c r="CZ909" t="s">
        <v>154</v>
      </c>
      <c r="DA909" t="s">
        <v>164</v>
      </c>
      <c r="DB909" t="s">
        <v>133</v>
      </c>
      <c r="DC909" t="s">
        <v>115</v>
      </c>
    </row>
    <row r="910" spans="1:112" ht="14.45" customHeight="1" x14ac:dyDescent="0.25">
      <c r="A910" t="s">
        <v>9589</v>
      </c>
      <c r="B910" t="s">
        <v>192</v>
      </c>
      <c r="C910" s="1">
        <v>45607</v>
      </c>
      <c r="D910" s="1">
        <v>45630</v>
      </c>
      <c r="E910" t="s">
        <v>144</v>
      </c>
      <c r="F910" s="1">
        <v>45716</v>
      </c>
      <c r="G910" t="s">
        <v>115</v>
      </c>
      <c r="H910" t="s">
        <v>115</v>
      </c>
      <c r="I910" t="s">
        <v>115</v>
      </c>
      <c r="J910" t="s">
        <v>3753</v>
      </c>
      <c r="K910" t="s">
        <v>3754</v>
      </c>
      <c r="L910" t="s">
        <v>3755</v>
      </c>
      <c r="M910" t="s">
        <v>3756</v>
      </c>
      <c r="N910">
        <v>96950</v>
      </c>
      <c r="O910" t="s">
        <v>120</v>
      </c>
      <c r="P910" s="8">
        <v>96950</v>
      </c>
      <c r="Q910" t="s">
        <v>121</v>
      </c>
      <c r="S910" s="10">
        <v>16702858885</v>
      </c>
      <c r="T910">
        <v>0</v>
      </c>
      <c r="U910" t="s">
        <v>3757</v>
      </c>
      <c r="V910">
        <v>722515</v>
      </c>
      <c r="W910" t="s">
        <v>123</v>
      </c>
      <c r="Y910" t="s">
        <v>3700</v>
      </c>
      <c r="Z910" t="s">
        <v>3701</v>
      </c>
      <c r="AB910" t="s">
        <v>623</v>
      </c>
      <c r="AC910" t="s">
        <v>3755</v>
      </c>
      <c r="AD910" t="s">
        <v>3756</v>
      </c>
      <c r="AE910" t="s">
        <v>119</v>
      </c>
      <c r="AF910" t="s">
        <v>120</v>
      </c>
      <c r="AG910" s="8">
        <v>96950</v>
      </c>
      <c r="AH910" t="s">
        <v>121</v>
      </c>
      <c r="AJ910" s="10">
        <v>16702858885</v>
      </c>
      <c r="AK910">
        <v>0</v>
      </c>
      <c r="AL910" t="s">
        <v>3758</v>
      </c>
      <c r="BD910" t="str">
        <f>"35-3023.01"</f>
        <v>35-3023.01</v>
      </c>
      <c r="BE910" t="s">
        <v>792</v>
      </c>
      <c r="BF910" t="s">
        <v>3759</v>
      </c>
      <c r="BG910" t="s">
        <v>3760</v>
      </c>
      <c r="BH910">
        <v>1</v>
      </c>
      <c r="BJ910" s="1">
        <v>45718</v>
      </c>
      <c r="BK910" s="1">
        <v>46082</v>
      </c>
      <c r="BN910">
        <v>40</v>
      </c>
      <c r="BO910">
        <v>0</v>
      </c>
      <c r="BP910">
        <v>8</v>
      </c>
      <c r="BQ910">
        <v>8</v>
      </c>
      <c r="BR910">
        <v>8</v>
      </c>
      <c r="BS910">
        <v>8</v>
      </c>
      <c r="BT910">
        <v>8</v>
      </c>
      <c r="BU910">
        <v>0</v>
      </c>
      <c r="BV910" t="str">
        <f t="shared" si="15"/>
        <v>8:00 AM</v>
      </c>
      <c r="BW910" t="str">
        <f>"5:00 PM"</f>
        <v>5:00 PM</v>
      </c>
      <c r="BX910" t="s">
        <v>158</v>
      </c>
      <c r="BY910">
        <v>0</v>
      </c>
      <c r="BZ910">
        <v>3</v>
      </c>
      <c r="CA910" t="s">
        <v>115</v>
      </c>
      <c r="CC910" t="s">
        <v>3761</v>
      </c>
      <c r="CD910" t="s">
        <v>3755</v>
      </c>
      <c r="CE910" t="s">
        <v>3756</v>
      </c>
      <c r="CF910" t="s">
        <v>119</v>
      </c>
      <c r="CG910" t="s">
        <v>120</v>
      </c>
      <c r="CH910" s="8">
        <v>96950</v>
      </c>
      <c r="CI910" s="3">
        <v>8.35</v>
      </c>
      <c r="CJ910" s="3">
        <v>8.35</v>
      </c>
      <c r="CK910" s="3">
        <v>12.53</v>
      </c>
      <c r="CL910" s="3">
        <v>12.53</v>
      </c>
      <c r="CM910" t="s">
        <v>136</v>
      </c>
      <c r="CN910" t="s">
        <v>139</v>
      </c>
      <c r="CO910" t="s">
        <v>138</v>
      </c>
      <c r="CQ910" t="s">
        <v>115</v>
      </c>
      <c r="CR910" t="s">
        <v>133</v>
      </c>
      <c r="CS910" t="s">
        <v>139</v>
      </c>
      <c r="CT910" t="s">
        <v>133</v>
      </c>
      <c r="CU910" t="s">
        <v>139</v>
      </c>
      <c r="CV910" t="s">
        <v>133</v>
      </c>
      <c r="CW910" t="s">
        <v>139</v>
      </c>
      <c r="CX910" t="s">
        <v>1907</v>
      </c>
      <c r="CY910" s="10">
        <v>16702858885</v>
      </c>
      <c r="CZ910" t="s">
        <v>3758</v>
      </c>
      <c r="DA910" t="s">
        <v>139</v>
      </c>
      <c r="DB910" t="s">
        <v>133</v>
      </c>
      <c r="DC910" t="s">
        <v>115</v>
      </c>
      <c r="DD910" t="s">
        <v>3700</v>
      </c>
      <c r="DE910" t="s">
        <v>3701</v>
      </c>
      <c r="DG910" t="s">
        <v>3753</v>
      </c>
      <c r="DH910" t="s">
        <v>3758</v>
      </c>
    </row>
    <row r="911" spans="1:112" ht="14.45" customHeight="1" x14ac:dyDescent="0.25">
      <c r="A911" t="s">
        <v>2387</v>
      </c>
      <c r="B911" t="s">
        <v>901</v>
      </c>
      <c r="C911" s="1">
        <v>45581</v>
      </c>
      <c r="D911" s="1">
        <v>45631</v>
      </c>
      <c r="E911" t="s">
        <v>144</v>
      </c>
      <c r="F911" s="1">
        <v>45746</v>
      </c>
      <c r="G911" t="s">
        <v>115</v>
      </c>
      <c r="H911" t="s">
        <v>115</v>
      </c>
      <c r="I911" t="s">
        <v>115</v>
      </c>
      <c r="J911" t="s">
        <v>340</v>
      </c>
      <c r="K911" t="s">
        <v>2388</v>
      </c>
      <c r="L911" t="s">
        <v>342</v>
      </c>
      <c r="N911" t="s">
        <v>148</v>
      </c>
      <c r="O911" t="s">
        <v>120</v>
      </c>
      <c r="P911" s="8">
        <v>96950</v>
      </c>
      <c r="Q911" t="s">
        <v>121</v>
      </c>
      <c r="S911" s="10">
        <v>16702356129</v>
      </c>
      <c r="U911" t="s">
        <v>343</v>
      </c>
      <c r="V911">
        <v>56132</v>
      </c>
      <c r="W911" t="s">
        <v>234</v>
      </c>
      <c r="X911" t="s">
        <v>133</v>
      </c>
      <c r="Y911" t="s">
        <v>344</v>
      </c>
      <c r="Z911" t="s">
        <v>345</v>
      </c>
      <c r="AA911" t="s">
        <v>346</v>
      </c>
      <c r="AB911" t="s">
        <v>347</v>
      </c>
      <c r="AC911" t="s">
        <v>342</v>
      </c>
      <c r="AE911" t="s">
        <v>148</v>
      </c>
      <c r="AF911" t="s">
        <v>120</v>
      </c>
      <c r="AG911" s="8">
        <v>96950</v>
      </c>
      <c r="AH911" t="s">
        <v>121</v>
      </c>
      <c r="AJ911" s="10">
        <v>16702356129</v>
      </c>
      <c r="AL911" t="s">
        <v>348</v>
      </c>
      <c r="BD911" t="str">
        <f>"49-9071.00"</f>
        <v>49-9071.00</v>
      </c>
      <c r="BE911" t="s">
        <v>241</v>
      </c>
      <c r="BF911" t="s">
        <v>349</v>
      </c>
      <c r="BG911" t="s">
        <v>350</v>
      </c>
      <c r="BH911">
        <v>20</v>
      </c>
      <c r="BI911">
        <v>19</v>
      </c>
      <c r="BJ911" s="1">
        <v>45748</v>
      </c>
      <c r="BK911" s="1">
        <v>46112</v>
      </c>
      <c r="BL911" s="1">
        <v>45748</v>
      </c>
      <c r="BM911" s="1">
        <v>46112</v>
      </c>
      <c r="BN911">
        <v>35</v>
      </c>
      <c r="BO911">
        <v>0</v>
      </c>
      <c r="BP911">
        <v>7</v>
      </c>
      <c r="BQ911">
        <v>7</v>
      </c>
      <c r="BR911">
        <v>7</v>
      </c>
      <c r="BS911">
        <v>7</v>
      </c>
      <c r="BT911">
        <v>7</v>
      </c>
      <c r="BU911">
        <v>0</v>
      </c>
      <c r="BV911" t="str">
        <f t="shared" si="15"/>
        <v>8:00 AM</v>
      </c>
      <c r="BW911" t="str">
        <f>"4:00 PM"</f>
        <v>4:00 PM</v>
      </c>
      <c r="BX911" t="s">
        <v>226</v>
      </c>
      <c r="BY911">
        <v>0</v>
      </c>
      <c r="BZ911">
        <v>12</v>
      </c>
      <c r="CA911" t="s">
        <v>115</v>
      </c>
      <c r="CC911" t="s">
        <v>2389</v>
      </c>
      <c r="CD911" t="s">
        <v>352</v>
      </c>
      <c r="CE911" t="s">
        <v>353</v>
      </c>
      <c r="CF911" t="s">
        <v>148</v>
      </c>
      <c r="CG911" t="s">
        <v>120</v>
      </c>
      <c r="CH911" s="8">
        <v>96950</v>
      </c>
      <c r="CI911" s="3">
        <v>9.75</v>
      </c>
      <c r="CJ911" s="3">
        <v>9.75</v>
      </c>
      <c r="CK911" s="3">
        <v>14.63</v>
      </c>
      <c r="CL911" s="3">
        <v>14.63</v>
      </c>
      <c r="CM911" t="s">
        <v>136</v>
      </c>
      <c r="CO911" t="s">
        <v>138</v>
      </c>
      <c r="CQ911" t="s">
        <v>115</v>
      </c>
      <c r="CR911" t="s">
        <v>133</v>
      </c>
      <c r="CS911" t="s">
        <v>139</v>
      </c>
      <c r="CT911" t="s">
        <v>133</v>
      </c>
      <c r="CU911" t="s">
        <v>139</v>
      </c>
      <c r="CV911" t="s">
        <v>133</v>
      </c>
      <c r="CW911" t="s">
        <v>139</v>
      </c>
      <c r="CX911" t="s">
        <v>2133</v>
      </c>
      <c r="CY911" s="10">
        <v>16702356129</v>
      </c>
      <c r="CZ911" t="s">
        <v>355</v>
      </c>
      <c r="DA911" t="s">
        <v>356</v>
      </c>
      <c r="DB911" t="s">
        <v>133</v>
      </c>
      <c r="DC911" t="s">
        <v>133</v>
      </c>
    </row>
    <row r="912" spans="1:112" ht="14.45" customHeight="1" x14ac:dyDescent="0.25">
      <c r="A912" t="s">
        <v>2845</v>
      </c>
      <c r="B912" t="s">
        <v>143</v>
      </c>
      <c r="C912" s="1">
        <v>45588</v>
      </c>
      <c r="D912" s="1">
        <v>45631</v>
      </c>
      <c r="E912" t="s">
        <v>144</v>
      </c>
      <c r="F912" s="1">
        <v>45765</v>
      </c>
      <c r="G912" t="s">
        <v>115</v>
      </c>
      <c r="H912" t="s">
        <v>115</v>
      </c>
      <c r="I912" t="s">
        <v>115</v>
      </c>
      <c r="J912" t="s">
        <v>2730</v>
      </c>
      <c r="K912" t="s">
        <v>2731</v>
      </c>
      <c r="L912" t="s">
        <v>2732</v>
      </c>
      <c r="M912" t="s">
        <v>2733</v>
      </c>
      <c r="N912" t="s">
        <v>119</v>
      </c>
      <c r="O912" t="s">
        <v>120</v>
      </c>
      <c r="P912" s="8">
        <v>96950</v>
      </c>
      <c r="Q912" t="s">
        <v>121</v>
      </c>
      <c r="S912" s="10">
        <v>16702353285</v>
      </c>
      <c r="U912" t="s">
        <v>2734</v>
      </c>
      <c r="V912">
        <v>81111</v>
      </c>
      <c r="W912" t="s">
        <v>123</v>
      </c>
      <c r="Y912" t="s">
        <v>2735</v>
      </c>
      <c r="Z912" t="s">
        <v>2736</v>
      </c>
      <c r="AA912" t="s">
        <v>2297</v>
      </c>
      <c r="AB912" t="s">
        <v>2737</v>
      </c>
      <c r="AC912" t="s">
        <v>2732</v>
      </c>
      <c r="AD912" t="s">
        <v>2733</v>
      </c>
      <c r="AE912" t="s">
        <v>119</v>
      </c>
      <c r="AF912" t="s">
        <v>120</v>
      </c>
      <c r="AG912" s="8">
        <v>96950</v>
      </c>
      <c r="AH912" t="s">
        <v>121</v>
      </c>
      <c r="AJ912" s="10">
        <v>16702353285</v>
      </c>
      <c r="AL912" t="s">
        <v>2738</v>
      </c>
      <c r="BD912" t="str">
        <f>"53-7065.00"</f>
        <v>53-7065.00</v>
      </c>
      <c r="BE912" t="s">
        <v>849</v>
      </c>
      <c r="BF912" t="s">
        <v>2846</v>
      </c>
      <c r="BG912" t="s">
        <v>2847</v>
      </c>
      <c r="BH912">
        <v>1</v>
      </c>
      <c r="BI912">
        <v>1</v>
      </c>
      <c r="BJ912" s="1">
        <v>45767</v>
      </c>
      <c r="BK912" s="1">
        <v>46131</v>
      </c>
      <c r="BL912" s="1">
        <v>45767</v>
      </c>
      <c r="BM912" s="1">
        <v>46131</v>
      </c>
      <c r="BN912">
        <v>40</v>
      </c>
      <c r="BO912">
        <v>0</v>
      </c>
      <c r="BP912">
        <v>8</v>
      </c>
      <c r="BQ912">
        <v>8</v>
      </c>
      <c r="BR912">
        <v>8</v>
      </c>
      <c r="BS912">
        <v>8</v>
      </c>
      <c r="BT912">
        <v>8</v>
      </c>
      <c r="BU912">
        <v>0</v>
      </c>
      <c r="BV912" t="str">
        <f t="shared" si="15"/>
        <v>8:00 AM</v>
      </c>
      <c r="BW912" t="str">
        <f>"5:00 PM"</f>
        <v>5:00 PM</v>
      </c>
      <c r="BX912" t="s">
        <v>226</v>
      </c>
      <c r="BY912">
        <v>0</v>
      </c>
      <c r="BZ912">
        <v>12</v>
      </c>
      <c r="CA912" t="s">
        <v>115</v>
      </c>
      <c r="CC912" t="s">
        <v>137</v>
      </c>
      <c r="CD912" t="s">
        <v>2732</v>
      </c>
      <c r="CE912" t="s">
        <v>2733</v>
      </c>
      <c r="CF912" t="s">
        <v>119</v>
      </c>
      <c r="CG912" t="s">
        <v>120</v>
      </c>
      <c r="CH912" s="8">
        <v>96950</v>
      </c>
      <c r="CI912" s="3">
        <v>8.86</v>
      </c>
      <c r="CJ912" s="3">
        <v>8.86</v>
      </c>
      <c r="CK912" s="3">
        <v>13.29</v>
      </c>
      <c r="CL912" s="3">
        <v>13.29</v>
      </c>
      <c r="CM912" t="s">
        <v>136</v>
      </c>
      <c r="CN912" t="s">
        <v>137</v>
      </c>
      <c r="CO912" t="s">
        <v>138</v>
      </c>
      <c r="CQ912" t="s">
        <v>115</v>
      </c>
      <c r="CR912" t="s">
        <v>133</v>
      </c>
      <c r="CS912" t="s">
        <v>139</v>
      </c>
      <c r="CT912" t="s">
        <v>133</v>
      </c>
      <c r="CU912" t="s">
        <v>139</v>
      </c>
      <c r="CV912" t="s">
        <v>133</v>
      </c>
      <c r="CW912" t="s">
        <v>139</v>
      </c>
      <c r="CX912" s="2" t="s">
        <v>2848</v>
      </c>
      <c r="CY912" s="10">
        <v>16702353285</v>
      </c>
      <c r="CZ912" t="s">
        <v>2738</v>
      </c>
      <c r="DA912" t="s">
        <v>139</v>
      </c>
      <c r="DB912" t="s">
        <v>133</v>
      </c>
      <c r="DC912" t="s">
        <v>115</v>
      </c>
      <c r="DD912" t="s">
        <v>2735</v>
      </c>
      <c r="DE912" t="s">
        <v>2736</v>
      </c>
      <c r="DF912" t="s">
        <v>190</v>
      </c>
      <c r="DG912" t="s">
        <v>284</v>
      </c>
      <c r="DH912" t="s">
        <v>139</v>
      </c>
    </row>
    <row r="913" spans="1:112" ht="14.45" customHeight="1" x14ac:dyDescent="0.25">
      <c r="A913" t="s">
        <v>3696</v>
      </c>
      <c r="B913" t="s">
        <v>143</v>
      </c>
      <c r="C913" s="1">
        <v>45565</v>
      </c>
      <c r="D913" s="1">
        <v>45631</v>
      </c>
      <c r="E913" t="s">
        <v>144</v>
      </c>
      <c r="F913" s="1">
        <v>45716</v>
      </c>
      <c r="G913" t="s">
        <v>115</v>
      </c>
      <c r="H913" t="s">
        <v>115</v>
      </c>
      <c r="I913" t="s">
        <v>115</v>
      </c>
      <c r="J913" t="s">
        <v>3697</v>
      </c>
      <c r="L913" t="s">
        <v>3412</v>
      </c>
      <c r="M913" t="s">
        <v>3698</v>
      </c>
      <c r="N913" t="s">
        <v>119</v>
      </c>
      <c r="O913" t="s">
        <v>120</v>
      </c>
      <c r="P913" s="8">
        <v>96950</v>
      </c>
      <c r="Q913" t="s">
        <v>121</v>
      </c>
      <c r="S913" s="10">
        <v>16702881411</v>
      </c>
      <c r="U913" t="s">
        <v>3699</v>
      </c>
      <c r="V913">
        <v>42441</v>
      </c>
      <c r="W913" t="s">
        <v>123</v>
      </c>
      <c r="Y913" t="s">
        <v>3700</v>
      </c>
      <c r="Z913" t="s">
        <v>3701</v>
      </c>
      <c r="AB913" t="s">
        <v>945</v>
      </c>
      <c r="AC913" t="s">
        <v>3412</v>
      </c>
      <c r="AD913" t="s">
        <v>3698</v>
      </c>
      <c r="AE913" t="s">
        <v>119</v>
      </c>
      <c r="AF913" t="s">
        <v>120</v>
      </c>
      <c r="AG913" s="8">
        <v>96950</v>
      </c>
      <c r="AH913" t="s">
        <v>121</v>
      </c>
      <c r="AJ913" s="10">
        <v>16702881411</v>
      </c>
      <c r="AK913">
        <v>0</v>
      </c>
      <c r="AL913" t="s">
        <v>3702</v>
      </c>
      <c r="BD913" t="str">
        <f>"43-3031.00"</f>
        <v>43-3031.00</v>
      </c>
      <c r="BE913" t="s">
        <v>430</v>
      </c>
      <c r="BF913" t="s">
        <v>3703</v>
      </c>
      <c r="BG913" t="s">
        <v>1279</v>
      </c>
      <c r="BH913">
        <v>1</v>
      </c>
      <c r="BI913">
        <v>1</v>
      </c>
      <c r="BJ913" s="1">
        <v>45718</v>
      </c>
      <c r="BK913" s="1">
        <v>46082</v>
      </c>
      <c r="BL913" s="1">
        <v>45718</v>
      </c>
      <c r="BM913" s="1">
        <v>46082</v>
      </c>
      <c r="BN913">
        <v>40</v>
      </c>
      <c r="BO913">
        <v>0</v>
      </c>
      <c r="BP913">
        <v>8</v>
      </c>
      <c r="BQ913">
        <v>8</v>
      </c>
      <c r="BR913">
        <v>8</v>
      </c>
      <c r="BS913">
        <v>8</v>
      </c>
      <c r="BT913">
        <v>8</v>
      </c>
      <c r="BU913">
        <v>0</v>
      </c>
      <c r="BV913" t="str">
        <f t="shared" si="15"/>
        <v>8:00 AM</v>
      </c>
      <c r="BW913" t="str">
        <f>"5:00 PM"</f>
        <v>5:00 PM</v>
      </c>
      <c r="BX913" t="s">
        <v>226</v>
      </c>
      <c r="BY913">
        <v>0</v>
      </c>
      <c r="BZ913">
        <v>24</v>
      </c>
      <c r="CA913" t="s">
        <v>115</v>
      </c>
      <c r="CC913" t="s">
        <v>3704</v>
      </c>
      <c r="CD913" t="s">
        <v>3412</v>
      </c>
      <c r="CE913" t="s">
        <v>3698</v>
      </c>
      <c r="CF913" t="s">
        <v>119</v>
      </c>
      <c r="CG913" t="s">
        <v>120</v>
      </c>
      <c r="CH913" s="8">
        <v>96950</v>
      </c>
      <c r="CI913" s="3">
        <v>12.28</v>
      </c>
      <c r="CJ913" s="3">
        <v>12.28</v>
      </c>
      <c r="CK913" s="3">
        <v>18.420000000000002</v>
      </c>
      <c r="CL913" s="3">
        <v>18.420000000000002</v>
      </c>
      <c r="CM913" t="s">
        <v>136</v>
      </c>
      <c r="CN913" t="s">
        <v>139</v>
      </c>
      <c r="CO913" t="s">
        <v>138</v>
      </c>
      <c r="CQ913" t="s">
        <v>115</v>
      </c>
      <c r="CR913" t="s">
        <v>133</v>
      </c>
      <c r="CS913" t="s">
        <v>139</v>
      </c>
      <c r="CT913" t="s">
        <v>133</v>
      </c>
      <c r="CU913" t="s">
        <v>139</v>
      </c>
      <c r="CV913" t="s">
        <v>133</v>
      </c>
      <c r="CW913" t="s">
        <v>139</v>
      </c>
      <c r="CX913" t="s">
        <v>323</v>
      </c>
      <c r="CY913" s="10">
        <v>16702858885</v>
      </c>
      <c r="CZ913" t="s">
        <v>3702</v>
      </c>
      <c r="DA913" t="s">
        <v>139</v>
      </c>
      <c r="DB913" t="s">
        <v>133</v>
      </c>
      <c r="DC913" t="s">
        <v>115</v>
      </c>
      <c r="DD913" t="s">
        <v>3700</v>
      </c>
      <c r="DE913" t="s">
        <v>3701</v>
      </c>
      <c r="DG913" t="s">
        <v>3705</v>
      </c>
      <c r="DH913" t="s">
        <v>3702</v>
      </c>
    </row>
    <row r="914" spans="1:112" ht="14.45" customHeight="1" x14ac:dyDescent="0.25">
      <c r="A914" t="s">
        <v>4189</v>
      </c>
      <c r="B914" t="s">
        <v>192</v>
      </c>
      <c r="C914" s="1">
        <v>45601</v>
      </c>
      <c r="D914" s="1">
        <v>45631</v>
      </c>
      <c r="E914" t="s">
        <v>114</v>
      </c>
      <c r="G914" t="s">
        <v>115</v>
      </c>
      <c r="H914" t="s">
        <v>115</v>
      </c>
      <c r="I914" t="s">
        <v>115</v>
      </c>
      <c r="J914" t="s">
        <v>4190</v>
      </c>
      <c r="L914" t="s">
        <v>4191</v>
      </c>
      <c r="N914" t="s">
        <v>119</v>
      </c>
      <c r="O914" t="s">
        <v>120</v>
      </c>
      <c r="P914" s="8">
        <v>96950</v>
      </c>
      <c r="Q914" t="s">
        <v>121</v>
      </c>
      <c r="S914" s="10">
        <v>16717279982</v>
      </c>
      <c r="U914" t="s">
        <v>4192</v>
      </c>
      <c r="V914">
        <v>56173</v>
      </c>
      <c r="W914" t="s">
        <v>123</v>
      </c>
      <c r="Y914" t="s">
        <v>4193</v>
      </c>
      <c r="Z914" t="s">
        <v>4194</v>
      </c>
      <c r="AB914" t="s">
        <v>304</v>
      </c>
      <c r="AC914" t="s">
        <v>4191</v>
      </c>
      <c r="AE914" t="s">
        <v>119</v>
      </c>
      <c r="AF914" t="s">
        <v>120</v>
      </c>
      <c r="AG914" s="8">
        <v>96950</v>
      </c>
      <c r="AH914" t="s">
        <v>121</v>
      </c>
      <c r="AJ914" s="10">
        <v>16717279982</v>
      </c>
      <c r="AL914" t="s">
        <v>4195</v>
      </c>
      <c r="BD914" t="str">
        <f>"49-9071.00"</f>
        <v>49-9071.00</v>
      </c>
      <c r="BE914" t="s">
        <v>241</v>
      </c>
      <c r="BF914" t="s">
        <v>4196</v>
      </c>
      <c r="BG914" t="s">
        <v>750</v>
      </c>
      <c r="BH914">
        <v>3</v>
      </c>
      <c r="BJ914" s="1">
        <v>45597</v>
      </c>
      <c r="BK914" s="1">
        <v>45930</v>
      </c>
      <c r="BN914">
        <v>40</v>
      </c>
      <c r="BO914">
        <v>0</v>
      </c>
      <c r="BP914">
        <v>8</v>
      </c>
      <c r="BQ914">
        <v>8</v>
      </c>
      <c r="BR914">
        <v>8</v>
      </c>
      <c r="BS914">
        <v>8</v>
      </c>
      <c r="BT914">
        <v>8</v>
      </c>
      <c r="BU914">
        <v>0</v>
      </c>
      <c r="BV914" t="str">
        <f>"7:00 AM"</f>
        <v>7:00 AM</v>
      </c>
      <c r="BW914" t="str">
        <f>"4:00 PM"</f>
        <v>4:00 PM</v>
      </c>
      <c r="BX914" t="s">
        <v>158</v>
      </c>
      <c r="BY914">
        <v>0</v>
      </c>
      <c r="BZ914">
        <v>6</v>
      </c>
      <c r="CA914" t="s">
        <v>115</v>
      </c>
      <c r="CC914" t="s">
        <v>4197</v>
      </c>
      <c r="CD914" t="s">
        <v>532</v>
      </c>
      <c r="CF914" t="s">
        <v>119</v>
      </c>
      <c r="CG914" t="s">
        <v>120</v>
      </c>
      <c r="CH914" s="8">
        <v>96950</v>
      </c>
      <c r="CI914" s="3">
        <v>9.75</v>
      </c>
      <c r="CJ914" s="3">
        <v>9.75</v>
      </c>
      <c r="CK914" s="3">
        <v>0</v>
      </c>
      <c r="CL914" s="3">
        <v>0</v>
      </c>
      <c r="CM914" t="s">
        <v>869</v>
      </c>
      <c r="CN914" t="s">
        <v>158</v>
      </c>
      <c r="CO914" t="s">
        <v>138</v>
      </c>
      <c r="CQ914" t="s">
        <v>115</v>
      </c>
      <c r="CR914" t="s">
        <v>133</v>
      </c>
      <c r="CS914" t="s">
        <v>139</v>
      </c>
      <c r="CT914" t="s">
        <v>139</v>
      </c>
      <c r="CU914" t="s">
        <v>139</v>
      </c>
      <c r="CV914" t="s">
        <v>133</v>
      </c>
      <c r="CW914" t="s">
        <v>139</v>
      </c>
      <c r="CX914" t="s">
        <v>1922</v>
      </c>
      <c r="CY914" s="10">
        <v>16717279982</v>
      </c>
      <c r="CZ914" t="s">
        <v>4195</v>
      </c>
      <c r="DA914" t="s">
        <v>209</v>
      </c>
      <c r="DB914" t="s">
        <v>133</v>
      </c>
      <c r="DC914" t="s">
        <v>115</v>
      </c>
      <c r="DD914" t="s">
        <v>4193</v>
      </c>
      <c r="DE914" t="s">
        <v>4194</v>
      </c>
      <c r="DG914" t="s">
        <v>4190</v>
      </c>
      <c r="DH914" t="s">
        <v>4195</v>
      </c>
    </row>
    <row r="915" spans="1:112" ht="14.45" customHeight="1" x14ac:dyDescent="0.25">
      <c r="A915" t="s">
        <v>4531</v>
      </c>
      <c r="B915" t="s">
        <v>113</v>
      </c>
      <c r="C915" s="1">
        <v>45623</v>
      </c>
      <c r="D915" s="1">
        <v>45631</v>
      </c>
      <c r="E915" t="s">
        <v>144</v>
      </c>
      <c r="F915" s="1">
        <v>45807</v>
      </c>
      <c r="G915" t="s">
        <v>115</v>
      </c>
      <c r="H915" t="s">
        <v>115</v>
      </c>
      <c r="I915" t="s">
        <v>115</v>
      </c>
      <c r="J915" t="s">
        <v>3872</v>
      </c>
      <c r="K915" t="s">
        <v>4532</v>
      </c>
      <c r="L915" t="s">
        <v>4533</v>
      </c>
      <c r="M915" t="s">
        <v>4534</v>
      </c>
      <c r="N915" t="s">
        <v>119</v>
      </c>
      <c r="O915" t="s">
        <v>120</v>
      </c>
      <c r="P915" s="8">
        <v>96950</v>
      </c>
      <c r="Q915" t="s">
        <v>121</v>
      </c>
      <c r="S915" s="10">
        <v>16702346485</v>
      </c>
      <c r="U915" t="s">
        <v>3874</v>
      </c>
      <c r="V915">
        <v>812112</v>
      </c>
      <c r="W915" t="s">
        <v>123</v>
      </c>
      <c r="Y915" t="s">
        <v>1530</v>
      </c>
      <c r="Z915" t="s">
        <v>1531</v>
      </c>
      <c r="AA915" t="s">
        <v>1532</v>
      </c>
      <c r="AB915" t="s">
        <v>663</v>
      </c>
      <c r="AC915" t="s">
        <v>4533</v>
      </c>
      <c r="AD915" t="s">
        <v>4535</v>
      </c>
      <c r="AE915" t="s">
        <v>119</v>
      </c>
      <c r="AF915" t="s">
        <v>120</v>
      </c>
      <c r="AG915" s="8">
        <v>96950</v>
      </c>
      <c r="AH915" t="s">
        <v>121</v>
      </c>
      <c r="AJ915" s="10">
        <v>16702346485</v>
      </c>
      <c r="AL915" t="s">
        <v>3875</v>
      </c>
      <c r="BD915" t="str">
        <f>"39-5012.00"</f>
        <v>39-5012.00</v>
      </c>
      <c r="BE915" t="s">
        <v>947</v>
      </c>
      <c r="BF915" t="s">
        <v>4536</v>
      </c>
      <c r="BG915" t="s">
        <v>4537</v>
      </c>
      <c r="BH915">
        <v>2</v>
      </c>
      <c r="BJ915" s="1">
        <v>45809</v>
      </c>
      <c r="BK915" s="1">
        <v>46173</v>
      </c>
      <c r="BN915">
        <v>35</v>
      </c>
      <c r="BO915">
        <v>7</v>
      </c>
      <c r="BP915">
        <v>0</v>
      </c>
      <c r="BQ915">
        <v>0</v>
      </c>
      <c r="BR915">
        <v>7</v>
      </c>
      <c r="BS915">
        <v>7</v>
      </c>
      <c r="BT915">
        <v>7</v>
      </c>
      <c r="BU915">
        <v>7</v>
      </c>
      <c r="BV915" t="str">
        <f>"11:00 AM"</f>
        <v>11:00 AM</v>
      </c>
      <c r="BW915" t="str">
        <f>"7:00 PM"</f>
        <v>7:00 PM</v>
      </c>
      <c r="BX915" t="s">
        <v>226</v>
      </c>
      <c r="BY915">
        <v>0</v>
      </c>
      <c r="BZ915">
        <v>12</v>
      </c>
      <c r="CA915" t="s">
        <v>115</v>
      </c>
      <c r="CC915" t="s">
        <v>4538</v>
      </c>
      <c r="CD915" t="s">
        <v>4539</v>
      </c>
      <c r="CE915" t="s">
        <v>4540</v>
      </c>
      <c r="CF915" t="s">
        <v>119</v>
      </c>
      <c r="CG915" t="s">
        <v>120</v>
      </c>
      <c r="CH915" s="8">
        <v>96950</v>
      </c>
      <c r="CI915" s="3">
        <v>7.98</v>
      </c>
      <c r="CJ915" s="3">
        <v>7.98</v>
      </c>
      <c r="CK915" s="3">
        <v>11.97</v>
      </c>
      <c r="CL915" s="3">
        <v>11.97</v>
      </c>
      <c r="CM915" t="s">
        <v>136</v>
      </c>
      <c r="CO915" t="s">
        <v>138</v>
      </c>
      <c r="CQ915" t="s">
        <v>115</v>
      </c>
      <c r="CR915" t="s">
        <v>133</v>
      </c>
      <c r="CS915" t="s">
        <v>139</v>
      </c>
      <c r="CT915" t="s">
        <v>133</v>
      </c>
      <c r="CU915" t="s">
        <v>139</v>
      </c>
      <c r="CV915" t="s">
        <v>133</v>
      </c>
      <c r="CW915" t="s">
        <v>139</v>
      </c>
      <c r="CX915" t="s">
        <v>4541</v>
      </c>
      <c r="CY915" s="10">
        <v>16702346485</v>
      </c>
      <c r="CZ915" t="s">
        <v>3875</v>
      </c>
      <c r="DA915" t="s">
        <v>1538</v>
      </c>
      <c r="DB915" t="s">
        <v>133</v>
      </c>
      <c r="DC915" t="s">
        <v>115</v>
      </c>
    </row>
    <row r="916" spans="1:112" ht="14.45" customHeight="1" x14ac:dyDescent="0.25">
      <c r="A916" t="s">
        <v>4583</v>
      </c>
      <c r="B916" t="s">
        <v>901</v>
      </c>
      <c r="C916" s="1">
        <v>45569</v>
      </c>
      <c r="D916" s="1">
        <v>45631</v>
      </c>
      <c r="E916" t="s">
        <v>114</v>
      </c>
      <c r="G916" t="s">
        <v>115</v>
      </c>
      <c r="H916" t="s">
        <v>115</v>
      </c>
      <c r="I916" t="s">
        <v>115</v>
      </c>
      <c r="J916" t="s">
        <v>997</v>
      </c>
      <c r="L916" t="s">
        <v>2106</v>
      </c>
      <c r="M916" t="s">
        <v>2107</v>
      </c>
      <c r="N916" t="s">
        <v>119</v>
      </c>
      <c r="O916" t="s">
        <v>120</v>
      </c>
      <c r="P916" s="8">
        <v>96950</v>
      </c>
      <c r="Q916" t="s">
        <v>121</v>
      </c>
      <c r="R916" t="s">
        <v>2161</v>
      </c>
      <c r="S916" s="10">
        <v>16702858730</v>
      </c>
      <c r="U916" t="s">
        <v>1000</v>
      </c>
      <c r="V916">
        <v>561320</v>
      </c>
      <c r="W916" t="s">
        <v>123</v>
      </c>
      <c r="Y916" t="s">
        <v>1001</v>
      </c>
      <c r="Z916" t="s">
        <v>1002</v>
      </c>
      <c r="AA916" t="s">
        <v>1003</v>
      </c>
      <c r="AB916" t="s">
        <v>288</v>
      </c>
      <c r="AC916" t="s">
        <v>998</v>
      </c>
      <c r="AD916" t="s">
        <v>999</v>
      </c>
      <c r="AE916" t="s">
        <v>119</v>
      </c>
      <c r="AF916" t="s">
        <v>120</v>
      </c>
      <c r="AG916" s="8">
        <v>96950</v>
      </c>
      <c r="AH916" t="s">
        <v>121</v>
      </c>
      <c r="AI916" t="s">
        <v>2161</v>
      </c>
      <c r="AJ916" s="10">
        <v>16702858730</v>
      </c>
      <c r="AL916" t="s">
        <v>1004</v>
      </c>
      <c r="BD916" t="str">
        <f>"49-9071.00"</f>
        <v>49-9071.00</v>
      </c>
      <c r="BE916" t="s">
        <v>241</v>
      </c>
      <c r="BF916" t="s">
        <v>2108</v>
      </c>
      <c r="BG916" t="s">
        <v>1969</v>
      </c>
      <c r="BH916">
        <v>15</v>
      </c>
      <c r="BI916">
        <v>14</v>
      </c>
      <c r="BJ916" s="1">
        <v>45597</v>
      </c>
      <c r="BK916" s="1">
        <v>45961</v>
      </c>
      <c r="BL916" s="1">
        <v>45631</v>
      </c>
      <c r="BM916" s="1">
        <v>45961</v>
      </c>
      <c r="BN916">
        <v>35</v>
      </c>
      <c r="BO916">
        <v>0</v>
      </c>
      <c r="BP916">
        <v>7</v>
      </c>
      <c r="BQ916">
        <v>7</v>
      </c>
      <c r="BR916">
        <v>7</v>
      </c>
      <c r="BS916">
        <v>7</v>
      </c>
      <c r="BT916">
        <v>7</v>
      </c>
      <c r="BU916">
        <v>0</v>
      </c>
      <c r="BV916" t="str">
        <f>"9:00 AM"</f>
        <v>9:00 AM</v>
      </c>
      <c r="BW916" t="str">
        <f>"5:00 PM"</f>
        <v>5:00 PM</v>
      </c>
      <c r="BX916" t="s">
        <v>158</v>
      </c>
      <c r="BY916">
        <v>0</v>
      </c>
      <c r="BZ916">
        <v>12</v>
      </c>
      <c r="CA916" t="s">
        <v>115</v>
      </c>
      <c r="CC916" s="2" t="s">
        <v>4584</v>
      </c>
      <c r="CD916" t="s">
        <v>1971</v>
      </c>
      <c r="CE916" t="s">
        <v>1009</v>
      </c>
      <c r="CF916" t="s">
        <v>119</v>
      </c>
      <c r="CG916" t="s">
        <v>120</v>
      </c>
      <c r="CH916" s="8">
        <v>96950</v>
      </c>
      <c r="CI916" s="3">
        <v>9.75</v>
      </c>
      <c r="CJ916" s="3">
        <v>9.75</v>
      </c>
      <c r="CK916" s="3">
        <v>14.63</v>
      </c>
      <c r="CL916" s="3">
        <v>14.63</v>
      </c>
      <c r="CM916" t="s">
        <v>136</v>
      </c>
      <c r="CN916" t="s">
        <v>137</v>
      </c>
      <c r="CO916" t="s">
        <v>138</v>
      </c>
      <c r="CQ916" t="s">
        <v>115</v>
      </c>
      <c r="CR916" t="s">
        <v>133</v>
      </c>
      <c r="CS916" t="s">
        <v>139</v>
      </c>
      <c r="CT916" t="s">
        <v>133</v>
      </c>
      <c r="CU916" t="s">
        <v>139</v>
      </c>
      <c r="CV916" t="s">
        <v>133</v>
      </c>
      <c r="CW916" t="s">
        <v>139</v>
      </c>
      <c r="CX916" s="2" t="s">
        <v>4585</v>
      </c>
      <c r="CY916" s="10">
        <v>16702858730</v>
      </c>
      <c r="CZ916" t="s">
        <v>1004</v>
      </c>
      <c r="DA916" t="s">
        <v>139</v>
      </c>
      <c r="DB916" t="s">
        <v>133</v>
      </c>
      <c r="DC916" t="s">
        <v>115</v>
      </c>
    </row>
    <row r="917" spans="1:112" ht="14.45" customHeight="1" x14ac:dyDescent="0.25">
      <c r="A917" t="s">
        <v>5426</v>
      </c>
      <c r="B917" t="s">
        <v>143</v>
      </c>
      <c r="C917" s="1">
        <v>45587</v>
      </c>
      <c r="D917" s="1">
        <v>45631</v>
      </c>
      <c r="E917" t="s">
        <v>114</v>
      </c>
      <c r="G917" t="s">
        <v>115</v>
      </c>
      <c r="H917" t="s">
        <v>115</v>
      </c>
      <c r="I917" t="s">
        <v>115</v>
      </c>
      <c r="J917" t="s">
        <v>2044</v>
      </c>
      <c r="K917" t="s">
        <v>2045</v>
      </c>
      <c r="L917" t="s">
        <v>369</v>
      </c>
      <c r="M917" t="s">
        <v>2046</v>
      </c>
      <c r="N917" t="s">
        <v>148</v>
      </c>
      <c r="O917" t="s">
        <v>120</v>
      </c>
      <c r="P917" s="8">
        <v>96950</v>
      </c>
      <c r="Q917" t="s">
        <v>121</v>
      </c>
      <c r="S917" s="10">
        <v>16703226130</v>
      </c>
      <c r="U917" t="s">
        <v>2047</v>
      </c>
      <c r="V917">
        <v>312112</v>
      </c>
      <c r="W917" t="s">
        <v>123</v>
      </c>
      <c r="Y917" t="s">
        <v>2048</v>
      </c>
      <c r="Z917" t="s">
        <v>2049</v>
      </c>
      <c r="AA917" t="s">
        <v>2050</v>
      </c>
      <c r="AB917" t="s">
        <v>2051</v>
      </c>
      <c r="AC917" t="s">
        <v>369</v>
      </c>
      <c r="AD917" t="s">
        <v>2046</v>
      </c>
      <c r="AE917" t="s">
        <v>148</v>
      </c>
      <c r="AF917" t="s">
        <v>120</v>
      </c>
      <c r="AG917" s="8">
        <v>96950</v>
      </c>
      <c r="AH917" t="s">
        <v>121</v>
      </c>
      <c r="AJ917" s="10">
        <v>16703226130</v>
      </c>
      <c r="AL917" t="s">
        <v>2052</v>
      </c>
      <c r="BD917" t="str">
        <f>"11-3031.00"</f>
        <v>11-3031.00</v>
      </c>
      <c r="BE917" t="s">
        <v>5427</v>
      </c>
      <c r="BF917" t="s">
        <v>5428</v>
      </c>
      <c r="BG917" t="s">
        <v>5427</v>
      </c>
      <c r="BH917">
        <v>1</v>
      </c>
      <c r="BI917">
        <v>1</v>
      </c>
      <c r="BJ917" s="1">
        <v>45627</v>
      </c>
      <c r="BK917" s="1">
        <v>45991</v>
      </c>
      <c r="BL917" s="1">
        <v>45631</v>
      </c>
      <c r="BM917" s="1">
        <v>45991</v>
      </c>
      <c r="BN917">
        <v>40</v>
      </c>
      <c r="BO917">
        <v>0</v>
      </c>
      <c r="BP917">
        <v>8</v>
      </c>
      <c r="BQ917">
        <v>8</v>
      </c>
      <c r="BR917">
        <v>8</v>
      </c>
      <c r="BS917">
        <v>8</v>
      </c>
      <c r="BT917">
        <v>8</v>
      </c>
      <c r="BU917">
        <v>0</v>
      </c>
      <c r="BV917" t="str">
        <f>"8:00 AM"</f>
        <v>8:00 AM</v>
      </c>
      <c r="BW917" t="str">
        <f>"5:00 PM"</f>
        <v>5:00 PM</v>
      </c>
      <c r="BX917" t="s">
        <v>132</v>
      </c>
      <c r="BY917">
        <v>0</v>
      </c>
      <c r="BZ917">
        <v>24</v>
      </c>
      <c r="CA917" t="s">
        <v>133</v>
      </c>
      <c r="CB917">
        <v>5</v>
      </c>
      <c r="CC917" t="s">
        <v>5429</v>
      </c>
      <c r="CD917" t="s">
        <v>369</v>
      </c>
      <c r="CE917" t="s">
        <v>2046</v>
      </c>
      <c r="CF917" t="s">
        <v>148</v>
      </c>
      <c r="CG917" t="s">
        <v>120</v>
      </c>
      <c r="CH917" s="8">
        <v>96950</v>
      </c>
      <c r="CI917" s="3">
        <v>25.98</v>
      </c>
      <c r="CJ917" s="3">
        <v>25.98</v>
      </c>
      <c r="CM917" t="s">
        <v>136</v>
      </c>
      <c r="CO917" t="s">
        <v>138</v>
      </c>
      <c r="CQ917" t="s">
        <v>115</v>
      </c>
      <c r="CR917" t="s">
        <v>133</v>
      </c>
      <c r="CS917" t="s">
        <v>139</v>
      </c>
      <c r="CT917" t="s">
        <v>139</v>
      </c>
      <c r="CU917" t="s">
        <v>139</v>
      </c>
      <c r="CV917" t="s">
        <v>133</v>
      </c>
      <c r="CW917" t="s">
        <v>139</v>
      </c>
      <c r="CX917" t="s">
        <v>4822</v>
      </c>
      <c r="CY917" s="10">
        <v>16703226130</v>
      </c>
      <c r="CZ917" t="s">
        <v>2052</v>
      </c>
      <c r="DA917" t="s">
        <v>1522</v>
      </c>
      <c r="DB917" t="s">
        <v>133</v>
      </c>
      <c r="DC917" t="s">
        <v>115</v>
      </c>
    </row>
    <row r="918" spans="1:112" ht="14.45" customHeight="1" x14ac:dyDescent="0.25">
      <c r="A918" t="s">
        <v>6041</v>
      </c>
      <c r="B918" t="s">
        <v>143</v>
      </c>
      <c r="C918" s="1">
        <v>45574</v>
      </c>
      <c r="D918" s="1">
        <v>45631</v>
      </c>
      <c r="E918" t="s">
        <v>144</v>
      </c>
      <c r="F918" s="1">
        <v>45625</v>
      </c>
      <c r="G918" t="s">
        <v>115</v>
      </c>
      <c r="H918" t="s">
        <v>115</v>
      </c>
      <c r="I918" t="s">
        <v>115</v>
      </c>
      <c r="J918" t="s">
        <v>6042</v>
      </c>
      <c r="L918" t="s">
        <v>6043</v>
      </c>
      <c r="M918" t="s">
        <v>6044</v>
      </c>
      <c r="N918" t="s">
        <v>148</v>
      </c>
      <c r="O918" t="s">
        <v>120</v>
      </c>
      <c r="P918" s="8">
        <v>96950</v>
      </c>
      <c r="Q918" t="s">
        <v>121</v>
      </c>
      <c r="R918" t="s">
        <v>139</v>
      </c>
      <c r="S918" s="10">
        <v>16702358763</v>
      </c>
      <c r="U918" t="s">
        <v>6045</v>
      </c>
      <c r="V918">
        <v>56132</v>
      </c>
      <c r="W918" t="s">
        <v>234</v>
      </c>
      <c r="X918" t="s">
        <v>133</v>
      </c>
      <c r="Y918" t="s">
        <v>6046</v>
      </c>
      <c r="Z918" t="s">
        <v>6047</v>
      </c>
      <c r="AA918" t="s">
        <v>2028</v>
      </c>
      <c r="AB918" t="s">
        <v>6048</v>
      </c>
      <c r="AC918" t="s">
        <v>6049</v>
      </c>
      <c r="AD918" t="s">
        <v>6044</v>
      </c>
      <c r="AE918" t="s">
        <v>148</v>
      </c>
      <c r="AF918" t="s">
        <v>120</v>
      </c>
      <c r="AG918" s="8">
        <v>96950</v>
      </c>
      <c r="AH918" t="s">
        <v>121</v>
      </c>
      <c r="AJ918" s="10">
        <v>16702358763</v>
      </c>
      <c r="AL918" t="s">
        <v>6050</v>
      </c>
      <c r="BD918" t="str">
        <f>"35-3023.00"</f>
        <v>35-3023.00</v>
      </c>
      <c r="BE918" t="s">
        <v>290</v>
      </c>
      <c r="BF918" t="s">
        <v>6051</v>
      </c>
      <c r="BG918" t="s">
        <v>6052</v>
      </c>
      <c r="BH918">
        <v>1</v>
      </c>
      <c r="BI918">
        <v>1</v>
      </c>
      <c r="BJ918" s="1">
        <v>45627</v>
      </c>
      <c r="BK918" s="1">
        <v>45991</v>
      </c>
      <c r="BL918" s="1">
        <v>45631</v>
      </c>
      <c r="BM918" s="1">
        <v>45991</v>
      </c>
      <c r="BN918">
        <v>35</v>
      </c>
      <c r="BO918">
        <v>0</v>
      </c>
      <c r="BP918">
        <v>7</v>
      </c>
      <c r="BQ918">
        <v>7</v>
      </c>
      <c r="BR918">
        <v>7</v>
      </c>
      <c r="BS918">
        <v>7</v>
      </c>
      <c r="BT918">
        <v>7</v>
      </c>
      <c r="BU918">
        <v>0</v>
      </c>
      <c r="BV918" t="str">
        <f>"10:00 AM"</f>
        <v>10:00 AM</v>
      </c>
      <c r="BW918" t="str">
        <f>"6:00 PM"</f>
        <v>6:00 PM</v>
      </c>
      <c r="BX918" t="s">
        <v>158</v>
      </c>
      <c r="BY918">
        <v>0</v>
      </c>
      <c r="BZ918">
        <v>3</v>
      </c>
      <c r="CA918" t="s">
        <v>115</v>
      </c>
      <c r="CC918" t="s">
        <v>6053</v>
      </c>
      <c r="CD918" t="s">
        <v>4739</v>
      </c>
      <c r="CF918" t="s">
        <v>119</v>
      </c>
      <c r="CG918" t="s">
        <v>120</v>
      </c>
      <c r="CH918" s="8">
        <v>96950</v>
      </c>
      <c r="CI918" s="3">
        <v>8.35</v>
      </c>
      <c r="CJ918" s="3">
        <v>8.35</v>
      </c>
      <c r="CK918" s="3">
        <v>0</v>
      </c>
      <c r="CL918" s="3">
        <v>0</v>
      </c>
      <c r="CM918" t="s">
        <v>136</v>
      </c>
      <c r="CN918" t="s">
        <v>139</v>
      </c>
      <c r="CO918" t="s">
        <v>138</v>
      </c>
      <c r="CQ918" t="s">
        <v>115</v>
      </c>
      <c r="CR918" t="s">
        <v>133</v>
      </c>
      <c r="CS918" t="s">
        <v>139</v>
      </c>
      <c r="CT918" t="s">
        <v>139</v>
      </c>
      <c r="CU918" t="s">
        <v>139</v>
      </c>
      <c r="CV918" t="s">
        <v>133</v>
      </c>
      <c r="CW918" t="s">
        <v>139</v>
      </c>
      <c r="CX918" t="s">
        <v>137</v>
      </c>
      <c r="CY918" s="10">
        <v>16702358763</v>
      </c>
      <c r="CZ918" t="s">
        <v>6054</v>
      </c>
      <c r="DA918" t="s">
        <v>139</v>
      </c>
      <c r="DB918" t="s">
        <v>133</v>
      </c>
      <c r="DC918" t="s">
        <v>133</v>
      </c>
    </row>
    <row r="919" spans="1:112" ht="14.45" customHeight="1" x14ac:dyDescent="0.25">
      <c r="A919" t="s">
        <v>6126</v>
      </c>
      <c r="B919" t="s">
        <v>143</v>
      </c>
      <c r="C919" s="1">
        <v>45571</v>
      </c>
      <c r="D919" s="1">
        <v>45631</v>
      </c>
      <c r="E919" t="s">
        <v>114</v>
      </c>
      <c r="G919" t="s">
        <v>115</v>
      </c>
      <c r="H919" t="s">
        <v>115</v>
      </c>
      <c r="I919" t="s">
        <v>115</v>
      </c>
      <c r="J919" t="s">
        <v>1210</v>
      </c>
      <c r="K919" t="s">
        <v>117</v>
      </c>
      <c r="L919" t="s">
        <v>6127</v>
      </c>
      <c r="N919" t="s">
        <v>119</v>
      </c>
      <c r="O919" t="s">
        <v>120</v>
      </c>
      <c r="P919" s="8">
        <v>96950</v>
      </c>
      <c r="Q919" t="s">
        <v>121</v>
      </c>
      <c r="S919" s="10">
        <v>16702368888</v>
      </c>
      <c r="U919" t="s">
        <v>122</v>
      </c>
      <c r="V919">
        <v>71391</v>
      </c>
      <c r="W919" t="s">
        <v>123</v>
      </c>
      <c r="Y919" t="s">
        <v>124</v>
      </c>
      <c r="Z919" t="s">
        <v>125</v>
      </c>
      <c r="AA919" t="s">
        <v>126</v>
      </c>
      <c r="AB919" t="s">
        <v>127</v>
      </c>
      <c r="AC919" t="s">
        <v>6128</v>
      </c>
      <c r="AE919" t="s">
        <v>119</v>
      </c>
      <c r="AF919" t="s">
        <v>120</v>
      </c>
      <c r="AG919" s="8">
        <v>96950</v>
      </c>
      <c r="AH919" t="s">
        <v>121</v>
      </c>
      <c r="AJ919" s="10">
        <v>16702368888</v>
      </c>
      <c r="AL919" t="s">
        <v>128</v>
      </c>
      <c r="BD919" t="str">
        <f>"13-2011.00"</f>
        <v>13-2011.00</v>
      </c>
      <c r="BE919" t="s">
        <v>129</v>
      </c>
      <c r="BF919" t="s">
        <v>6129</v>
      </c>
      <c r="BG919" t="s">
        <v>131</v>
      </c>
      <c r="BH919">
        <v>2</v>
      </c>
      <c r="BI919">
        <v>2</v>
      </c>
      <c r="BJ919" s="1">
        <v>45689</v>
      </c>
      <c r="BK919" s="1">
        <v>46053</v>
      </c>
      <c r="BL919" s="1">
        <v>45689</v>
      </c>
      <c r="BM919" s="1">
        <v>46053</v>
      </c>
      <c r="BN919">
        <v>35</v>
      </c>
      <c r="BO919">
        <v>0</v>
      </c>
      <c r="BP919">
        <v>7</v>
      </c>
      <c r="BQ919">
        <v>7</v>
      </c>
      <c r="BR919">
        <v>7</v>
      </c>
      <c r="BS919">
        <v>7</v>
      </c>
      <c r="BT919">
        <v>7</v>
      </c>
      <c r="BU919">
        <v>0</v>
      </c>
      <c r="BV919" t="str">
        <f>"9:00 AM"</f>
        <v>9:00 AM</v>
      </c>
      <c r="BW919" t="str">
        <f>"5:00 PM"</f>
        <v>5:00 PM</v>
      </c>
      <c r="BX919" t="s">
        <v>132</v>
      </c>
      <c r="BY919">
        <v>0</v>
      </c>
      <c r="BZ919">
        <v>36</v>
      </c>
      <c r="CA919" t="s">
        <v>133</v>
      </c>
      <c r="CB919">
        <v>2</v>
      </c>
      <c r="CC919" s="2" t="s">
        <v>6130</v>
      </c>
      <c r="CD919" t="s">
        <v>1213</v>
      </c>
      <c r="CF919" t="s">
        <v>119</v>
      </c>
      <c r="CG919" t="s">
        <v>120</v>
      </c>
      <c r="CH919" s="8">
        <v>96950</v>
      </c>
      <c r="CI919" s="3">
        <v>17.48</v>
      </c>
      <c r="CJ919" s="3">
        <v>17.48</v>
      </c>
      <c r="CM919" t="s">
        <v>136</v>
      </c>
      <c r="CN919" t="s">
        <v>137</v>
      </c>
      <c r="CO919" t="s">
        <v>138</v>
      </c>
      <c r="CQ919" t="s">
        <v>115</v>
      </c>
      <c r="CR919" t="s">
        <v>133</v>
      </c>
      <c r="CS919" t="s">
        <v>139</v>
      </c>
      <c r="CT919" t="s">
        <v>139</v>
      </c>
      <c r="CU919" t="s">
        <v>139</v>
      </c>
      <c r="CV919" t="s">
        <v>133</v>
      </c>
      <c r="CW919" t="s">
        <v>133</v>
      </c>
      <c r="CX919" s="2" t="s">
        <v>6131</v>
      </c>
      <c r="CY919" s="10">
        <v>16702368888</v>
      </c>
      <c r="CZ919" t="s">
        <v>141</v>
      </c>
      <c r="DA919" t="s">
        <v>139</v>
      </c>
      <c r="DB919" t="s">
        <v>133</v>
      </c>
      <c r="DC919" t="s">
        <v>115</v>
      </c>
    </row>
    <row r="920" spans="1:112" ht="14.45" customHeight="1" x14ac:dyDescent="0.25">
      <c r="A920" t="s">
        <v>6168</v>
      </c>
      <c r="B920" t="s">
        <v>192</v>
      </c>
      <c r="C920" s="1">
        <v>45588</v>
      </c>
      <c r="D920" s="1">
        <v>45631</v>
      </c>
      <c r="E920" t="s">
        <v>144</v>
      </c>
      <c r="F920" s="1">
        <v>45765</v>
      </c>
      <c r="G920" t="s">
        <v>115</v>
      </c>
      <c r="H920" t="s">
        <v>115</v>
      </c>
      <c r="I920" t="s">
        <v>115</v>
      </c>
      <c r="J920" t="s">
        <v>2730</v>
      </c>
      <c r="K920" t="s">
        <v>2731</v>
      </c>
      <c r="L920" t="s">
        <v>2732</v>
      </c>
      <c r="M920" t="s">
        <v>2733</v>
      </c>
      <c r="N920" t="s">
        <v>119</v>
      </c>
      <c r="O920" t="s">
        <v>120</v>
      </c>
      <c r="P920" s="8">
        <v>96950</v>
      </c>
      <c r="Q920" t="s">
        <v>121</v>
      </c>
      <c r="S920" s="10">
        <v>16702353285</v>
      </c>
      <c r="U920" t="s">
        <v>2734</v>
      </c>
      <c r="V920">
        <v>81111</v>
      </c>
      <c r="W920" t="s">
        <v>123</v>
      </c>
      <c r="Y920" t="s">
        <v>2735</v>
      </c>
      <c r="Z920" t="s">
        <v>2736</v>
      </c>
      <c r="AA920" t="s">
        <v>2297</v>
      </c>
      <c r="AB920" t="s">
        <v>2737</v>
      </c>
      <c r="AC920" t="s">
        <v>2732</v>
      </c>
      <c r="AD920" t="s">
        <v>2733</v>
      </c>
      <c r="AE920" t="s">
        <v>119</v>
      </c>
      <c r="AF920" t="s">
        <v>120</v>
      </c>
      <c r="AG920" s="8">
        <v>96950</v>
      </c>
      <c r="AH920" t="s">
        <v>121</v>
      </c>
      <c r="AJ920" s="10">
        <v>16702353285</v>
      </c>
      <c r="AL920" t="s">
        <v>2738</v>
      </c>
      <c r="BD920" t="str">
        <f>"49-3023.00"</f>
        <v>49-3023.00</v>
      </c>
      <c r="BE920" t="s">
        <v>817</v>
      </c>
      <c r="BF920" t="s">
        <v>5068</v>
      </c>
      <c r="BG920" t="s">
        <v>447</v>
      </c>
      <c r="BH920">
        <v>3</v>
      </c>
      <c r="BJ920" s="1">
        <v>45767</v>
      </c>
      <c r="BK920" s="1">
        <v>46131</v>
      </c>
      <c r="BN920">
        <v>40</v>
      </c>
      <c r="BO920">
        <v>0</v>
      </c>
      <c r="BP920">
        <v>8</v>
      </c>
      <c r="BQ920">
        <v>8</v>
      </c>
      <c r="BR920">
        <v>8</v>
      </c>
      <c r="BS920">
        <v>8</v>
      </c>
      <c r="BT920">
        <v>8</v>
      </c>
      <c r="BU920">
        <v>0</v>
      </c>
      <c r="BV920" t="str">
        <f>"8:00 AM"</f>
        <v>8:00 AM</v>
      </c>
      <c r="BW920" t="str">
        <f>"5:00 PM"</f>
        <v>5:00 PM</v>
      </c>
      <c r="BX920" t="s">
        <v>226</v>
      </c>
      <c r="BY920">
        <v>0</v>
      </c>
      <c r="BZ920">
        <v>12</v>
      </c>
      <c r="CA920" t="s">
        <v>115</v>
      </c>
      <c r="CC920" t="s">
        <v>137</v>
      </c>
      <c r="CD920" t="s">
        <v>2732</v>
      </c>
      <c r="CE920" t="s">
        <v>2733</v>
      </c>
      <c r="CF920" t="s">
        <v>119</v>
      </c>
      <c r="CG920" t="s">
        <v>120</v>
      </c>
      <c r="CH920" s="8">
        <v>96950</v>
      </c>
      <c r="CI920" s="3">
        <v>11.01</v>
      </c>
      <c r="CJ920" s="3">
        <v>11.01</v>
      </c>
      <c r="CK920" s="3">
        <v>16.52</v>
      </c>
      <c r="CL920" s="3">
        <v>16.52</v>
      </c>
      <c r="CM920" t="s">
        <v>136</v>
      </c>
      <c r="CN920" t="s">
        <v>137</v>
      </c>
      <c r="CO920" t="s">
        <v>138</v>
      </c>
      <c r="CQ920" t="s">
        <v>115</v>
      </c>
      <c r="CR920" t="s">
        <v>133</v>
      </c>
      <c r="CS920" t="s">
        <v>139</v>
      </c>
      <c r="CT920" t="s">
        <v>133</v>
      </c>
      <c r="CU920" t="s">
        <v>139</v>
      </c>
      <c r="CV920" t="s">
        <v>133</v>
      </c>
      <c r="CW920" t="s">
        <v>139</v>
      </c>
      <c r="CX920" t="s">
        <v>806</v>
      </c>
      <c r="CY920" s="10">
        <v>16702353285</v>
      </c>
      <c r="CZ920" t="s">
        <v>2738</v>
      </c>
      <c r="DA920" t="s">
        <v>139</v>
      </c>
      <c r="DB920" t="s">
        <v>133</v>
      </c>
      <c r="DC920" t="s">
        <v>115</v>
      </c>
      <c r="DD920" t="s">
        <v>2735</v>
      </c>
      <c r="DE920" t="s">
        <v>2736</v>
      </c>
      <c r="DF920" t="s">
        <v>190</v>
      </c>
      <c r="DG920" t="s">
        <v>284</v>
      </c>
      <c r="DH920" t="s">
        <v>139</v>
      </c>
    </row>
    <row r="921" spans="1:112" ht="14.45" customHeight="1" x14ac:dyDescent="0.25">
      <c r="A921" t="s">
        <v>6355</v>
      </c>
      <c r="B921" t="s">
        <v>143</v>
      </c>
      <c r="C921" s="1">
        <v>45586</v>
      </c>
      <c r="D921" s="1">
        <v>45631</v>
      </c>
      <c r="E921" t="s">
        <v>144</v>
      </c>
      <c r="F921" s="1">
        <v>45687</v>
      </c>
      <c r="G921" t="s">
        <v>115</v>
      </c>
      <c r="H921" t="s">
        <v>115</v>
      </c>
      <c r="I921" t="s">
        <v>115</v>
      </c>
      <c r="J921" t="s">
        <v>265</v>
      </c>
      <c r="L921" t="s">
        <v>266</v>
      </c>
      <c r="M921" t="s">
        <v>267</v>
      </c>
      <c r="N921" t="s">
        <v>148</v>
      </c>
      <c r="O921" t="s">
        <v>120</v>
      </c>
      <c r="P921" s="8">
        <v>96950</v>
      </c>
      <c r="Q921" t="s">
        <v>121</v>
      </c>
      <c r="S921" s="10">
        <v>16702341795</v>
      </c>
      <c r="U921" t="s">
        <v>149</v>
      </c>
      <c r="V921">
        <v>56179</v>
      </c>
      <c r="W921" t="s">
        <v>123</v>
      </c>
      <c r="Y921" t="s">
        <v>268</v>
      </c>
      <c r="Z921" t="s">
        <v>269</v>
      </c>
      <c r="AA921" t="s">
        <v>270</v>
      </c>
      <c r="AB921" t="s">
        <v>271</v>
      </c>
      <c r="AC921" t="s">
        <v>1590</v>
      </c>
      <c r="AD921" t="s">
        <v>1591</v>
      </c>
      <c r="AE921" t="s">
        <v>119</v>
      </c>
      <c r="AF921" t="s">
        <v>120</v>
      </c>
      <c r="AG921" s="8">
        <v>96950</v>
      </c>
      <c r="AH921" t="s">
        <v>121</v>
      </c>
      <c r="AJ921" s="10">
        <v>16702341795</v>
      </c>
      <c r="AL921" t="s">
        <v>154</v>
      </c>
      <c r="BD921" t="str">
        <f>"37-3011.00"</f>
        <v>37-3011.00</v>
      </c>
      <c r="BE921" t="s">
        <v>155</v>
      </c>
      <c r="BF921" t="s">
        <v>6356</v>
      </c>
      <c r="BG921" t="s">
        <v>6357</v>
      </c>
      <c r="BH921">
        <v>2</v>
      </c>
      <c r="BI921">
        <v>2</v>
      </c>
      <c r="BJ921" s="1">
        <v>45689</v>
      </c>
      <c r="BK921" s="1">
        <v>46053</v>
      </c>
      <c r="BL921" s="1">
        <v>45689</v>
      </c>
      <c r="BM921" s="1">
        <v>46053</v>
      </c>
      <c r="BN921">
        <v>40</v>
      </c>
      <c r="BO921">
        <v>0</v>
      </c>
      <c r="BP921">
        <v>8</v>
      </c>
      <c r="BQ921">
        <v>8</v>
      </c>
      <c r="BR921">
        <v>8</v>
      </c>
      <c r="BS921">
        <v>8</v>
      </c>
      <c r="BT921">
        <v>8</v>
      </c>
      <c r="BU921">
        <v>0</v>
      </c>
      <c r="BV921" t="str">
        <f>"8:00 AM"</f>
        <v>8:00 AM</v>
      </c>
      <c r="BW921" t="str">
        <f>"5:00 PM"</f>
        <v>5:00 PM</v>
      </c>
      <c r="BX921" t="s">
        <v>158</v>
      </c>
      <c r="BY921">
        <v>0</v>
      </c>
      <c r="BZ921">
        <v>3</v>
      </c>
      <c r="CA921" t="s">
        <v>115</v>
      </c>
      <c r="CC921" s="2" t="s">
        <v>6358</v>
      </c>
      <c r="CD921" t="s">
        <v>6359</v>
      </c>
      <c r="CE921" t="s">
        <v>1596</v>
      </c>
      <c r="CF921" t="s">
        <v>283</v>
      </c>
      <c r="CG921" t="s">
        <v>120</v>
      </c>
      <c r="CH921" s="8">
        <v>96952</v>
      </c>
      <c r="CI921" s="3">
        <v>8.57</v>
      </c>
      <c r="CJ921" s="3">
        <v>10</v>
      </c>
      <c r="CK921" s="3">
        <v>12.86</v>
      </c>
      <c r="CL921" s="3">
        <v>15</v>
      </c>
      <c r="CM921" t="s">
        <v>136</v>
      </c>
      <c r="CN921">
        <v>0</v>
      </c>
      <c r="CO921" t="s">
        <v>138</v>
      </c>
      <c r="CQ921" t="s">
        <v>115</v>
      </c>
      <c r="CR921" t="s">
        <v>133</v>
      </c>
      <c r="CS921" t="s">
        <v>133</v>
      </c>
      <c r="CT921" t="s">
        <v>133</v>
      </c>
      <c r="CU921" t="s">
        <v>139</v>
      </c>
      <c r="CV921" t="s">
        <v>133</v>
      </c>
      <c r="CW921" t="s">
        <v>133</v>
      </c>
      <c r="CX921" t="s">
        <v>163</v>
      </c>
      <c r="CY921" s="10">
        <v>16702341795</v>
      </c>
      <c r="CZ921" t="s">
        <v>154</v>
      </c>
      <c r="DA921" t="s">
        <v>164</v>
      </c>
      <c r="DB921" t="s">
        <v>133</v>
      </c>
      <c r="DC921" t="s">
        <v>115</v>
      </c>
    </row>
    <row r="922" spans="1:112" ht="14.45" customHeight="1" x14ac:dyDescent="0.25">
      <c r="A922" t="s">
        <v>7924</v>
      </c>
      <c r="B922" t="s">
        <v>113</v>
      </c>
      <c r="C922" s="1">
        <v>45623</v>
      </c>
      <c r="D922" s="1">
        <v>45631</v>
      </c>
      <c r="E922" t="s">
        <v>144</v>
      </c>
      <c r="F922" s="1">
        <v>45807</v>
      </c>
      <c r="G922" t="s">
        <v>115</v>
      </c>
      <c r="H922" t="s">
        <v>115</v>
      </c>
      <c r="I922" t="s">
        <v>115</v>
      </c>
      <c r="J922" t="s">
        <v>3872</v>
      </c>
      <c r="K922" t="s">
        <v>7925</v>
      </c>
      <c r="L922" t="s">
        <v>7926</v>
      </c>
      <c r="M922" t="s">
        <v>1527</v>
      </c>
      <c r="N922" t="s">
        <v>119</v>
      </c>
      <c r="O922" t="s">
        <v>120</v>
      </c>
      <c r="P922" s="8">
        <v>96950</v>
      </c>
      <c r="Q922" t="s">
        <v>121</v>
      </c>
      <c r="S922" s="10">
        <v>16702346485</v>
      </c>
      <c r="U922" t="s">
        <v>3874</v>
      </c>
      <c r="V922">
        <v>722513</v>
      </c>
      <c r="W922" t="s">
        <v>123</v>
      </c>
      <c r="Y922" t="s">
        <v>1530</v>
      </c>
      <c r="Z922" t="s">
        <v>1531</v>
      </c>
      <c r="AA922" t="s">
        <v>1532</v>
      </c>
      <c r="AB922" t="s">
        <v>663</v>
      </c>
      <c r="AC922" t="s">
        <v>7927</v>
      </c>
      <c r="AD922" t="s">
        <v>1527</v>
      </c>
      <c r="AE922" t="s">
        <v>119</v>
      </c>
      <c r="AF922" t="s">
        <v>120</v>
      </c>
      <c r="AG922" s="8">
        <v>96950</v>
      </c>
      <c r="AH922" t="s">
        <v>121</v>
      </c>
      <c r="AJ922" s="10">
        <v>16702346485</v>
      </c>
      <c r="AL922" t="s">
        <v>3875</v>
      </c>
      <c r="BD922" t="str">
        <f>"35-2011.00"</f>
        <v>35-2011.00</v>
      </c>
      <c r="BE922" t="s">
        <v>2851</v>
      </c>
      <c r="BF922" t="s">
        <v>7928</v>
      </c>
      <c r="BG922" t="s">
        <v>7929</v>
      </c>
      <c r="BH922">
        <v>1</v>
      </c>
      <c r="BJ922" s="1">
        <v>45809</v>
      </c>
      <c r="BK922" s="1">
        <v>46173</v>
      </c>
      <c r="BN922">
        <v>35</v>
      </c>
      <c r="BO922">
        <v>0</v>
      </c>
      <c r="BP922">
        <v>5</v>
      </c>
      <c r="BQ922">
        <v>6</v>
      </c>
      <c r="BR922">
        <v>6</v>
      </c>
      <c r="BS922">
        <v>6</v>
      </c>
      <c r="BT922">
        <v>6</v>
      </c>
      <c r="BU922">
        <v>6</v>
      </c>
      <c r="BV922" t="str">
        <f>"11:00 AM"</f>
        <v>11:00 AM</v>
      </c>
      <c r="BW922" t="str">
        <f>"7:00 PM"</f>
        <v>7:00 PM</v>
      </c>
      <c r="BX922" t="s">
        <v>158</v>
      </c>
      <c r="BY922">
        <v>0</v>
      </c>
      <c r="BZ922">
        <v>3</v>
      </c>
      <c r="CA922" t="s">
        <v>115</v>
      </c>
      <c r="CC922" t="s">
        <v>7930</v>
      </c>
      <c r="CD922" t="s">
        <v>7931</v>
      </c>
      <c r="CE922" t="s">
        <v>1527</v>
      </c>
      <c r="CF922" t="s">
        <v>119</v>
      </c>
      <c r="CG922" t="s">
        <v>120</v>
      </c>
      <c r="CH922" s="8">
        <v>96950</v>
      </c>
      <c r="CI922" s="3">
        <v>8.85</v>
      </c>
      <c r="CJ922" s="3">
        <v>8.85</v>
      </c>
      <c r="CK922" s="3">
        <v>13.28</v>
      </c>
      <c r="CL922" s="3">
        <v>13.28</v>
      </c>
      <c r="CM922" t="s">
        <v>136</v>
      </c>
      <c r="CO922" t="s">
        <v>138</v>
      </c>
      <c r="CQ922" t="s">
        <v>115</v>
      </c>
      <c r="CR922" t="s">
        <v>133</v>
      </c>
      <c r="CS922" t="s">
        <v>139</v>
      </c>
      <c r="CT922" t="s">
        <v>133</v>
      </c>
      <c r="CU922" t="s">
        <v>139</v>
      </c>
      <c r="CV922" t="s">
        <v>133</v>
      </c>
      <c r="CW922" t="s">
        <v>139</v>
      </c>
      <c r="CX922" t="s">
        <v>5432</v>
      </c>
      <c r="CY922" s="10">
        <v>16702346485</v>
      </c>
      <c r="CZ922" t="s">
        <v>3875</v>
      </c>
      <c r="DA922" t="s">
        <v>1538</v>
      </c>
      <c r="DB922" t="s">
        <v>133</v>
      </c>
      <c r="DC922" t="s">
        <v>115</v>
      </c>
    </row>
    <row r="923" spans="1:112" ht="14.45" customHeight="1" x14ac:dyDescent="0.25">
      <c r="A923" t="s">
        <v>8134</v>
      </c>
      <c r="B923" t="s">
        <v>192</v>
      </c>
      <c r="C923" s="1">
        <v>45588</v>
      </c>
      <c r="D923" s="1">
        <v>45631</v>
      </c>
      <c r="E923" t="s">
        <v>144</v>
      </c>
      <c r="F923" s="1">
        <v>45765</v>
      </c>
      <c r="G923" t="s">
        <v>115</v>
      </c>
      <c r="H923" t="s">
        <v>115</v>
      </c>
      <c r="I923" t="s">
        <v>115</v>
      </c>
      <c r="J923" t="s">
        <v>2730</v>
      </c>
      <c r="K923" t="s">
        <v>2731</v>
      </c>
      <c r="L923" t="s">
        <v>2732</v>
      </c>
      <c r="M923" t="s">
        <v>2733</v>
      </c>
      <c r="N923" t="s">
        <v>119</v>
      </c>
      <c r="O923" t="s">
        <v>120</v>
      </c>
      <c r="P923" s="8">
        <v>96950</v>
      </c>
      <c r="Q923" t="s">
        <v>121</v>
      </c>
      <c r="S923" s="10">
        <v>16702353285</v>
      </c>
      <c r="U923" t="s">
        <v>2734</v>
      </c>
      <c r="V923">
        <v>81111</v>
      </c>
      <c r="W923" t="s">
        <v>123</v>
      </c>
      <c r="Y923" t="s">
        <v>2735</v>
      </c>
      <c r="Z923" t="s">
        <v>2736</v>
      </c>
      <c r="AA923" t="s">
        <v>2297</v>
      </c>
      <c r="AB923" t="s">
        <v>2737</v>
      </c>
      <c r="AC923" t="s">
        <v>2732</v>
      </c>
      <c r="AD923" t="s">
        <v>2733</v>
      </c>
      <c r="AE923" t="s">
        <v>119</v>
      </c>
      <c r="AF923" t="s">
        <v>120</v>
      </c>
      <c r="AG923" s="8">
        <v>96950</v>
      </c>
      <c r="AH923" t="s">
        <v>121</v>
      </c>
      <c r="AJ923" s="10">
        <v>16702353285</v>
      </c>
      <c r="AL923" t="s">
        <v>2738</v>
      </c>
      <c r="BD923" t="str">
        <f>"49-3021.00"</f>
        <v>49-3021.00</v>
      </c>
      <c r="BE923" t="s">
        <v>3898</v>
      </c>
      <c r="BF923" t="s">
        <v>3899</v>
      </c>
      <c r="BG923" t="s">
        <v>3900</v>
      </c>
      <c r="BH923">
        <v>2</v>
      </c>
      <c r="BJ923" s="1">
        <v>45767</v>
      </c>
      <c r="BK923" s="1">
        <v>46131</v>
      </c>
      <c r="BN923">
        <v>40</v>
      </c>
      <c r="BO923">
        <v>0</v>
      </c>
      <c r="BP923">
        <v>8</v>
      </c>
      <c r="BQ923">
        <v>8</v>
      </c>
      <c r="BR923">
        <v>8</v>
      </c>
      <c r="BS923">
        <v>8</v>
      </c>
      <c r="BT923">
        <v>8</v>
      </c>
      <c r="BU923">
        <v>0</v>
      </c>
      <c r="BV923" t="str">
        <f>"8:00 AM"</f>
        <v>8:00 AM</v>
      </c>
      <c r="BW923" t="str">
        <f>"5:00 PM"</f>
        <v>5:00 PM</v>
      </c>
      <c r="BX923" t="s">
        <v>226</v>
      </c>
      <c r="BY923">
        <v>0</v>
      </c>
      <c r="BZ923">
        <v>12</v>
      </c>
      <c r="CA923" t="s">
        <v>115</v>
      </c>
      <c r="CC923" t="s">
        <v>158</v>
      </c>
      <c r="CD923" t="s">
        <v>2732</v>
      </c>
      <c r="CE923" t="s">
        <v>2733</v>
      </c>
      <c r="CF923" t="s">
        <v>119</v>
      </c>
      <c r="CG923" t="s">
        <v>120</v>
      </c>
      <c r="CH923" s="8">
        <v>96950</v>
      </c>
      <c r="CI923" s="3">
        <v>11.18</v>
      </c>
      <c r="CJ923" s="3">
        <v>11.18</v>
      </c>
      <c r="CK923" s="3">
        <v>16.77</v>
      </c>
      <c r="CL923" s="3">
        <v>16.77</v>
      </c>
      <c r="CM923" t="s">
        <v>136</v>
      </c>
      <c r="CN923" t="s">
        <v>137</v>
      </c>
      <c r="CO923" t="s">
        <v>138</v>
      </c>
      <c r="CQ923" t="s">
        <v>115</v>
      </c>
      <c r="CR923" t="s">
        <v>133</v>
      </c>
      <c r="CS923" t="s">
        <v>139</v>
      </c>
      <c r="CT923" t="s">
        <v>133</v>
      </c>
      <c r="CU923" t="s">
        <v>139</v>
      </c>
      <c r="CV923" t="s">
        <v>133</v>
      </c>
      <c r="CW923" t="s">
        <v>139</v>
      </c>
      <c r="CX923" t="s">
        <v>806</v>
      </c>
      <c r="CY923" s="10">
        <v>16702353285</v>
      </c>
      <c r="CZ923" t="s">
        <v>2738</v>
      </c>
      <c r="DA923" t="s">
        <v>139</v>
      </c>
      <c r="DB923" t="s">
        <v>133</v>
      </c>
      <c r="DC923" t="s">
        <v>115</v>
      </c>
      <c r="DD923" t="s">
        <v>2735</v>
      </c>
      <c r="DE923" t="s">
        <v>2736</v>
      </c>
      <c r="DF923" t="s">
        <v>190</v>
      </c>
      <c r="DG923" t="s">
        <v>284</v>
      </c>
      <c r="DH923" t="s">
        <v>139</v>
      </c>
    </row>
    <row r="924" spans="1:112" ht="14.45" customHeight="1" x14ac:dyDescent="0.25">
      <c r="A924" t="s">
        <v>8589</v>
      </c>
      <c r="B924" t="s">
        <v>143</v>
      </c>
      <c r="C924" s="1">
        <v>45579</v>
      </c>
      <c r="D924" s="1">
        <v>45631</v>
      </c>
      <c r="E924" t="s">
        <v>144</v>
      </c>
      <c r="F924" s="1">
        <v>45729</v>
      </c>
      <c r="G924" t="s">
        <v>115</v>
      </c>
      <c r="H924" t="s">
        <v>115</v>
      </c>
      <c r="I924" t="s">
        <v>115</v>
      </c>
      <c r="J924" t="s">
        <v>8590</v>
      </c>
      <c r="L924" t="s">
        <v>3011</v>
      </c>
      <c r="M924" t="s">
        <v>8591</v>
      </c>
      <c r="N924" t="s">
        <v>119</v>
      </c>
      <c r="O924" t="s">
        <v>120</v>
      </c>
      <c r="P924" s="8">
        <v>96950</v>
      </c>
      <c r="Q924" t="s">
        <v>121</v>
      </c>
      <c r="S924" s="10">
        <v>16702351234</v>
      </c>
      <c r="U924" t="s">
        <v>7336</v>
      </c>
      <c r="V924">
        <v>4413</v>
      </c>
      <c r="W924" t="s">
        <v>123</v>
      </c>
      <c r="Y924" t="s">
        <v>8592</v>
      </c>
      <c r="Z924" t="s">
        <v>8593</v>
      </c>
      <c r="AB924" t="s">
        <v>200</v>
      </c>
      <c r="AC924" t="s">
        <v>8594</v>
      </c>
      <c r="AD924" t="s">
        <v>8591</v>
      </c>
      <c r="AE924" t="s">
        <v>119</v>
      </c>
      <c r="AF924" t="s">
        <v>120</v>
      </c>
      <c r="AG924" s="8">
        <v>96950</v>
      </c>
      <c r="AH924" t="s">
        <v>121</v>
      </c>
      <c r="AJ924" s="10">
        <v>16702351234</v>
      </c>
      <c r="AL924" t="s">
        <v>7338</v>
      </c>
      <c r="BD924" t="str">
        <f>"49-3023.00"</f>
        <v>49-3023.00</v>
      </c>
      <c r="BE924" t="s">
        <v>817</v>
      </c>
      <c r="BF924" t="s">
        <v>8595</v>
      </c>
      <c r="BG924" t="s">
        <v>4628</v>
      </c>
      <c r="BH924">
        <v>1</v>
      </c>
      <c r="BI924">
        <v>1</v>
      </c>
      <c r="BJ924" s="1">
        <v>45731</v>
      </c>
      <c r="BK924" s="1">
        <v>46095</v>
      </c>
      <c r="BL924" s="1">
        <v>45731</v>
      </c>
      <c r="BM924" s="1">
        <v>46095</v>
      </c>
      <c r="BN924">
        <v>40</v>
      </c>
      <c r="BO924">
        <v>0</v>
      </c>
      <c r="BP924">
        <v>8</v>
      </c>
      <c r="BQ924">
        <v>8</v>
      </c>
      <c r="BR924">
        <v>8</v>
      </c>
      <c r="BS924">
        <v>8</v>
      </c>
      <c r="BT924">
        <v>8</v>
      </c>
      <c r="BU924">
        <v>0</v>
      </c>
      <c r="BV924" t="str">
        <f>"8:00 AM"</f>
        <v>8:00 AM</v>
      </c>
      <c r="BW924" t="str">
        <f>"5:00 PM"</f>
        <v>5:00 PM</v>
      </c>
      <c r="BX924" t="s">
        <v>226</v>
      </c>
      <c r="BY924">
        <v>0</v>
      </c>
      <c r="BZ924">
        <v>24</v>
      </c>
      <c r="CA924" t="s">
        <v>115</v>
      </c>
      <c r="CC924" t="s">
        <v>8596</v>
      </c>
      <c r="CD924" t="s">
        <v>3011</v>
      </c>
      <c r="CE924" t="s">
        <v>139</v>
      </c>
      <c r="CF924" t="s">
        <v>119</v>
      </c>
      <c r="CG924" t="s">
        <v>120</v>
      </c>
      <c r="CH924" s="8">
        <v>96950</v>
      </c>
      <c r="CI924" s="3">
        <v>11.01</v>
      </c>
      <c r="CJ924" s="3">
        <v>11.01</v>
      </c>
      <c r="CK924" s="3">
        <v>16.52</v>
      </c>
      <c r="CL924" s="3">
        <v>16.52</v>
      </c>
      <c r="CM924" t="s">
        <v>136</v>
      </c>
      <c r="CN924" t="s">
        <v>139</v>
      </c>
      <c r="CO924" t="s">
        <v>138</v>
      </c>
      <c r="CQ924" t="s">
        <v>115</v>
      </c>
      <c r="CR924" t="s">
        <v>133</v>
      </c>
      <c r="CS924" t="s">
        <v>139</v>
      </c>
      <c r="CT924" t="s">
        <v>133</v>
      </c>
      <c r="CU924" t="s">
        <v>139</v>
      </c>
      <c r="CV924" t="s">
        <v>133</v>
      </c>
      <c r="CW924" t="s">
        <v>139</v>
      </c>
      <c r="CX924" t="s">
        <v>1129</v>
      </c>
      <c r="CY924" s="10">
        <v>16702351234</v>
      </c>
      <c r="CZ924" t="s">
        <v>7338</v>
      </c>
      <c r="DA924" t="s">
        <v>356</v>
      </c>
      <c r="DB924" t="s">
        <v>133</v>
      </c>
      <c r="DC924" t="s">
        <v>115</v>
      </c>
      <c r="DD924" t="s">
        <v>1130</v>
      </c>
      <c r="DE924" t="s">
        <v>1131</v>
      </c>
      <c r="DF924" t="s">
        <v>519</v>
      </c>
      <c r="DG924" t="s">
        <v>4603</v>
      </c>
      <c r="DH924" t="s">
        <v>521</v>
      </c>
    </row>
    <row r="925" spans="1:112" ht="14.45" customHeight="1" x14ac:dyDescent="0.25">
      <c r="A925" t="s">
        <v>8821</v>
      </c>
      <c r="B925" t="s">
        <v>901</v>
      </c>
      <c r="C925" s="1">
        <v>45581</v>
      </c>
      <c r="D925" s="1">
        <v>45631</v>
      </c>
      <c r="E925" t="s">
        <v>144</v>
      </c>
      <c r="F925" s="1">
        <v>45564</v>
      </c>
      <c r="G925" t="s">
        <v>115</v>
      </c>
      <c r="H925" t="s">
        <v>115</v>
      </c>
      <c r="I925" t="s">
        <v>115</v>
      </c>
      <c r="J925" t="s">
        <v>997</v>
      </c>
      <c r="L925" t="s">
        <v>998</v>
      </c>
      <c r="M925" t="s">
        <v>999</v>
      </c>
      <c r="N925" t="s">
        <v>119</v>
      </c>
      <c r="O925" t="s">
        <v>120</v>
      </c>
      <c r="P925" s="8">
        <v>96950</v>
      </c>
      <c r="Q925" t="s">
        <v>121</v>
      </c>
      <c r="S925" s="10">
        <v>16702858730</v>
      </c>
      <c r="U925" t="s">
        <v>1000</v>
      </c>
      <c r="V925">
        <v>561320</v>
      </c>
      <c r="W925" t="s">
        <v>123</v>
      </c>
      <c r="Y925" t="s">
        <v>1001</v>
      </c>
      <c r="Z925" t="s">
        <v>1002</v>
      </c>
      <c r="AA925" t="s">
        <v>1003</v>
      </c>
      <c r="AB925" t="s">
        <v>288</v>
      </c>
      <c r="AC925" t="s">
        <v>998</v>
      </c>
      <c r="AD925" t="s">
        <v>999</v>
      </c>
      <c r="AE925" t="s">
        <v>119</v>
      </c>
      <c r="AF925" t="s">
        <v>120</v>
      </c>
      <c r="AG925" s="8">
        <v>96950</v>
      </c>
      <c r="AH925" t="s">
        <v>121</v>
      </c>
      <c r="AJ925" s="10">
        <v>16702858730</v>
      </c>
      <c r="AL925" t="s">
        <v>1004</v>
      </c>
      <c r="BD925" t="str">
        <f>"37-2012.00"</f>
        <v>37-2012.00</v>
      </c>
      <c r="BE925" t="s">
        <v>512</v>
      </c>
      <c r="BF925" t="s">
        <v>1005</v>
      </c>
      <c r="BG925" t="s">
        <v>1593</v>
      </c>
      <c r="BH925">
        <v>19</v>
      </c>
      <c r="BI925">
        <v>17</v>
      </c>
      <c r="BJ925" s="1">
        <v>45566</v>
      </c>
      <c r="BK925" s="1">
        <v>45930</v>
      </c>
      <c r="BL925" s="1">
        <v>45631</v>
      </c>
      <c r="BM925" s="1">
        <v>45930</v>
      </c>
      <c r="BN925">
        <v>35</v>
      </c>
      <c r="BO925">
        <v>0</v>
      </c>
      <c r="BP925">
        <v>7</v>
      </c>
      <c r="BQ925">
        <v>7</v>
      </c>
      <c r="BR925">
        <v>7</v>
      </c>
      <c r="BS925">
        <v>7</v>
      </c>
      <c r="BT925">
        <v>7</v>
      </c>
      <c r="BU925">
        <v>0</v>
      </c>
      <c r="BV925" t="str">
        <f>"9:00 AM"</f>
        <v>9:00 AM</v>
      </c>
      <c r="BW925" t="str">
        <f>"5:00 PM"</f>
        <v>5:00 PM</v>
      </c>
      <c r="BX925" t="s">
        <v>158</v>
      </c>
      <c r="BY925">
        <v>0</v>
      </c>
      <c r="BZ925">
        <v>3</v>
      </c>
      <c r="CA925" t="s">
        <v>115</v>
      </c>
      <c r="CC925" s="2" t="s">
        <v>7061</v>
      </c>
      <c r="CD925" t="s">
        <v>1008</v>
      </c>
      <c r="CE925" t="s">
        <v>1009</v>
      </c>
      <c r="CF925" t="s">
        <v>119</v>
      </c>
      <c r="CG925" t="s">
        <v>120</v>
      </c>
      <c r="CH925" s="8">
        <v>96950</v>
      </c>
      <c r="CI925" s="3">
        <v>7.77</v>
      </c>
      <c r="CJ925" s="3">
        <v>7.77</v>
      </c>
      <c r="CK925" s="3">
        <v>11.66</v>
      </c>
      <c r="CL925" s="3">
        <v>11.66</v>
      </c>
      <c r="CM925" t="s">
        <v>136</v>
      </c>
      <c r="CN925" t="s">
        <v>137</v>
      </c>
      <c r="CO925" t="s">
        <v>138</v>
      </c>
      <c r="CQ925" t="s">
        <v>115</v>
      </c>
      <c r="CR925" t="s">
        <v>133</v>
      </c>
      <c r="CS925" t="s">
        <v>139</v>
      </c>
      <c r="CT925" t="s">
        <v>133</v>
      </c>
      <c r="CU925" t="s">
        <v>139</v>
      </c>
      <c r="CV925" t="s">
        <v>133</v>
      </c>
      <c r="CW925" t="s">
        <v>139</v>
      </c>
      <c r="CX925" s="2" t="s">
        <v>1010</v>
      </c>
      <c r="CY925" s="10">
        <v>16702858730</v>
      </c>
      <c r="CZ925" t="s">
        <v>1004</v>
      </c>
      <c r="DA925" t="s">
        <v>209</v>
      </c>
      <c r="DB925" t="s">
        <v>133</v>
      </c>
      <c r="DC925" t="s">
        <v>115</v>
      </c>
    </row>
    <row r="926" spans="1:112" ht="14.45" customHeight="1" x14ac:dyDescent="0.25">
      <c r="A926" t="s">
        <v>421</v>
      </c>
      <c r="B926" t="s">
        <v>192</v>
      </c>
      <c r="C926" s="1">
        <v>45406</v>
      </c>
      <c r="D926" s="1">
        <v>45632</v>
      </c>
      <c r="E926" t="s">
        <v>144</v>
      </c>
      <c r="F926" s="1">
        <v>45564</v>
      </c>
      <c r="G926" t="s">
        <v>115</v>
      </c>
      <c r="H926" t="s">
        <v>115</v>
      </c>
      <c r="I926" t="s">
        <v>115</v>
      </c>
      <c r="J926" t="s">
        <v>422</v>
      </c>
      <c r="K926" t="s">
        <v>423</v>
      </c>
      <c r="L926" t="s">
        <v>424</v>
      </c>
      <c r="N926" t="s">
        <v>119</v>
      </c>
      <c r="O926" t="s">
        <v>120</v>
      </c>
      <c r="P926" s="8">
        <v>96950</v>
      </c>
      <c r="Q926" t="s">
        <v>121</v>
      </c>
      <c r="S926" s="10">
        <v>16707833052</v>
      </c>
      <c r="U926" t="s">
        <v>425</v>
      </c>
      <c r="V926">
        <v>541219</v>
      </c>
      <c r="W926" t="s">
        <v>123</v>
      </c>
      <c r="Y926" t="s">
        <v>426</v>
      </c>
      <c r="Z926" t="s">
        <v>427</v>
      </c>
      <c r="AB926" t="s">
        <v>428</v>
      </c>
      <c r="AC926" t="s">
        <v>424</v>
      </c>
      <c r="AE926" t="s">
        <v>119</v>
      </c>
      <c r="AF926" t="s">
        <v>120</v>
      </c>
      <c r="AG926" s="8">
        <v>96950</v>
      </c>
      <c r="AH926" t="s">
        <v>121</v>
      </c>
      <c r="AJ926" s="10">
        <v>16707833052</v>
      </c>
      <c r="AL926" t="s">
        <v>429</v>
      </c>
      <c r="BD926" t="str">
        <f>"43-3031.00"</f>
        <v>43-3031.00</v>
      </c>
      <c r="BE926" t="s">
        <v>430</v>
      </c>
      <c r="BF926" t="s">
        <v>431</v>
      </c>
      <c r="BG926" t="s">
        <v>432</v>
      </c>
      <c r="BH926">
        <v>6</v>
      </c>
      <c r="BJ926" s="1">
        <v>45566</v>
      </c>
      <c r="BK926" s="1">
        <v>45930</v>
      </c>
      <c r="BN926">
        <v>35</v>
      </c>
      <c r="BO926">
        <v>0</v>
      </c>
      <c r="BP926">
        <v>7</v>
      </c>
      <c r="BQ926">
        <v>7</v>
      </c>
      <c r="BR926">
        <v>7</v>
      </c>
      <c r="BS926">
        <v>7</v>
      </c>
      <c r="BT926">
        <v>7</v>
      </c>
      <c r="BU926">
        <v>0</v>
      </c>
      <c r="BV926" t="str">
        <f>"9:00 AM"</f>
        <v>9:00 AM</v>
      </c>
      <c r="BW926" t="str">
        <f>"4:00 PM"</f>
        <v>4:00 PM</v>
      </c>
      <c r="BX926" t="s">
        <v>226</v>
      </c>
      <c r="BY926">
        <v>0</v>
      </c>
      <c r="BZ926">
        <v>24</v>
      </c>
      <c r="CA926" t="s">
        <v>115</v>
      </c>
      <c r="CC926" t="s">
        <v>433</v>
      </c>
      <c r="CD926" t="s">
        <v>434</v>
      </c>
      <c r="CF926" t="s">
        <v>119</v>
      </c>
      <c r="CG926" t="s">
        <v>120</v>
      </c>
      <c r="CH926" s="8">
        <v>96950</v>
      </c>
      <c r="CI926" s="3">
        <v>11.43</v>
      </c>
      <c r="CJ926" s="3">
        <v>11.43</v>
      </c>
      <c r="CK926" s="3">
        <v>17.149999999999999</v>
      </c>
      <c r="CL926" s="3">
        <v>17.149999999999999</v>
      </c>
      <c r="CM926" t="s">
        <v>136</v>
      </c>
      <c r="CN926" t="s">
        <v>137</v>
      </c>
      <c r="CO926" t="s">
        <v>138</v>
      </c>
      <c r="CQ926" t="s">
        <v>115</v>
      </c>
      <c r="CR926" t="s">
        <v>133</v>
      </c>
      <c r="CS926" t="s">
        <v>139</v>
      </c>
      <c r="CT926" t="s">
        <v>133</v>
      </c>
      <c r="CU926" t="s">
        <v>139</v>
      </c>
      <c r="CV926" t="s">
        <v>133</v>
      </c>
      <c r="CW926" t="s">
        <v>139</v>
      </c>
      <c r="CX926" t="s">
        <v>435</v>
      </c>
      <c r="CY926" s="10">
        <v>16702353052</v>
      </c>
      <c r="CZ926" t="s">
        <v>436</v>
      </c>
      <c r="DA926" t="s">
        <v>139</v>
      </c>
      <c r="DB926" t="s">
        <v>133</v>
      </c>
      <c r="DC926" t="s">
        <v>115</v>
      </c>
    </row>
    <row r="927" spans="1:112" ht="14.45" customHeight="1" x14ac:dyDescent="0.25">
      <c r="A927" t="s">
        <v>2261</v>
      </c>
      <c r="B927" t="s">
        <v>113</v>
      </c>
      <c r="C927" s="1">
        <v>45626</v>
      </c>
      <c r="D927" s="1">
        <v>45632</v>
      </c>
      <c r="E927" t="s">
        <v>114</v>
      </c>
      <c r="G927" t="s">
        <v>115</v>
      </c>
      <c r="H927" t="s">
        <v>115</v>
      </c>
      <c r="I927" t="s">
        <v>115</v>
      </c>
      <c r="J927" t="s">
        <v>2262</v>
      </c>
      <c r="L927" t="s">
        <v>2263</v>
      </c>
      <c r="M927" t="s">
        <v>2264</v>
      </c>
      <c r="N927" t="s">
        <v>148</v>
      </c>
      <c r="O927" t="s">
        <v>120</v>
      </c>
      <c r="P927" s="8">
        <v>96950</v>
      </c>
      <c r="Q927" t="s">
        <v>121</v>
      </c>
      <c r="S927" s="10">
        <v>16702337297</v>
      </c>
      <c r="U927" t="s">
        <v>2265</v>
      </c>
      <c r="V927">
        <v>56152</v>
      </c>
      <c r="W927" t="s">
        <v>123</v>
      </c>
      <c r="Y927" t="s">
        <v>1295</v>
      </c>
      <c r="Z927" t="s">
        <v>783</v>
      </c>
      <c r="AB927" t="s">
        <v>1296</v>
      </c>
      <c r="AC927" t="s">
        <v>2263</v>
      </c>
      <c r="AD927" t="s">
        <v>2264</v>
      </c>
      <c r="AE927" t="s">
        <v>148</v>
      </c>
      <c r="AF927" t="s">
        <v>120</v>
      </c>
      <c r="AG927" s="8">
        <v>96950</v>
      </c>
      <c r="AH927" t="s">
        <v>121</v>
      </c>
      <c r="AJ927" s="10">
        <v>16702353712</v>
      </c>
      <c r="AL927" t="s">
        <v>1297</v>
      </c>
      <c r="BD927" t="str">
        <f>"39-1014.00"</f>
        <v>39-1014.00</v>
      </c>
      <c r="BE927" t="s">
        <v>2266</v>
      </c>
      <c r="BF927" t="s">
        <v>2267</v>
      </c>
      <c r="BG927" t="s">
        <v>2268</v>
      </c>
      <c r="BH927">
        <v>2</v>
      </c>
      <c r="BJ927" s="1">
        <v>45809</v>
      </c>
      <c r="BK927" s="1">
        <v>46173</v>
      </c>
      <c r="BN927">
        <v>35</v>
      </c>
      <c r="BO927">
        <v>0</v>
      </c>
      <c r="BP927">
        <v>7</v>
      </c>
      <c r="BQ927">
        <v>7</v>
      </c>
      <c r="BR927">
        <v>7</v>
      </c>
      <c r="BS927">
        <v>7</v>
      </c>
      <c r="BT927">
        <v>7</v>
      </c>
      <c r="BU927">
        <v>0</v>
      </c>
      <c r="BV927" t="str">
        <f>"8:00 AM"</f>
        <v>8:00 AM</v>
      </c>
      <c r="BW927" t="str">
        <f>"4:00 PM"</f>
        <v>4:00 PM</v>
      </c>
      <c r="BX927" t="s">
        <v>132</v>
      </c>
      <c r="BY927">
        <v>3</v>
      </c>
      <c r="BZ927">
        <v>12</v>
      </c>
      <c r="CA927" t="s">
        <v>133</v>
      </c>
      <c r="CB927">
        <v>5</v>
      </c>
      <c r="CC927" t="s">
        <v>2269</v>
      </c>
      <c r="CD927" t="s">
        <v>2263</v>
      </c>
      <c r="CE927" t="s">
        <v>2264</v>
      </c>
      <c r="CF927" t="s">
        <v>148</v>
      </c>
      <c r="CG927" t="s">
        <v>120</v>
      </c>
      <c r="CH927" s="8">
        <v>96950</v>
      </c>
      <c r="CI927" s="3">
        <v>2548</v>
      </c>
      <c r="CJ927" s="3">
        <v>3000</v>
      </c>
      <c r="CM927" t="s">
        <v>869</v>
      </c>
      <c r="CN927" t="s">
        <v>2270</v>
      </c>
      <c r="CO927" t="s">
        <v>138</v>
      </c>
      <c r="CQ927" t="s">
        <v>115</v>
      </c>
      <c r="CR927" t="s">
        <v>133</v>
      </c>
      <c r="CS927" t="s">
        <v>139</v>
      </c>
      <c r="CT927" t="s">
        <v>139</v>
      </c>
      <c r="CU927" t="s">
        <v>133</v>
      </c>
      <c r="CV927" t="s">
        <v>133</v>
      </c>
      <c r="CW927" t="s">
        <v>139</v>
      </c>
      <c r="CX927" t="s">
        <v>713</v>
      </c>
      <c r="CY927" s="10">
        <v>16702353712</v>
      </c>
      <c r="CZ927" t="s">
        <v>2271</v>
      </c>
      <c r="DA927" t="s">
        <v>793</v>
      </c>
      <c r="DB927" t="s">
        <v>133</v>
      </c>
      <c r="DC927" t="s">
        <v>115</v>
      </c>
      <c r="DD927" t="s">
        <v>1295</v>
      </c>
      <c r="DE927" t="s">
        <v>783</v>
      </c>
      <c r="DG927" t="s">
        <v>2262</v>
      </c>
      <c r="DH927" t="s">
        <v>1297</v>
      </c>
    </row>
    <row r="928" spans="1:112" ht="14.45" customHeight="1" x14ac:dyDescent="0.25">
      <c r="A928" t="s">
        <v>2289</v>
      </c>
      <c r="B928" t="s">
        <v>901</v>
      </c>
      <c r="C928" s="1">
        <v>45588</v>
      </c>
      <c r="D928" s="1">
        <v>45632</v>
      </c>
      <c r="E928" t="s">
        <v>144</v>
      </c>
      <c r="F928" s="1">
        <v>45746</v>
      </c>
      <c r="G928" t="s">
        <v>115</v>
      </c>
      <c r="H928" t="s">
        <v>115</v>
      </c>
      <c r="I928" t="s">
        <v>115</v>
      </c>
      <c r="J928" t="s">
        <v>2290</v>
      </c>
      <c r="K928" t="s">
        <v>2291</v>
      </c>
      <c r="L928" t="s">
        <v>2292</v>
      </c>
      <c r="M928" t="s">
        <v>2293</v>
      </c>
      <c r="N928" t="s">
        <v>119</v>
      </c>
      <c r="O928" t="s">
        <v>120</v>
      </c>
      <c r="P928" s="8">
        <v>96950</v>
      </c>
      <c r="Q928" t="s">
        <v>121</v>
      </c>
      <c r="S928" s="10">
        <v>16702881463</v>
      </c>
      <c r="U928" t="s">
        <v>2294</v>
      </c>
      <c r="V928">
        <v>236116</v>
      </c>
      <c r="W928" t="s">
        <v>123</v>
      </c>
      <c r="Y928" t="s">
        <v>2295</v>
      </c>
      <c r="Z928" t="s">
        <v>2296</v>
      </c>
      <c r="AA928" t="s">
        <v>2297</v>
      </c>
      <c r="AB928" t="s">
        <v>663</v>
      </c>
      <c r="AC928" t="s">
        <v>2292</v>
      </c>
      <c r="AD928" t="s">
        <v>2298</v>
      </c>
      <c r="AE928" t="s">
        <v>119</v>
      </c>
      <c r="AF928" t="s">
        <v>120</v>
      </c>
      <c r="AG928" s="8">
        <v>96950</v>
      </c>
      <c r="AH928" t="s">
        <v>121</v>
      </c>
      <c r="AJ928" s="10">
        <v>16702881463</v>
      </c>
      <c r="AL928" t="s">
        <v>2299</v>
      </c>
      <c r="BD928" t="str">
        <f>"49-9071.00"</f>
        <v>49-9071.00</v>
      </c>
      <c r="BE928" t="s">
        <v>241</v>
      </c>
      <c r="BF928" t="s">
        <v>2300</v>
      </c>
      <c r="BG928" t="s">
        <v>1085</v>
      </c>
      <c r="BH928">
        <v>10</v>
      </c>
      <c r="BI928">
        <v>9</v>
      </c>
      <c r="BJ928" s="1">
        <v>45748</v>
      </c>
      <c r="BK928" s="1">
        <v>46112</v>
      </c>
      <c r="BL928" s="1">
        <v>45748</v>
      </c>
      <c r="BM928" s="1">
        <v>46112</v>
      </c>
      <c r="BN928">
        <v>35</v>
      </c>
      <c r="BO928">
        <v>0</v>
      </c>
      <c r="BP928">
        <v>7</v>
      </c>
      <c r="BQ928">
        <v>7</v>
      </c>
      <c r="BR928">
        <v>7</v>
      </c>
      <c r="BS928">
        <v>7</v>
      </c>
      <c r="BT928">
        <v>7</v>
      </c>
      <c r="BU928">
        <v>0</v>
      </c>
      <c r="BV928" t="str">
        <f>"8:30 AM"</f>
        <v>8:30 AM</v>
      </c>
      <c r="BW928" t="str">
        <f>"4:30 PM"</f>
        <v>4:30 PM</v>
      </c>
      <c r="BX928" t="s">
        <v>226</v>
      </c>
      <c r="BY928">
        <v>0</v>
      </c>
      <c r="BZ928">
        <v>6</v>
      </c>
      <c r="CA928" t="s">
        <v>115</v>
      </c>
      <c r="CC928" s="2" t="s">
        <v>2301</v>
      </c>
      <c r="CD928" t="s">
        <v>2302</v>
      </c>
      <c r="CF928" t="s">
        <v>119</v>
      </c>
      <c r="CG928" t="s">
        <v>120</v>
      </c>
      <c r="CH928" s="8">
        <v>96950</v>
      </c>
      <c r="CI928" s="3">
        <v>9.75</v>
      </c>
      <c r="CJ928" s="3">
        <v>9.75</v>
      </c>
      <c r="CK928" s="3">
        <v>14.63</v>
      </c>
      <c r="CL928" s="3">
        <v>14.63</v>
      </c>
      <c r="CM928" t="s">
        <v>136</v>
      </c>
      <c r="CN928" t="s">
        <v>137</v>
      </c>
      <c r="CO928" t="s">
        <v>138</v>
      </c>
      <c r="CQ928" t="s">
        <v>115</v>
      </c>
      <c r="CR928" t="s">
        <v>133</v>
      </c>
      <c r="CS928" t="s">
        <v>139</v>
      </c>
      <c r="CT928" t="s">
        <v>133</v>
      </c>
      <c r="CU928" t="s">
        <v>139</v>
      </c>
      <c r="CV928" t="s">
        <v>133</v>
      </c>
      <c r="CW928" t="s">
        <v>139</v>
      </c>
      <c r="CX928" s="2" t="s">
        <v>2303</v>
      </c>
      <c r="CY928" s="10">
        <v>16702881463</v>
      </c>
      <c r="CZ928" t="s">
        <v>2304</v>
      </c>
      <c r="DA928" t="s">
        <v>139</v>
      </c>
      <c r="DB928" t="s">
        <v>133</v>
      </c>
      <c r="DC928" t="s">
        <v>115</v>
      </c>
    </row>
    <row r="929" spans="1:112" ht="14.45" customHeight="1" x14ac:dyDescent="0.25">
      <c r="A929" t="s">
        <v>3805</v>
      </c>
      <c r="B929" t="s">
        <v>143</v>
      </c>
      <c r="C929" s="1">
        <v>45586</v>
      </c>
      <c r="D929" s="1">
        <v>45632</v>
      </c>
      <c r="E929" t="s">
        <v>144</v>
      </c>
      <c r="F929" s="1">
        <v>45687</v>
      </c>
      <c r="G929" t="s">
        <v>115</v>
      </c>
      <c r="H929" t="s">
        <v>115</v>
      </c>
      <c r="I929" t="s">
        <v>115</v>
      </c>
      <c r="J929" t="s">
        <v>265</v>
      </c>
      <c r="L929" t="s">
        <v>266</v>
      </c>
      <c r="M929" t="s">
        <v>267</v>
      </c>
      <c r="N929" t="s">
        <v>148</v>
      </c>
      <c r="O929" t="s">
        <v>120</v>
      </c>
      <c r="P929" s="8">
        <v>96950</v>
      </c>
      <c r="Q929" t="s">
        <v>121</v>
      </c>
      <c r="S929" s="10">
        <v>16702341795</v>
      </c>
      <c r="U929" t="s">
        <v>149</v>
      </c>
      <c r="V929">
        <v>722511</v>
      </c>
      <c r="W929" t="s">
        <v>123</v>
      </c>
      <c r="Y929" t="s">
        <v>268</v>
      </c>
      <c r="Z929" t="s">
        <v>269</v>
      </c>
      <c r="AA929" t="s">
        <v>270</v>
      </c>
      <c r="AB929" t="s">
        <v>271</v>
      </c>
      <c r="AC929" t="s">
        <v>1590</v>
      </c>
      <c r="AD929" t="s">
        <v>1591</v>
      </c>
      <c r="AE929" t="s">
        <v>119</v>
      </c>
      <c r="AF929" t="s">
        <v>120</v>
      </c>
      <c r="AG929" s="8">
        <v>96950</v>
      </c>
      <c r="AH929" t="s">
        <v>121</v>
      </c>
      <c r="AJ929" s="10">
        <v>16702341795</v>
      </c>
      <c r="AL929" t="s">
        <v>154</v>
      </c>
      <c r="BD929" t="str">
        <f>"35-1012.00"</f>
        <v>35-1012.00</v>
      </c>
      <c r="BE929" t="s">
        <v>3600</v>
      </c>
      <c r="BF929" t="s">
        <v>3806</v>
      </c>
      <c r="BG929" t="s">
        <v>3807</v>
      </c>
      <c r="BH929">
        <v>2</v>
      </c>
      <c r="BI929">
        <v>2</v>
      </c>
      <c r="BJ929" s="1">
        <v>45689</v>
      </c>
      <c r="BK929" s="1">
        <v>46053</v>
      </c>
      <c r="BL929" s="1">
        <v>45689</v>
      </c>
      <c r="BM929" s="1">
        <v>46053</v>
      </c>
      <c r="BN929">
        <v>35</v>
      </c>
      <c r="BO929">
        <v>0</v>
      </c>
      <c r="BP929">
        <v>6</v>
      </c>
      <c r="BQ929">
        <v>6</v>
      </c>
      <c r="BR929">
        <v>6</v>
      </c>
      <c r="BS929">
        <v>6</v>
      </c>
      <c r="BT929">
        <v>6</v>
      </c>
      <c r="BU929">
        <v>5</v>
      </c>
      <c r="BV929" t="str">
        <f>"8:00 AM"</f>
        <v>8:00 AM</v>
      </c>
      <c r="BW929" t="str">
        <f>"3:00 PM"</f>
        <v>3:00 PM</v>
      </c>
      <c r="BX929" t="s">
        <v>226</v>
      </c>
      <c r="BY929">
        <v>0</v>
      </c>
      <c r="BZ929">
        <v>12</v>
      </c>
      <c r="CA929" t="s">
        <v>133</v>
      </c>
      <c r="CB929">
        <v>10</v>
      </c>
      <c r="CC929" t="s">
        <v>3808</v>
      </c>
      <c r="CD929" t="s">
        <v>3809</v>
      </c>
      <c r="CE929" t="s">
        <v>266</v>
      </c>
      <c r="CF929" t="s">
        <v>162</v>
      </c>
      <c r="CG929" t="s">
        <v>120</v>
      </c>
      <c r="CH929" s="8">
        <v>96952</v>
      </c>
      <c r="CI929" s="3">
        <v>10.6</v>
      </c>
      <c r="CJ929" s="3">
        <v>11</v>
      </c>
      <c r="CK929" s="3">
        <v>15.9</v>
      </c>
      <c r="CL929" s="3">
        <v>16.5</v>
      </c>
      <c r="CM929" t="s">
        <v>136</v>
      </c>
      <c r="CN929" t="s">
        <v>158</v>
      </c>
      <c r="CO929" t="s">
        <v>138</v>
      </c>
      <c r="CQ929" t="s">
        <v>115</v>
      </c>
      <c r="CR929" t="s">
        <v>133</v>
      </c>
      <c r="CS929" t="s">
        <v>133</v>
      </c>
      <c r="CT929" t="s">
        <v>133</v>
      </c>
      <c r="CU929" t="s">
        <v>139</v>
      </c>
      <c r="CV929" t="s">
        <v>133</v>
      </c>
      <c r="CW929" t="s">
        <v>133</v>
      </c>
      <c r="CX929" t="s">
        <v>638</v>
      </c>
      <c r="CY929" s="10">
        <v>16702341795</v>
      </c>
      <c r="CZ929" t="s">
        <v>154</v>
      </c>
      <c r="DA929" t="s">
        <v>164</v>
      </c>
      <c r="DB929" t="s">
        <v>133</v>
      </c>
      <c r="DC929" t="s">
        <v>115</v>
      </c>
    </row>
    <row r="930" spans="1:112" ht="14.45" customHeight="1" x14ac:dyDescent="0.25">
      <c r="A930" t="s">
        <v>4586</v>
      </c>
      <c r="B930" t="s">
        <v>143</v>
      </c>
      <c r="C930" s="1">
        <v>45551</v>
      </c>
      <c r="D930" s="1">
        <v>45632</v>
      </c>
      <c r="E930" t="s">
        <v>144</v>
      </c>
      <c r="F930" s="1">
        <v>45687</v>
      </c>
      <c r="G930" t="s">
        <v>115</v>
      </c>
      <c r="H930" t="s">
        <v>115</v>
      </c>
      <c r="I930" t="s">
        <v>115</v>
      </c>
      <c r="J930" t="s">
        <v>4587</v>
      </c>
      <c r="K930" t="s">
        <v>4588</v>
      </c>
      <c r="L930" t="s">
        <v>4589</v>
      </c>
      <c r="M930" t="s">
        <v>4590</v>
      </c>
      <c r="N930" t="s">
        <v>148</v>
      </c>
      <c r="O930" t="s">
        <v>120</v>
      </c>
      <c r="P930" s="8">
        <v>96950</v>
      </c>
      <c r="Q930" t="s">
        <v>121</v>
      </c>
      <c r="S930" s="10">
        <v>16702352445</v>
      </c>
      <c r="U930" t="s">
        <v>4591</v>
      </c>
      <c r="V930">
        <v>812199</v>
      </c>
      <c r="W930" t="s">
        <v>123</v>
      </c>
      <c r="Y930" t="s">
        <v>4592</v>
      </c>
      <c r="Z930" t="s">
        <v>4593</v>
      </c>
      <c r="AA930" t="s">
        <v>4594</v>
      </c>
      <c r="AB930" t="s">
        <v>4595</v>
      </c>
      <c r="AC930" t="s">
        <v>4596</v>
      </c>
      <c r="AD930" t="s">
        <v>4597</v>
      </c>
      <c r="AE930" t="s">
        <v>119</v>
      </c>
      <c r="AF930" t="s">
        <v>120</v>
      </c>
      <c r="AG930" s="8">
        <v>96950</v>
      </c>
      <c r="AH930" t="s">
        <v>121</v>
      </c>
      <c r="AJ930" s="10">
        <v>16702352445</v>
      </c>
      <c r="AL930" t="s">
        <v>4598</v>
      </c>
      <c r="BD930" t="str">
        <f>"31-9011.00"</f>
        <v>31-9011.00</v>
      </c>
      <c r="BE930" t="s">
        <v>1170</v>
      </c>
      <c r="BF930" t="s">
        <v>4599</v>
      </c>
      <c r="BG930" t="s">
        <v>4600</v>
      </c>
      <c r="BH930">
        <v>1</v>
      </c>
      <c r="BI930">
        <v>1</v>
      </c>
      <c r="BJ930" s="1">
        <v>45689</v>
      </c>
      <c r="BK930" s="1">
        <v>46053</v>
      </c>
      <c r="BL930" s="1">
        <v>45689</v>
      </c>
      <c r="BM930" s="1">
        <v>46053</v>
      </c>
      <c r="BN930">
        <v>35</v>
      </c>
      <c r="BO930">
        <v>7</v>
      </c>
      <c r="BP930">
        <v>0</v>
      </c>
      <c r="BQ930">
        <v>7</v>
      </c>
      <c r="BR930">
        <v>0</v>
      </c>
      <c r="BS930">
        <v>7</v>
      </c>
      <c r="BT930">
        <v>7</v>
      </c>
      <c r="BU930">
        <v>7</v>
      </c>
      <c r="BV930" t="str">
        <f>"2:00 PM"</f>
        <v>2:00 PM</v>
      </c>
      <c r="BW930" t="str">
        <f>"9:00 PM"</f>
        <v>9:00 PM</v>
      </c>
      <c r="BX930" t="s">
        <v>226</v>
      </c>
      <c r="BY930">
        <v>0</v>
      </c>
      <c r="BZ930">
        <v>24</v>
      </c>
      <c r="CA930" t="s">
        <v>115</v>
      </c>
      <c r="CC930" t="s">
        <v>4601</v>
      </c>
      <c r="CD930" t="s">
        <v>4602</v>
      </c>
      <c r="CE930" t="s">
        <v>139</v>
      </c>
      <c r="CF930" t="s">
        <v>148</v>
      </c>
      <c r="CG930" t="s">
        <v>120</v>
      </c>
      <c r="CH930" s="8">
        <v>96950</v>
      </c>
      <c r="CI930" s="3">
        <v>12.37</v>
      </c>
      <c r="CJ930" s="3">
        <v>12.37</v>
      </c>
      <c r="CK930" s="3">
        <v>18.559999999999999</v>
      </c>
      <c r="CL930" s="3">
        <v>18.559999999999999</v>
      </c>
      <c r="CM930" t="s">
        <v>136</v>
      </c>
      <c r="CN930" t="s">
        <v>139</v>
      </c>
      <c r="CO930" t="s">
        <v>138</v>
      </c>
      <c r="CQ930" t="s">
        <v>115</v>
      </c>
      <c r="CR930" t="s">
        <v>133</v>
      </c>
      <c r="CS930" t="s">
        <v>139</v>
      </c>
      <c r="CT930" t="s">
        <v>133</v>
      </c>
      <c r="CU930" t="s">
        <v>139</v>
      </c>
      <c r="CV930" t="s">
        <v>133</v>
      </c>
      <c r="CW930" t="s">
        <v>139</v>
      </c>
      <c r="CX930" t="s">
        <v>1129</v>
      </c>
      <c r="CY930" s="10">
        <v>16702352445</v>
      </c>
      <c r="CZ930" t="s">
        <v>4598</v>
      </c>
      <c r="DA930" t="s">
        <v>1522</v>
      </c>
      <c r="DB930" t="s">
        <v>133</v>
      </c>
      <c r="DC930" t="s">
        <v>115</v>
      </c>
      <c r="DD930" t="s">
        <v>1130</v>
      </c>
      <c r="DE930" t="s">
        <v>1131</v>
      </c>
      <c r="DF930" t="s">
        <v>519</v>
      </c>
      <c r="DG930" t="s">
        <v>4603</v>
      </c>
      <c r="DH930" t="s">
        <v>521</v>
      </c>
    </row>
    <row r="931" spans="1:112" ht="14.45" customHeight="1" x14ac:dyDescent="0.25">
      <c r="A931" t="s">
        <v>5430</v>
      </c>
      <c r="B931" t="s">
        <v>901</v>
      </c>
      <c r="C931" s="1">
        <v>45586</v>
      </c>
      <c r="D931" s="1">
        <v>45632</v>
      </c>
      <c r="E931" t="s">
        <v>144</v>
      </c>
      <c r="F931" s="1">
        <v>45687</v>
      </c>
      <c r="G931" t="s">
        <v>115</v>
      </c>
      <c r="H931" t="s">
        <v>115</v>
      </c>
      <c r="I931" t="s">
        <v>115</v>
      </c>
      <c r="J931" t="s">
        <v>265</v>
      </c>
      <c r="L931" t="s">
        <v>266</v>
      </c>
      <c r="M931" t="s">
        <v>267</v>
      </c>
      <c r="N931" t="s">
        <v>148</v>
      </c>
      <c r="O931" t="s">
        <v>120</v>
      </c>
      <c r="P931" s="8">
        <v>96950</v>
      </c>
      <c r="Q931" t="s">
        <v>121</v>
      </c>
      <c r="S931" s="10">
        <v>16702341795</v>
      </c>
      <c r="U931" t="s">
        <v>149</v>
      </c>
      <c r="V931">
        <v>23822</v>
      </c>
      <c r="W931" t="s">
        <v>123</v>
      </c>
      <c r="Y931" t="s">
        <v>268</v>
      </c>
      <c r="Z931" t="s">
        <v>269</v>
      </c>
      <c r="AA931" t="s">
        <v>270</v>
      </c>
      <c r="AB931" t="s">
        <v>271</v>
      </c>
      <c r="AC931" t="s">
        <v>1590</v>
      </c>
      <c r="AD931" t="s">
        <v>1591</v>
      </c>
      <c r="AE931" t="s">
        <v>119</v>
      </c>
      <c r="AF931" t="s">
        <v>120</v>
      </c>
      <c r="AG931" s="8">
        <v>96950</v>
      </c>
      <c r="AH931" t="s">
        <v>121</v>
      </c>
      <c r="AJ931" s="10">
        <v>16702341795</v>
      </c>
      <c r="AL931" t="s">
        <v>154</v>
      </c>
      <c r="BD931" t="str">
        <f>"49-9021.00"</f>
        <v>49-9021.00</v>
      </c>
      <c r="BE931" t="s">
        <v>935</v>
      </c>
      <c r="BF931" t="s">
        <v>4324</v>
      </c>
      <c r="BG931" t="s">
        <v>4325</v>
      </c>
      <c r="BH931">
        <v>5</v>
      </c>
      <c r="BI931">
        <v>4</v>
      </c>
      <c r="BJ931" s="1">
        <v>45689</v>
      </c>
      <c r="BK931" s="1">
        <v>46053</v>
      </c>
      <c r="BL931" s="1">
        <v>45689</v>
      </c>
      <c r="BM931" s="1">
        <v>46053</v>
      </c>
      <c r="BN931">
        <v>40</v>
      </c>
      <c r="BO931">
        <v>0</v>
      </c>
      <c r="BP931">
        <v>8</v>
      </c>
      <c r="BQ931">
        <v>8</v>
      </c>
      <c r="BR931">
        <v>8</v>
      </c>
      <c r="BS931">
        <v>8</v>
      </c>
      <c r="BT931">
        <v>8</v>
      </c>
      <c r="BU931">
        <v>0</v>
      </c>
      <c r="BV931" t="str">
        <f>"8:00 AM"</f>
        <v>8:00 AM</v>
      </c>
      <c r="BW931" t="str">
        <f>"5:00 PM"</f>
        <v>5:00 PM</v>
      </c>
      <c r="BX931" t="s">
        <v>226</v>
      </c>
      <c r="BY931">
        <v>0</v>
      </c>
      <c r="BZ931">
        <v>24</v>
      </c>
      <c r="CA931" t="s">
        <v>115</v>
      </c>
      <c r="CC931" t="s">
        <v>4326</v>
      </c>
      <c r="CD931" t="s">
        <v>266</v>
      </c>
      <c r="CE931" t="s">
        <v>267</v>
      </c>
      <c r="CF931" t="s">
        <v>148</v>
      </c>
      <c r="CG931" t="s">
        <v>120</v>
      </c>
      <c r="CH931" s="8">
        <v>96950</v>
      </c>
      <c r="CI931" s="3">
        <v>10.74</v>
      </c>
      <c r="CJ931" s="3">
        <v>11</v>
      </c>
      <c r="CK931" s="3">
        <v>16.11</v>
      </c>
      <c r="CL931" s="3">
        <v>16.5</v>
      </c>
      <c r="CM931" t="s">
        <v>136</v>
      </c>
      <c r="CN931" t="s">
        <v>158</v>
      </c>
      <c r="CO931" t="s">
        <v>138</v>
      </c>
      <c r="CQ931" t="s">
        <v>133</v>
      </c>
      <c r="CR931" t="s">
        <v>133</v>
      </c>
      <c r="CS931" t="s">
        <v>133</v>
      </c>
      <c r="CT931" t="s">
        <v>133</v>
      </c>
      <c r="CU931" t="s">
        <v>139</v>
      </c>
      <c r="CV931" t="s">
        <v>133</v>
      </c>
      <c r="CW931" t="s">
        <v>133</v>
      </c>
      <c r="CX931" t="s">
        <v>638</v>
      </c>
      <c r="CY931" s="10">
        <v>16702341795</v>
      </c>
      <c r="CZ931" t="s">
        <v>154</v>
      </c>
      <c r="DA931" t="s">
        <v>164</v>
      </c>
      <c r="DB931" t="s">
        <v>133</v>
      </c>
      <c r="DC931" t="s">
        <v>115</v>
      </c>
    </row>
    <row r="932" spans="1:112" ht="14.45" customHeight="1" x14ac:dyDescent="0.25">
      <c r="A932" t="s">
        <v>5431</v>
      </c>
      <c r="B932" t="s">
        <v>113</v>
      </c>
      <c r="C932" s="1">
        <v>45623</v>
      </c>
      <c r="D932" s="1">
        <v>45632</v>
      </c>
      <c r="E932" t="s">
        <v>144</v>
      </c>
      <c r="F932" s="1">
        <v>45807</v>
      </c>
      <c r="G932" t="s">
        <v>115</v>
      </c>
      <c r="H932" t="s">
        <v>115</v>
      </c>
      <c r="I932" t="s">
        <v>115</v>
      </c>
      <c r="J932" t="s">
        <v>1525</v>
      </c>
      <c r="K932" t="s">
        <v>1526</v>
      </c>
      <c r="L932" t="s">
        <v>1527</v>
      </c>
      <c r="M932" t="s">
        <v>1528</v>
      </c>
      <c r="N932" t="s">
        <v>119</v>
      </c>
      <c r="O932" t="s">
        <v>120</v>
      </c>
      <c r="P932" s="8">
        <v>96950</v>
      </c>
      <c r="Q932" t="s">
        <v>121</v>
      </c>
      <c r="S932" s="10">
        <v>16702340455</v>
      </c>
      <c r="U932" t="s">
        <v>1529</v>
      </c>
      <c r="V932">
        <v>23622</v>
      </c>
      <c r="W932" t="s">
        <v>123</v>
      </c>
      <c r="Y932" t="s">
        <v>1530</v>
      </c>
      <c r="Z932" t="s">
        <v>1531</v>
      </c>
      <c r="AA932" t="s">
        <v>1532</v>
      </c>
      <c r="AB932" t="s">
        <v>200</v>
      </c>
      <c r="AC932" t="s">
        <v>1527</v>
      </c>
      <c r="AD932" t="s">
        <v>1528</v>
      </c>
      <c r="AE932" t="s">
        <v>119</v>
      </c>
      <c r="AF932" t="s">
        <v>120</v>
      </c>
      <c r="AG932" s="8">
        <v>96950</v>
      </c>
      <c r="AH932" t="s">
        <v>121</v>
      </c>
      <c r="AJ932" s="10">
        <v>16702340455</v>
      </c>
      <c r="AL932" t="s">
        <v>1533</v>
      </c>
      <c r="BD932" t="str">
        <f>"49-9071.00"</f>
        <v>49-9071.00</v>
      </c>
      <c r="BE932" t="s">
        <v>241</v>
      </c>
      <c r="BF932" t="s">
        <v>1534</v>
      </c>
      <c r="BG932" t="s">
        <v>1085</v>
      </c>
      <c r="BH932">
        <v>6</v>
      </c>
      <c r="BJ932" s="1">
        <v>45809</v>
      </c>
      <c r="BK932" s="1">
        <v>46173</v>
      </c>
      <c r="BN932">
        <v>35</v>
      </c>
      <c r="BO932">
        <v>0</v>
      </c>
      <c r="BP932">
        <v>7</v>
      </c>
      <c r="BQ932">
        <v>7</v>
      </c>
      <c r="BR932">
        <v>7</v>
      </c>
      <c r="BS932">
        <v>7</v>
      </c>
      <c r="BT932">
        <v>7</v>
      </c>
      <c r="BU932">
        <v>0</v>
      </c>
      <c r="BV932" t="str">
        <f>"8:00 AM"</f>
        <v>8:00 AM</v>
      </c>
      <c r="BW932" t="str">
        <f>"4:00 PM"</f>
        <v>4:00 PM</v>
      </c>
      <c r="BX932" t="s">
        <v>226</v>
      </c>
      <c r="BY932">
        <v>0</v>
      </c>
      <c r="BZ932">
        <v>12</v>
      </c>
      <c r="CA932" t="s">
        <v>115</v>
      </c>
      <c r="CC932" t="s">
        <v>1535</v>
      </c>
      <c r="CD932" t="s">
        <v>1536</v>
      </c>
      <c r="CE932" t="s">
        <v>1527</v>
      </c>
      <c r="CF932" t="s">
        <v>119</v>
      </c>
      <c r="CG932" t="s">
        <v>120</v>
      </c>
      <c r="CH932" s="8">
        <v>96950</v>
      </c>
      <c r="CI932" s="3">
        <v>9.75</v>
      </c>
      <c r="CJ932" s="3">
        <v>9.75</v>
      </c>
      <c r="CK932" s="3">
        <v>14.63</v>
      </c>
      <c r="CL932" s="3">
        <v>14.63</v>
      </c>
      <c r="CM932" t="s">
        <v>136</v>
      </c>
      <c r="CO932" t="s">
        <v>138</v>
      </c>
      <c r="CQ932" t="s">
        <v>115</v>
      </c>
      <c r="CR932" t="s">
        <v>133</v>
      </c>
      <c r="CS932" t="s">
        <v>139</v>
      </c>
      <c r="CT932" t="s">
        <v>133</v>
      </c>
      <c r="CU932" t="s">
        <v>139</v>
      </c>
      <c r="CV932" t="s">
        <v>133</v>
      </c>
      <c r="CW932" t="s">
        <v>139</v>
      </c>
      <c r="CX932" t="s">
        <v>5432</v>
      </c>
      <c r="CY932" s="10">
        <v>16702340455</v>
      </c>
      <c r="CZ932" t="s">
        <v>1533</v>
      </c>
      <c r="DA932" t="s">
        <v>1538</v>
      </c>
      <c r="DB932" t="s">
        <v>133</v>
      </c>
      <c r="DC932" t="s">
        <v>115</v>
      </c>
    </row>
    <row r="933" spans="1:112" ht="14.45" customHeight="1" x14ac:dyDescent="0.25">
      <c r="A933" t="s">
        <v>6407</v>
      </c>
      <c r="B933" t="s">
        <v>113</v>
      </c>
      <c r="C933" s="1">
        <v>45626</v>
      </c>
      <c r="D933" s="1">
        <v>45632</v>
      </c>
      <c r="E933" t="s">
        <v>114</v>
      </c>
      <c r="G933" t="s">
        <v>115</v>
      </c>
      <c r="H933" t="s">
        <v>115</v>
      </c>
      <c r="I933" t="s">
        <v>115</v>
      </c>
      <c r="J933" t="s">
        <v>6408</v>
      </c>
      <c r="K933" t="s">
        <v>6409</v>
      </c>
      <c r="L933" t="s">
        <v>6410</v>
      </c>
      <c r="N933" t="s">
        <v>119</v>
      </c>
      <c r="O933" t="s">
        <v>120</v>
      </c>
      <c r="P933" s="8">
        <v>96950</v>
      </c>
      <c r="Q933" t="s">
        <v>121</v>
      </c>
      <c r="R933" t="s">
        <v>1699</v>
      </c>
      <c r="S933" s="10">
        <v>16704843024</v>
      </c>
      <c r="U933" t="s">
        <v>6411</v>
      </c>
      <c r="V933">
        <v>333992</v>
      </c>
      <c r="W933" t="s">
        <v>123</v>
      </c>
      <c r="Y933" t="s">
        <v>6412</v>
      </c>
      <c r="Z933" t="s">
        <v>6413</v>
      </c>
      <c r="AA933" t="s">
        <v>6414</v>
      </c>
      <c r="AB933" t="s">
        <v>4750</v>
      </c>
      <c r="AC933" t="s">
        <v>6415</v>
      </c>
      <c r="AE933" t="s">
        <v>119</v>
      </c>
      <c r="AF933" t="s">
        <v>120</v>
      </c>
      <c r="AG933" s="8">
        <v>96950</v>
      </c>
      <c r="AH933" t="s">
        <v>121</v>
      </c>
      <c r="AI933" t="s">
        <v>6416</v>
      </c>
      <c r="AJ933" s="10">
        <v>16704843024</v>
      </c>
      <c r="AL933" t="s">
        <v>6417</v>
      </c>
      <c r="BD933" t="str">
        <f>"51-4121.00"</f>
        <v>51-4121.00</v>
      </c>
      <c r="BE933" t="s">
        <v>666</v>
      </c>
      <c r="BF933" t="s">
        <v>6418</v>
      </c>
      <c r="BG933" t="s">
        <v>4344</v>
      </c>
      <c r="BH933">
        <v>8</v>
      </c>
      <c r="BJ933" s="1">
        <v>45748</v>
      </c>
      <c r="BK933" s="1">
        <v>46112</v>
      </c>
      <c r="BN933">
        <v>35</v>
      </c>
      <c r="BO933">
        <v>0</v>
      </c>
      <c r="BP933">
        <v>7</v>
      </c>
      <c r="BQ933">
        <v>7</v>
      </c>
      <c r="BR933">
        <v>7</v>
      </c>
      <c r="BS933">
        <v>7</v>
      </c>
      <c r="BT933">
        <v>7</v>
      </c>
      <c r="BU933">
        <v>0</v>
      </c>
      <c r="BV933" t="str">
        <f>"8:00 AM"</f>
        <v>8:00 AM</v>
      </c>
      <c r="BW933" t="str">
        <f>"4:00 PM"</f>
        <v>4:00 PM</v>
      </c>
      <c r="BX933" t="s">
        <v>226</v>
      </c>
      <c r="BY933">
        <v>0</v>
      </c>
      <c r="BZ933">
        <v>12</v>
      </c>
      <c r="CA933" t="s">
        <v>115</v>
      </c>
      <c r="CC933" t="s">
        <v>6419</v>
      </c>
      <c r="CD933" t="s">
        <v>6420</v>
      </c>
      <c r="CF933" t="s">
        <v>148</v>
      </c>
      <c r="CG933" t="s">
        <v>120</v>
      </c>
      <c r="CH933" s="8">
        <v>96950</v>
      </c>
      <c r="CI933" s="3">
        <v>20.25</v>
      </c>
      <c r="CJ933" s="3">
        <v>20.25</v>
      </c>
      <c r="CK933" s="3">
        <v>30.37</v>
      </c>
      <c r="CL933" s="3">
        <v>30.37</v>
      </c>
      <c r="CM933" t="s">
        <v>136</v>
      </c>
      <c r="CN933" t="s">
        <v>139</v>
      </c>
      <c r="CO933" t="s">
        <v>138</v>
      </c>
      <c r="CQ933" t="s">
        <v>115</v>
      </c>
      <c r="CR933" t="s">
        <v>133</v>
      </c>
      <c r="CS933" t="s">
        <v>133</v>
      </c>
      <c r="CT933" t="s">
        <v>133</v>
      </c>
      <c r="CU933" t="s">
        <v>139</v>
      </c>
      <c r="CV933" t="s">
        <v>133</v>
      </c>
      <c r="CW933" t="s">
        <v>133</v>
      </c>
      <c r="CX933" t="s">
        <v>4041</v>
      </c>
      <c r="CY933" s="10">
        <v>16704843024</v>
      </c>
      <c r="CZ933" t="s">
        <v>6417</v>
      </c>
      <c r="DA933" t="s">
        <v>139</v>
      </c>
      <c r="DB933" t="s">
        <v>133</v>
      </c>
      <c r="DC933" t="s">
        <v>115</v>
      </c>
      <c r="DD933" t="s">
        <v>6421</v>
      </c>
      <c r="DE933" t="s">
        <v>6422</v>
      </c>
      <c r="DF933" t="s">
        <v>2497</v>
      </c>
      <c r="DG933" t="s">
        <v>6423</v>
      </c>
      <c r="DH933" t="s">
        <v>6417</v>
      </c>
    </row>
    <row r="934" spans="1:112" ht="14.45" customHeight="1" x14ac:dyDescent="0.25">
      <c r="A934" t="s">
        <v>6658</v>
      </c>
      <c r="B934" t="s">
        <v>192</v>
      </c>
      <c r="C934" s="1">
        <v>45406</v>
      </c>
      <c r="D934" s="1">
        <v>45632</v>
      </c>
      <c r="E934" t="s">
        <v>144</v>
      </c>
      <c r="F934" s="1">
        <v>45564</v>
      </c>
      <c r="G934" t="s">
        <v>133</v>
      </c>
      <c r="H934" t="s">
        <v>115</v>
      </c>
      <c r="I934" t="s">
        <v>115</v>
      </c>
      <c r="J934" t="s">
        <v>422</v>
      </c>
      <c r="K934" t="s">
        <v>423</v>
      </c>
      <c r="L934" t="s">
        <v>424</v>
      </c>
      <c r="N934" t="s">
        <v>119</v>
      </c>
      <c r="O934" t="s">
        <v>120</v>
      </c>
      <c r="P934" s="8">
        <v>96950</v>
      </c>
      <c r="Q934" t="s">
        <v>121</v>
      </c>
      <c r="S934" s="10">
        <v>16707833052</v>
      </c>
      <c r="U934" t="s">
        <v>425</v>
      </c>
      <c r="V934">
        <v>541219</v>
      </c>
      <c r="W934" t="s">
        <v>123</v>
      </c>
      <c r="Y934" t="s">
        <v>426</v>
      </c>
      <c r="Z934" t="s">
        <v>427</v>
      </c>
      <c r="AB934" t="s">
        <v>428</v>
      </c>
      <c r="AC934" t="s">
        <v>424</v>
      </c>
      <c r="AE934" t="s">
        <v>119</v>
      </c>
      <c r="AF934" t="s">
        <v>120</v>
      </c>
      <c r="AG934" s="8">
        <v>96950</v>
      </c>
      <c r="AH934" t="s">
        <v>121</v>
      </c>
      <c r="AJ934" s="10">
        <v>16707833052</v>
      </c>
      <c r="AL934" t="s">
        <v>429</v>
      </c>
      <c r="BD934" t="str">
        <f>"43-3031.00"</f>
        <v>43-3031.00</v>
      </c>
      <c r="BE934" t="s">
        <v>430</v>
      </c>
      <c r="BF934" t="s">
        <v>431</v>
      </c>
      <c r="BG934" t="s">
        <v>432</v>
      </c>
      <c r="BH934">
        <v>1</v>
      </c>
      <c r="BJ934" s="1">
        <v>45566</v>
      </c>
      <c r="BK934" s="1">
        <v>46660</v>
      </c>
      <c r="BN934">
        <v>35</v>
      </c>
      <c r="BO934">
        <v>0</v>
      </c>
      <c r="BP934">
        <v>7</v>
      </c>
      <c r="BQ934">
        <v>7</v>
      </c>
      <c r="BR934">
        <v>7</v>
      </c>
      <c r="BS934">
        <v>7</v>
      </c>
      <c r="BT934">
        <v>7</v>
      </c>
      <c r="BU934">
        <v>0</v>
      </c>
      <c r="BV934" t="str">
        <f>"9:00 AM"</f>
        <v>9:00 AM</v>
      </c>
      <c r="BW934" t="str">
        <f>"4:00 PM"</f>
        <v>4:00 PM</v>
      </c>
      <c r="BX934" t="s">
        <v>226</v>
      </c>
      <c r="BY934">
        <v>0</v>
      </c>
      <c r="BZ934">
        <v>24</v>
      </c>
      <c r="CA934" t="s">
        <v>115</v>
      </c>
      <c r="CC934" t="s">
        <v>433</v>
      </c>
      <c r="CD934" t="s">
        <v>434</v>
      </c>
      <c r="CF934" t="s">
        <v>119</v>
      </c>
      <c r="CG934" t="s">
        <v>120</v>
      </c>
      <c r="CH934" s="8">
        <v>96950</v>
      </c>
      <c r="CI934" s="3">
        <v>11.43</v>
      </c>
      <c r="CJ934" s="3">
        <v>11.43</v>
      </c>
      <c r="CK934" s="3">
        <v>17.149999999999999</v>
      </c>
      <c r="CL934" s="3">
        <v>17.149999999999999</v>
      </c>
      <c r="CM934" t="s">
        <v>136</v>
      </c>
      <c r="CN934" t="s">
        <v>137</v>
      </c>
      <c r="CO934" t="s">
        <v>138</v>
      </c>
      <c r="CQ934" t="s">
        <v>115</v>
      </c>
      <c r="CR934" t="s">
        <v>133</v>
      </c>
      <c r="CS934" t="s">
        <v>139</v>
      </c>
      <c r="CT934" t="s">
        <v>133</v>
      </c>
      <c r="CU934" t="s">
        <v>139</v>
      </c>
      <c r="CV934" t="s">
        <v>133</v>
      </c>
      <c r="CW934" t="s">
        <v>139</v>
      </c>
      <c r="CX934" t="s">
        <v>6659</v>
      </c>
      <c r="CY934" s="10">
        <v>16702353052</v>
      </c>
      <c r="CZ934" t="s">
        <v>436</v>
      </c>
      <c r="DA934" t="s">
        <v>139</v>
      </c>
      <c r="DB934" t="s">
        <v>133</v>
      </c>
      <c r="DC934" t="s">
        <v>115</v>
      </c>
    </row>
    <row r="935" spans="1:112" ht="14.45" customHeight="1" x14ac:dyDescent="0.25">
      <c r="A935" t="s">
        <v>9236</v>
      </c>
      <c r="B935" t="s">
        <v>113</v>
      </c>
      <c r="C935" s="1">
        <v>45626</v>
      </c>
      <c r="D935" s="1">
        <v>45632</v>
      </c>
      <c r="E935" t="s">
        <v>114</v>
      </c>
      <c r="G935" t="s">
        <v>115</v>
      </c>
      <c r="H935" t="s">
        <v>115</v>
      </c>
      <c r="I935" t="s">
        <v>115</v>
      </c>
      <c r="J935" t="s">
        <v>8542</v>
      </c>
      <c r="K935" t="s">
        <v>6423</v>
      </c>
      <c r="L935" t="s">
        <v>8543</v>
      </c>
      <c r="N935" t="s">
        <v>148</v>
      </c>
      <c r="O935" t="s">
        <v>120</v>
      </c>
      <c r="P935" s="8">
        <v>96950</v>
      </c>
      <c r="Q935" t="s">
        <v>121</v>
      </c>
      <c r="R935" t="s">
        <v>4634</v>
      </c>
      <c r="S935" s="10">
        <v>16704843024</v>
      </c>
      <c r="U935" t="s">
        <v>6411</v>
      </c>
      <c r="V935">
        <v>561720</v>
      </c>
      <c r="W935" t="s">
        <v>123</v>
      </c>
      <c r="Y935" t="s">
        <v>6421</v>
      </c>
      <c r="Z935" t="s">
        <v>6422</v>
      </c>
      <c r="AA935" t="s">
        <v>8544</v>
      </c>
      <c r="AB935" t="s">
        <v>4036</v>
      </c>
      <c r="AC935" t="s">
        <v>8543</v>
      </c>
      <c r="AE935" t="s">
        <v>148</v>
      </c>
      <c r="AF935" t="s">
        <v>120</v>
      </c>
      <c r="AG935" s="8">
        <v>96950</v>
      </c>
      <c r="AH935" t="s">
        <v>121</v>
      </c>
      <c r="AI935" t="s">
        <v>4634</v>
      </c>
      <c r="AJ935" s="10">
        <v>16704843024</v>
      </c>
      <c r="AL935" t="s">
        <v>6417</v>
      </c>
      <c r="BD935" t="str">
        <f>"37-2011.00"</f>
        <v>37-2011.00</v>
      </c>
      <c r="BE935" t="s">
        <v>203</v>
      </c>
      <c r="BF935" t="s">
        <v>8545</v>
      </c>
      <c r="BG935" t="s">
        <v>1702</v>
      </c>
      <c r="BH935">
        <v>8</v>
      </c>
      <c r="BJ935" s="1">
        <v>45748</v>
      </c>
      <c r="BK935" s="1">
        <v>46112</v>
      </c>
      <c r="BN935">
        <v>35</v>
      </c>
      <c r="BO935">
        <v>0</v>
      </c>
      <c r="BP935">
        <v>7</v>
      </c>
      <c r="BQ935">
        <v>7</v>
      </c>
      <c r="BR935">
        <v>7</v>
      </c>
      <c r="BS935">
        <v>7</v>
      </c>
      <c r="BT935">
        <v>7</v>
      </c>
      <c r="BU935">
        <v>0</v>
      </c>
      <c r="BV935" t="str">
        <f>"8:00 AM"</f>
        <v>8:00 AM</v>
      </c>
      <c r="BW935" t="str">
        <f>"4:00 PM"</f>
        <v>4:00 PM</v>
      </c>
      <c r="BX935" t="s">
        <v>158</v>
      </c>
      <c r="BY935">
        <v>0</v>
      </c>
      <c r="BZ935">
        <v>12</v>
      </c>
      <c r="CA935" t="s">
        <v>115</v>
      </c>
      <c r="CC935" t="s">
        <v>8546</v>
      </c>
      <c r="CD935" t="s">
        <v>6420</v>
      </c>
      <c r="CF935" t="s">
        <v>148</v>
      </c>
      <c r="CG935" t="s">
        <v>120</v>
      </c>
      <c r="CH935" s="8">
        <v>96950</v>
      </c>
      <c r="CI935" s="3">
        <v>8.2899999999999991</v>
      </c>
      <c r="CJ935" s="3">
        <v>8.2899999999999991</v>
      </c>
      <c r="CK935" s="3">
        <v>12.44</v>
      </c>
      <c r="CL935" s="3">
        <v>12.44</v>
      </c>
      <c r="CM935" t="s">
        <v>136</v>
      </c>
      <c r="CN935" t="s">
        <v>139</v>
      </c>
      <c r="CO935" t="s">
        <v>138</v>
      </c>
      <c r="CQ935" t="s">
        <v>115</v>
      </c>
      <c r="CR935" t="s">
        <v>133</v>
      </c>
      <c r="CS935" t="s">
        <v>133</v>
      </c>
      <c r="CT935" t="s">
        <v>133</v>
      </c>
      <c r="CU935" t="s">
        <v>139</v>
      </c>
      <c r="CV935" t="s">
        <v>133</v>
      </c>
      <c r="CW935" t="s">
        <v>133</v>
      </c>
      <c r="CX935" t="s">
        <v>4041</v>
      </c>
      <c r="CY935" s="10">
        <v>16704843024</v>
      </c>
      <c r="CZ935" t="s">
        <v>6417</v>
      </c>
      <c r="DA935" t="s">
        <v>139</v>
      </c>
      <c r="DB935" t="s">
        <v>133</v>
      </c>
      <c r="DC935" t="s">
        <v>115</v>
      </c>
      <c r="DD935" t="s">
        <v>6421</v>
      </c>
      <c r="DE935" t="s">
        <v>6422</v>
      </c>
      <c r="DF935" t="s">
        <v>2497</v>
      </c>
      <c r="DG935" t="s">
        <v>6423</v>
      </c>
      <c r="DH935" t="s">
        <v>6417</v>
      </c>
    </row>
    <row r="936" spans="1:112" ht="14.45" customHeight="1" x14ac:dyDescent="0.25">
      <c r="A936" t="s">
        <v>9535</v>
      </c>
      <c r="B936" t="s">
        <v>143</v>
      </c>
      <c r="C936" s="1">
        <v>45579</v>
      </c>
      <c r="D936" s="1">
        <v>45632</v>
      </c>
      <c r="E936" t="s">
        <v>114</v>
      </c>
      <c r="G936" t="s">
        <v>115</v>
      </c>
      <c r="H936" t="s">
        <v>115</v>
      </c>
      <c r="I936" t="s">
        <v>115</v>
      </c>
      <c r="J936" t="s">
        <v>2110</v>
      </c>
      <c r="L936" t="s">
        <v>2111</v>
      </c>
      <c r="M936" t="s">
        <v>2112</v>
      </c>
      <c r="N936" t="s">
        <v>119</v>
      </c>
      <c r="O936" t="s">
        <v>120</v>
      </c>
      <c r="P936" s="8">
        <v>96950</v>
      </c>
      <c r="Q936" t="s">
        <v>121</v>
      </c>
      <c r="R936" t="s">
        <v>284</v>
      </c>
      <c r="S936" s="10">
        <v>16704330105</v>
      </c>
      <c r="U936" t="s">
        <v>2113</v>
      </c>
      <c r="V936">
        <v>311421</v>
      </c>
      <c r="W936" t="s">
        <v>123</v>
      </c>
      <c r="Y936" t="s">
        <v>2114</v>
      </c>
      <c r="Z936" t="s">
        <v>2115</v>
      </c>
      <c r="AB936" t="s">
        <v>663</v>
      </c>
      <c r="AC936" t="s">
        <v>2116</v>
      </c>
      <c r="AE936" t="s">
        <v>283</v>
      </c>
      <c r="AF936" t="s">
        <v>120</v>
      </c>
      <c r="AG936" s="8">
        <v>96952</v>
      </c>
      <c r="AH936" t="s">
        <v>121</v>
      </c>
      <c r="AI936" t="s">
        <v>284</v>
      </c>
      <c r="AJ936" s="10">
        <v>16704330105</v>
      </c>
      <c r="AL936" t="s">
        <v>2117</v>
      </c>
      <c r="BD936" t="str">
        <f>"49-9021.00"</f>
        <v>49-9021.00</v>
      </c>
      <c r="BE936" t="s">
        <v>935</v>
      </c>
      <c r="BF936" t="s">
        <v>2118</v>
      </c>
      <c r="BG936" t="s">
        <v>2119</v>
      </c>
      <c r="BH936">
        <v>1</v>
      </c>
      <c r="BI936">
        <v>1</v>
      </c>
      <c r="BJ936" s="1">
        <v>45658</v>
      </c>
      <c r="BK936" s="1">
        <v>46022</v>
      </c>
      <c r="BL936" s="1">
        <v>45658</v>
      </c>
      <c r="BM936" s="1">
        <v>46022</v>
      </c>
      <c r="BN936">
        <v>35</v>
      </c>
      <c r="BO936">
        <v>0</v>
      </c>
      <c r="BP936">
        <v>7</v>
      </c>
      <c r="BQ936">
        <v>7</v>
      </c>
      <c r="BR936">
        <v>7</v>
      </c>
      <c r="BS936">
        <v>7</v>
      </c>
      <c r="BT936">
        <v>7</v>
      </c>
      <c r="BU936">
        <v>0</v>
      </c>
      <c r="BV936" t="str">
        <f>"9:00 AM"</f>
        <v>9:00 AM</v>
      </c>
      <c r="BW936" t="str">
        <f>"5:00 PM"</f>
        <v>5:00 PM</v>
      </c>
      <c r="BX936" t="s">
        <v>158</v>
      </c>
      <c r="BY936">
        <v>0</v>
      </c>
      <c r="BZ936">
        <v>12</v>
      </c>
      <c r="CA936" t="s">
        <v>115</v>
      </c>
      <c r="CC936" t="s">
        <v>246</v>
      </c>
      <c r="CD936" t="s">
        <v>2120</v>
      </c>
      <c r="CE936" t="s">
        <v>2112</v>
      </c>
      <c r="CF936" t="s">
        <v>119</v>
      </c>
      <c r="CG936" t="s">
        <v>120</v>
      </c>
      <c r="CH936" s="8">
        <v>96950</v>
      </c>
      <c r="CI936" s="3">
        <v>10.74</v>
      </c>
      <c r="CJ936" s="3">
        <v>10.74</v>
      </c>
      <c r="CK936" s="3">
        <v>16.11</v>
      </c>
      <c r="CL936" s="3">
        <v>16.11</v>
      </c>
      <c r="CM936" t="s">
        <v>136</v>
      </c>
      <c r="CN936" t="s">
        <v>246</v>
      </c>
      <c r="CO936" t="s">
        <v>138</v>
      </c>
      <c r="CQ936" t="s">
        <v>115</v>
      </c>
      <c r="CR936" t="s">
        <v>133</v>
      </c>
      <c r="CS936" t="s">
        <v>139</v>
      </c>
      <c r="CT936" t="s">
        <v>133</v>
      </c>
      <c r="CU936" t="s">
        <v>139</v>
      </c>
      <c r="CV936" t="s">
        <v>133</v>
      </c>
      <c r="CW936" t="s">
        <v>139</v>
      </c>
      <c r="CX936" t="s">
        <v>5270</v>
      </c>
      <c r="CY936" s="10">
        <v>16704330105</v>
      </c>
      <c r="CZ936" t="s">
        <v>2117</v>
      </c>
      <c r="DA936" t="s">
        <v>793</v>
      </c>
      <c r="DB936" t="s">
        <v>133</v>
      </c>
      <c r="DC936" t="s">
        <v>115</v>
      </c>
    </row>
    <row r="937" spans="1:112" ht="14.45" customHeight="1" x14ac:dyDescent="0.25">
      <c r="A937" t="s">
        <v>522</v>
      </c>
      <c r="B937" t="s">
        <v>192</v>
      </c>
      <c r="C937" s="1">
        <v>45551</v>
      </c>
      <c r="D937" s="1">
        <v>45635</v>
      </c>
      <c r="E937" t="s">
        <v>114</v>
      </c>
      <c r="G937" t="s">
        <v>115</v>
      </c>
      <c r="H937" t="s">
        <v>115</v>
      </c>
      <c r="I937" t="s">
        <v>115</v>
      </c>
      <c r="J937" t="s">
        <v>523</v>
      </c>
      <c r="L937" t="s">
        <v>524</v>
      </c>
      <c r="N937" t="s">
        <v>119</v>
      </c>
      <c r="O937" t="s">
        <v>120</v>
      </c>
      <c r="P937" s="8">
        <v>96950</v>
      </c>
      <c r="Q937" t="s">
        <v>121</v>
      </c>
      <c r="S937" s="10">
        <v>16702873717</v>
      </c>
      <c r="U937" t="s">
        <v>525</v>
      </c>
      <c r="V937">
        <v>56132</v>
      </c>
      <c r="W937" t="s">
        <v>123</v>
      </c>
      <c r="Y937" t="s">
        <v>526</v>
      </c>
      <c r="Z937" t="s">
        <v>527</v>
      </c>
      <c r="AB937" t="s">
        <v>304</v>
      </c>
      <c r="AC937" t="s">
        <v>524</v>
      </c>
      <c r="AE937" t="s">
        <v>148</v>
      </c>
      <c r="AF937" t="s">
        <v>120</v>
      </c>
      <c r="AG937" s="8">
        <v>96950</v>
      </c>
      <c r="AH937" t="s">
        <v>121</v>
      </c>
      <c r="AJ937" s="10">
        <v>16702873717</v>
      </c>
      <c r="AL937" t="s">
        <v>528</v>
      </c>
      <c r="BD937" t="str">
        <f>"49-9071.00"</f>
        <v>49-9071.00</v>
      </c>
      <c r="BE937" t="s">
        <v>241</v>
      </c>
      <c r="BF937" t="s">
        <v>529</v>
      </c>
      <c r="BG937" t="s">
        <v>530</v>
      </c>
      <c r="BH937">
        <v>1</v>
      </c>
      <c r="BJ937" s="1">
        <v>45580</v>
      </c>
      <c r="BK937" s="1">
        <v>45944</v>
      </c>
      <c r="BN937">
        <v>40</v>
      </c>
      <c r="BO937">
        <v>0</v>
      </c>
      <c r="BP937">
        <v>0</v>
      </c>
      <c r="BQ937">
        <v>8</v>
      </c>
      <c r="BR937">
        <v>8</v>
      </c>
      <c r="BS937">
        <v>8</v>
      </c>
      <c r="BT937">
        <v>8</v>
      </c>
      <c r="BU937">
        <v>8</v>
      </c>
      <c r="BV937" t="str">
        <f>"7:00 AM"</f>
        <v>7:00 AM</v>
      </c>
      <c r="BW937" t="str">
        <f>"4:00 PM"</f>
        <v>4:00 PM</v>
      </c>
      <c r="BX937" t="s">
        <v>158</v>
      </c>
      <c r="BY937">
        <v>0</v>
      </c>
      <c r="BZ937">
        <v>3</v>
      </c>
      <c r="CA937" t="s">
        <v>115</v>
      </c>
      <c r="CC937" s="2" t="s">
        <v>531</v>
      </c>
      <c r="CD937" t="s">
        <v>532</v>
      </c>
      <c r="CF937" t="s">
        <v>119</v>
      </c>
      <c r="CG937" t="s">
        <v>120</v>
      </c>
      <c r="CH937" s="8">
        <v>96950</v>
      </c>
      <c r="CI937" s="3">
        <v>9.75</v>
      </c>
      <c r="CJ937" s="3">
        <v>9.75</v>
      </c>
      <c r="CK937" s="3">
        <v>0</v>
      </c>
      <c r="CL937" s="3">
        <v>0</v>
      </c>
      <c r="CM937" t="s">
        <v>136</v>
      </c>
      <c r="CN937" t="s">
        <v>158</v>
      </c>
      <c r="CO937" t="s">
        <v>138</v>
      </c>
      <c r="CQ937" t="s">
        <v>115</v>
      </c>
      <c r="CR937" t="s">
        <v>133</v>
      </c>
      <c r="CS937" t="s">
        <v>139</v>
      </c>
      <c r="CT937" t="s">
        <v>139</v>
      </c>
      <c r="CU937" t="s">
        <v>139</v>
      </c>
      <c r="CV937" t="s">
        <v>133</v>
      </c>
      <c r="CW937" t="s">
        <v>139</v>
      </c>
      <c r="CX937" t="s">
        <v>533</v>
      </c>
      <c r="CY937" s="10">
        <v>16702873717</v>
      </c>
      <c r="CZ937" t="s">
        <v>528</v>
      </c>
      <c r="DA937" t="s">
        <v>209</v>
      </c>
      <c r="DB937" t="s">
        <v>133</v>
      </c>
      <c r="DC937" t="s">
        <v>115</v>
      </c>
    </row>
    <row r="938" spans="1:112" ht="14.45" customHeight="1" x14ac:dyDescent="0.25">
      <c r="A938" t="s">
        <v>1089</v>
      </c>
      <c r="B938" t="s">
        <v>212</v>
      </c>
      <c r="C938" s="1">
        <v>45609</v>
      </c>
      <c r="D938" s="1">
        <v>45635</v>
      </c>
      <c r="E938" t="s">
        <v>114</v>
      </c>
      <c r="G938" t="s">
        <v>115</v>
      </c>
      <c r="H938" t="s">
        <v>115</v>
      </c>
      <c r="I938" t="s">
        <v>115</v>
      </c>
      <c r="J938" t="s">
        <v>694</v>
      </c>
      <c r="L938" t="s">
        <v>695</v>
      </c>
      <c r="M938" t="s">
        <v>696</v>
      </c>
      <c r="N938" t="s">
        <v>148</v>
      </c>
      <c r="O938" t="s">
        <v>120</v>
      </c>
      <c r="P938" s="8">
        <v>96950</v>
      </c>
      <c r="Q938" t="s">
        <v>121</v>
      </c>
      <c r="S938" s="10">
        <v>16702350561</v>
      </c>
      <c r="T938">
        <v>131</v>
      </c>
      <c r="U938" t="s">
        <v>697</v>
      </c>
      <c r="V938">
        <v>531110</v>
      </c>
      <c r="W938" t="s">
        <v>123</v>
      </c>
      <c r="Y938" t="s">
        <v>698</v>
      </c>
      <c r="Z938" t="s">
        <v>699</v>
      </c>
      <c r="AA938" t="s">
        <v>700</v>
      </c>
      <c r="AB938" t="s">
        <v>460</v>
      </c>
      <c r="AC938" t="s">
        <v>695</v>
      </c>
      <c r="AD938" t="s">
        <v>701</v>
      </c>
      <c r="AE938" t="s">
        <v>148</v>
      </c>
      <c r="AF938" t="s">
        <v>120</v>
      </c>
      <c r="AG938" s="8">
        <v>96950</v>
      </c>
      <c r="AH938" t="s">
        <v>121</v>
      </c>
      <c r="AJ938" s="10">
        <v>16702350561</v>
      </c>
      <c r="AK938">
        <v>131</v>
      </c>
      <c r="AL938" t="s">
        <v>702</v>
      </c>
      <c r="BD938" t="str">
        <f>"37-2011.00"</f>
        <v>37-2011.00</v>
      </c>
      <c r="BE938" t="s">
        <v>203</v>
      </c>
      <c r="BF938" t="s">
        <v>703</v>
      </c>
      <c r="BG938" t="s">
        <v>704</v>
      </c>
      <c r="BH938">
        <v>1</v>
      </c>
      <c r="BJ938" s="1">
        <v>45689</v>
      </c>
      <c r="BK938" s="1">
        <v>46053</v>
      </c>
      <c r="BN938">
        <v>35</v>
      </c>
      <c r="BO938">
        <v>0</v>
      </c>
      <c r="BP938">
        <v>7</v>
      </c>
      <c r="BQ938">
        <v>7</v>
      </c>
      <c r="BR938">
        <v>7</v>
      </c>
      <c r="BS938">
        <v>7</v>
      </c>
      <c r="BT938">
        <v>7</v>
      </c>
      <c r="BU938">
        <v>0</v>
      </c>
      <c r="BV938" t="str">
        <f>"8:00 AM"</f>
        <v>8:00 AM</v>
      </c>
      <c r="BW938" t="str">
        <f>"5:00 PM"</f>
        <v>5:00 PM</v>
      </c>
      <c r="BX938" t="s">
        <v>158</v>
      </c>
      <c r="BY938">
        <v>0</v>
      </c>
      <c r="BZ938">
        <v>12</v>
      </c>
      <c r="CA938" t="s">
        <v>115</v>
      </c>
      <c r="CC938" s="2" t="s">
        <v>705</v>
      </c>
      <c r="CD938" t="s">
        <v>706</v>
      </c>
      <c r="CE938" t="s">
        <v>707</v>
      </c>
      <c r="CF938" t="s">
        <v>148</v>
      </c>
      <c r="CG938" t="s">
        <v>120</v>
      </c>
      <c r="CH938" s="8">
        <v>96950</v>
      </c>
      <c r="CI938" s="3">
        <v>8.2899999999999991</v>
      </c>
      <c r="CJ938" s="3">
        <v>8.2899999999999991</v>
      </c>
      <c r="CK938" s="3">
        <v>12.44</v>
      </c>
      <c r="CL938" s="3">
        <v>12.44</v>
      </c>
      <c r="CM938" t="s">
        <v>136</v>
      </c>
      <c r="CN938" t="s">
        <v>708</v>
      </c>
      <c r="CO938" t="s">
        <v>138</v>
      </c>
      <c r="CQ938" t="s">
        <v>133</v>
      </c>
      <c r="CR938" t="s">
        <v>133</v>
      </c>
      <c r="CS938" t="s">
        <v>139</v>
      </c>
      <c r="CT938" t="s">
        <v>133</v>
      </c>
      <c r="CU938" t="s">
        <v>133</v>
      </c>
      <c r="CV938" t="s">
        <v>133</v>
      </c>
      <c r="CW938" t="s">
        <v>139</v>
      </c>
      <c r="CX938" t="s">
        <v>709</v>
      </c>
      <c r="CY938" s="10">
        <v>16702350561</v>
      </c>
      <c r="CZ938" t="s">
        <v>702</v>
      </c>
      <c r="DA938" t="s">
        <v>710</v>
      </c>
      <c r="DB938" t="s">
        <v>133</v>
      </c>
      <c r="DC938" t="s">
        <v>115</v>
      </c>
    </row>
    <row r="939" spans="1:112" ht="14.45" customHeight="1" x14ac:dyDescent="0.25">
      <c r="A939" t="s">
        <v>1317</v>
      </c>
      <c r="B939" t="s">
        <v>143</v>
      </c>
      <c r="C939" s="1">
        <v>45569</v>
      </c>
      <c r="D939" s="1">
        <v>45635</v>
      </c>
      <c r="E939" t="s">
        <v>144</v>
      </c>
      <c r="F939" s="1">
        <v>45687</v>
      </c>
      <c r="G939" t="s">
        <v>115</v>
      </c>
      <c r="H939" t="s">
        <v>115</v>
      </c>
      <c r="I939" t="s">
        <v>115</v>
      </c>
      <c r="J939" t="s">
        <v>265</v>
      </c>
      <c r="K939" t="s">
        <v>265</v>
      </c>
      <c r="L939" t="s">
        <v>266</v>
      </c>
      <c r="M939" t="s">
        <v>267</v>
      </c>
      <c r="N939" t="s">
        <v>148</v>
      </c>
      <c r="O939" t="s">
        <v>120</v>
      </c>
      <c r="P939" s="8">
        <v>96950</v>
      </c>
      <c r="Q939" t="s">
        <v>121</v>
      </c>
      <c r="S939" s="10">
        <v>16702341795</v>
      </c>
      <c r="U939" t="s">
        <v>149</v>
      </c>
      <c r="V939">
        <v>722511</v>
      </c>
      <c r="W939" t="s">
        <v>123</v>
      </c>
      <c r="Y939" t="s">
        <v>268</v>
      </c>
      <c r="Z939" t="s">
        <v>269</v>
      </c>
      <c r="AA939" t="s">
        <v>270</v>
      </c>
      <c r="AB939" t="s">
        <v>271</v>
      </c>
      <c r="AC939" t="s">
        <v>272</v>
      </c>
      <c r="AD939" t="s">
        <v>267</v>
      </c>
      <c r="AE939" t="s">
        <v>148</v>
      </c>
      <c r="AF939" t="s">
        <v>120</v>
      </c>
      <c r="AG939" s="8">
        <v>96950</v>
      </c>
      <c r="AH939" t="s">
        <v>121</v>
      </c>
      <c r="AJ939" s="10">
        <v>16702341795</v>
      </c>
      <c r="AL939" t="s">
        <v>154</v>
      </c>
      <c r="BD939" t="str">
        <f>"35-2014.00"</f>
        <v>35-2014.00</v>
      </c>
      <c r="BE939" t="s">
        <v>273</v>
      </c>
      <c r="BF939" t="s">
        <v>274</v>
      </c>
      <c r="BG939" t="s">
        <v>275</v>
      </c>
      <c r="BH939">
        <v>3</v>
      </c>
      <c r="BI939">
        <v>3</v>
      </c>
      <c r="BJ939" s="1">
        <v>45689</v>
      </c>
      <c r="BK939" s="1">
        <v>46053</v>
      </c>
      <c r="BL939" s="1">
        <v>45689</v>
      </c>
      <c r="BM939" s="1">
        <v>46053</v>
      </c>
      <c r="BN939">
        <v>35</v>
      </c>
      <c r="BO939">
        <v>0</v>
      </c>
      <c r="BP939">
        <v>6</v>
      </c>
      <c r="BQ939">
        <v>6</v>
      </c>
      <c r="BR939">
        <v>6</v>
      </c>
      <c r="BS939">
        <v>6</v>
      </c>
      <c r="BT939">
        <v>6</v>
      </c>
      <c r="BU939">
        <v>5</v>
      </c>
      <c r="BV939" t="str">
        <f>"6:00 AM"</f>
        <v>6:00 AM</v>
      </c>
      <c r="BW939" t="str">
        <f>"1:00 PM"</f>
        <v>1:00 PM</v>
      </c>
      <c r="BX939" t="s">
        <v>158</v>
      </c>
      <c r="BY939">
        <v>0</v>
      </c>
      <c r="BZ939">
        <v>12</v>
      </c>
      <c r="CA939" t="s">
        <v>115</v>
      </c>
      <c r="CC939" t="s">
        <v>276</v>
      </c>
      <c r="CD939" t="s">
        <v>266</v>
      </c>
      <c r="CE939" t="s">
        <v>267</v>
      </c>
      <c r="CF939" t="s">
        <v>148</v>
      </c>
      <c r="CG939" t="s">
        <v>120</v>
      </c>
      <c r="CH939" s="8">
        <v>96950</v>
      </c>
      <c r="CI939" s="3">
        <v>8.83</v>
      </c>
      <c r="CJ939" s="3">
        <v>10</v>
      </c>
      <c r="CK939" s="3">
        <v>13.25</v>
      </c>
      <c r="CL939" s="3">
        <v>15</v>
      </c>
      <c r="CM939" t="s">
        <v>136</v>
      </c>
      <c r="CN939" t="s">
        <v>158</v>
      </c>
      <c r="CO939" t="s">
        <v>138</v>
      </c>
      <c r="CQ939" t="s">
        <v>115</v>
      </c>
      <c r="CR939" t="s">
        <v>133</v>
      </c>
      <c r="CS939" t="s">
        <v>133</v>
      </c>
      <c r="CT939" t="s">
        <v>133</v>
      </c>
      <c r="CU939" t="s">
        <v>139</v>
      </c>
      <c r="CV939" t="s">
        <v>133</v>
      </c>
      <c r="CW939" t="s">
        <v>133</v>
      </c>
      <c r="CX939" t="s">
        <v>279</v>
      </c>
      <c r="CY939" s="10">
        <v>16702341795</v>
      </c>
      <c r="CZ939" t="s">
        <v>154</v>
      </c>
      <c r="DA939" t="s">
        <v>164</v>
      </c>
      <c r="DB939" t="s">
        <v>133</v>
      </c>
      <c r="DC939" t="s">
        <v>115</v>
      </c>
    </row>
    <row r="940" spans="1:112" ht="14.45" customHeight="1" x14ac:dyDescent="0.25">
      <c r="A940" t="s">
        <v>3644</v>
      </c>
      <c r="B940" t="s">
        <v>143</v>
      </c>
      <c r="C940" s="1">
        <v>45590</v>
      </c>
      <c r="D940" s="1">
        <v>45635</v>
      </c>
      <c r="E940" t="s">
        <v>114</v>
      </c>
      <c r="G940" t="s">
        <v>115</v>
      </c>
      <c r="H940" t="s">
        <v>115</v>
      </c>
      <c r="I940" t="s">
        <v>115</v>
      </c>
      <c r="J940" t="s">
        <v>3371</v>
      </c>
      <c r="K940" t="s">
        <v>3645</v>
      </c>
      <c r="L940" t="s">
        <v>369</v>
      </c>
      <c r="M940" t="s">
        <v>360</v>
      </c>
      <c r="N940" t="s">
        <v>148</v>
      </c>
      <c r="O940" t="s">
        <v>120</v>
      </c>
      <c r="P940" s="8">
        <v>96950</v>
      </c>
      <c r="Q940" t="s">
        <v>121</v>
      </c>
      <c r="S940" s="10">
        <v>16702871116</v>
      </c>
      <c r="U940" t="s">
        <v>3373</v>
      </c>
      <c r="V940">
        <v>56179</v>
      </c>
      <c r="W940" t="s">
        <v>123</v>
      </c>
      <c r="Y940" t="s">
        <v>3646</v>
      </c>
      <c r="Z940" t="s">
        <v>3647</v>
      </c>
      <c r="AA940" t="s">
        <v>3648</v>
      </c>
      <c r="AB940" t="s">
        <v>1698</v>
      </c>
      <c r="AC940" t="s">
        <v>369</v>
      </c>
      <c r="AD940" t="s">
        <v>360</v>
      </c>
      <c r="AE940" t="s">
        <v>148</v>
      </c>
      <c r="AF940" t="s">
        <v>120</v>
      </c>
      <c r="AG940" s="8">
        <v>96950</v>
      </c>
      <c r="AH940" t="s">
        <v>121</v>
      </c>
      <c r="AJ940" s="10">
        <v>16702871116</v>
      </c>
      <c r="AL940" t="s">
        <v>366</v>
      </c>
      <c r="BD940" t="str">
        <f>"49-9071.00"</f>
        <v>49-9071.00</v>
      </c>
      <c r="BE940" t="s">
        <v>241</v>
      </c>
      <c r="BF940" t="s">
        <v>3649</v>
      </c>
      <c r="BG940" t="s">
        <v>241</v>
      </c>
      <c r="BH940">
        <v>20</v>
      </c>
      <c r="BI940">
        <v>20</v>
      </c>
      <c r="BJ940" s="1">
        <v>45611</v>
      </c>
      <c r="BK940" s="1">
        <v>45975</v>
      </c>
      <c r="BL940" s="1">
        <v>45635</v>
      </c>
      <c r="BM940" s="1">
        <v>45975</v>
      </c>
      <c r="BN940">
        <v>35</v>
      </c>
      <c r="BO940">
        <v>0</v>
      </c>
      <c r="BP940">
        <v>7</v>
      </c>
      <c r="BQ940">
        <v>7</v>
      </c>
      <c r="BR940">
        <v>7</v>
      </c>
      <c r="BS940">
        <v>7</v>
      </c>
      <c r="BT940">
        <v>7</v>
      </c>
      <c r="BU940">
        <v>0</v>
      </c>
      <c r="BV940" t="str">
        <f>"8:00 AM"</f>
        <v>8:00 AM</v>
      </c>
      <c r="BW940" t="str">
        <f>"4:00 PM"</f>
        <v>4:00 PM</v>
      </c>
      <c r="BX940" t="s">
        <v>158</v>
      </c>
      <c r="BY940">
        <v>0</v>
      </c>
      <c r="BZ940">
        <v>12</v>
      </c>
      <c r="CA940" t="s">
        <v>115</v>
      </c>
      <c r="CC940" t="s">
        <v>368</v>
      </c>
      <c r="CD940" t="s">
        <v>369</v>
      </c>
      <c r="CE940" t="s">
        <v>360</v>
      </c>
      <c r="CF940" t="s">
        <v>148</v>
      </c>
      <c r="CG940" t="s">
        <v>120</v>
      </c>
      <c r="CH940" s="8">
        <v>96950</v>
      </c>
      <c r="CI940" s="3">
        <v>9.75</v>
      </c>
      <c r="CJ940" s="3">
        <v>9.75</v>
      </c>
      <c r="CK940" s="3">
        <v>14.62</v>
      </c>
      <c r="CL940" s="3">
        <v>14.62</v>
      </c>
      <c r="CM940" t="s">
        <v>136</v>
      </c>
      <c r="CO940" t="s">
        <v>138</v>
      </c>
      <c r="CQ940" t="s">
        <v>115</v>
      </c>
      <c r="CR940" t="s">
        <v>133</v>
      </c>
      <c r="CS940" t="s">
        <v>139</v>
      </c>
      <c r="CT940" t="s">
        <v>133</v>
      </c>
      <c r="CU940" t="s">
        <v>139</v>
      </c>
      <c r="CV940" t="s">
        <v>133</v>
      </c>
      <c r="CW940" t="s">
        <v>139</v>
      </c>
      <c r="CX940" t="s">
        <v>3650</v>
      </c>
      <c r="CY940" s="10">
        <v>16702871116</v>
      </c>
      <c r="CZ940" t="s">
        <v>366</v>
      </c>
      <c r="DA940" t="s">
        <v>139</v>
      </c>
      <c r="DB940" t="s">
        <v>133</v>
      </c>
      <c r="DC940" t="s">
        <v>115</v>
      </c>
    </row>
    <row r="941" spans="1:112" ht="14.45" customHeight="1" x14ac:dyDescent="0.25">
      <c r="A941" t="s">
        <v>4513</v>
      </c>
      <c r="B941" t="s">
        <v>192</v>
      </c>
      <c r="C941" s="1">
        <v>45551</v>
      </c>
      <c r="D941" s="1">
        <v>45635</v>
      </c>
      <c r="E941" t="s">
        <v>114</v>
      </c>
      <c r="G941" t="s">
        <v>115</v>
      </c>
      <c r="H941" t="s">
        <v>115</v>
      </c>
      <c r="I941" t="s">
        <v>115</v>
      </c>
      <c r="J941" t="s">
        <v>4514</v>
      </c>
      <c r="L941" t="s">
        <v>524</v>
      </c>
      <c r="N941" t="s">
        <v>119</v>
      </c>
      <c r="O941" t="s">
        <v>120</v>
      </c>
      <c r="P941" s="8">
        <v>96950</v>
      </c>
      <c r="Q941" t="s">
        <v>121</v>
      </c>
      <c r="S941" s="10">
        <v>16702873717</v>
      </c>
      <c r="U941" t="s">
        <v>525</v>
      </c>
      <c r="V941">
        <v>561612</v>
      </c>
      <c r="W941" t="s">
        <v>123</v>
      </c>
      <c r="Y941" t="s">
        <v>526</v>
      </c>
      <c r="Z941" t="s">
        <v>527</v>
      </c>
      <c r="AB941" t="s">
        <v>304</v>
      </c>
      <c r="AC941" t="s">
        <v>524</v>
      </c>
      <c r="AE941" t="s">
        <v>119</v>
      </c>
      <c r="AF941" t="s">
        <v>120</v>
      </c>
      <c r="AG941" s="8">
        <v>96950</v>
      </c>
      <c r="AH941" t="s">
        <v>121</v>
      </c>
      <c r="AJ941" s="10">
        <v>16702873717</v>
      </c>
      <c r="AL941" t="s">
        <v>528</v>
      </c>
      <c r="BD941" t="str">
        <f>"33-9032.00"</f>
        <v>33-9032.00</v>
      </c>
      <c r="BE941" t="s">
        <v>1377</v>
      </c>
      <c r="BF941" t="s">
        <v>4515</v>
      </c>
      <c r="BG941" t="s">
        <v>1379</v>
      </c>
      <c r="BH941">
        <v>1</v>
      </c>
      <c r="BJ941" s="1">
        <v>45580</v>
      </c>
      <c r="BK941" s="1">
        <v>45944</v>
      </c>
      <c r="BN941">
        <v>40</v>
      </c>
      <c r="BO941">
        <v>0</v>
      </c>
      <c r="BP941">
        <v>8</v>
      </c>
      <c r="BQ941">
        <v>8</v>
      </c>
      <c r="BR941">
        <v>8</v>
      </c>
      <c r="BS941">
        <v>8</v>
      </c>
      <c r="BT941">
        <v>8</v>
      </c>
      <c r="BU941">
        <v>0</v>
      </c>
      <c r="BV941" t="str">
        <f>"9:00 AM"</f>
        <v>9:00 AM</v>
      </c>
      <c r="BW941" t="str">
        <f>"6:00 PM"</f>
        <v>6:00 PM</v>
      </c>
      <c r="BX941" t="s">
        <v>158</v>
      </c>
      <c r="BY941">
        <v>0</v>
      </c>
      <c r="BZ941">
        <v>6</v>
      </c>
      <c r="CA941" t="s">
        <v>115</v>
      </c>
      <c r="CC941" t="s">
        <v>4516</v>
      </c>
      <c r="CD941" t="s">
        <v>532</v>
      </c>
      <c r="CF941" t="s">
        <v>119</v>
      </c>
      <c r="CG941" t="s">
        <v>120</v>
      </c>
      <c r="CH941" s="8">
        <v>96950</v>
      </c>
      <c r="CI941" s="3">
        <v>8.15</v>
      </c>
      <c r="CJ941" s="3">
        <v>8.15</v>
      </c>
      <c r="CK941" s="3">
        <v>0</v>
      </c>
      <c r="CL941" s="3">
        <v>0</v>
      </c>
      <c r="CM941" t="s">
        <v>136</v>
      </c>
      <c r="CN941" t="s">
        <v>368</v>
      </c>
      <c r="CO941" t="s">
        <v>138</v>
      </c>
      <c r="CQ941" t="s">
        <v>115</v>
      </c>
      <c r="CR941" t="s">
        <v>133</v>
      </c>
      <c r="CS941" t="s">
        <v>139</v>
      </c>
      <c r="CT941" t="s">
        <v>139</v>
      </c>
      <c r="CU941" t="s">
        <v>139</v>
      </c>
      <c r="CV941" t="s">
        <v>133</v>
      </c>
      <c r="CW941" t="s">
        <v>139</v>
      </c>
      <c r="CX941" t="s">
        <v>4517</v>
      </c>
      <c r="CY941" s="10">
        <v>16702873717</v>
      </c>
      <c r="CZ941" t="s">
        <v>528</v>
      </c>
      <c r="DA941" t="s">
        <v>209</v>
      </c>
      <c r="DB941" t="s">
        <v>133</v>
      </c>
      <c r="DC941" t="s">
        <v>115</v>
      </c>
      <c r="DD941" t="s">
        <v>526</v>
      </c>
      <c r="DE941" t="s">
        <v>527</v>
      </c>
      <c r="DG941" t="s">
        <v>4518</v>
      </c>
      <c r="DH941" t="s">
        <v>528</v>
      </c>
    </row>
    <row r="942" spans="1:112" ht="14.45" customHeight="1" x14ac:dyDescent="0.25">
      <c r="A942" t="s">
        <v>4626</v>
      </c>
      <c r="B942" t="s">
        <v>143</v>
      </c>
      <c r="C942" s="1">
        <v>45569</v>
      </c>
      <c r="D942" s="1">
        <v>45635</v>
      </c>
      <c r="E942" t="s">
        <v>114</v>
      </c>
      <c r="G942" t="s">
        <v>115</v>
      </c>
      <c r="H942" t="s">
        <v>115</v>
      </c>
      <c r="I942" t="s">
        <v>115</v>
      </c>
      <c r="J942" t="s">
        <v>265</v>
      </c>
      <c r="K942" t="s">
        <v>265</v>
      </c>
      <c r="L942" t="s">
        <v>266</v>
      </c>
      <c r="M942" t="s">
        <v>267</v>
      </c>
      <c r="N942" t="s">
        <v>148</v>
      </c>
      <c r="O942" t="s">
        <v>120</v>
      </c>
      <c r="P942" s="8">
        <v>96950</v>
      </c>
      <c r="Q942" t="s">
        <v>121</v>
      </c>
      <c r="S942" s="10">
        <v>16702341795</v>
      </c>
      <c r="U942" t="s">
        <v>149</v>
      </c>
      <c r="V942">
        <v>811111</v>
      </c>
      <c r="W942" t="s">
        <v>123</v>
      </c>
      <c r="Y942" t="s">
        <v>268</v>
      </c>
      <c r="Z942" t="s">
        <v>269</v>
      </c>
      <c r="AA942" t="s">
        <v>270</v>
      </c>
      <c r="AB942" t="s">
        <v>271</v>
      </c>
      <c r="AC942" t="s">
        <v>1590</v>
      </c>
      <c r="AD942" t="s">
        <v>1591</v>
      </c>
      <c r="AE942" t="s">
        <v>119</v>
      </c>
      <c r="AF942" t="s">
        <v>120</v>
      </c>
      <c r="AG942" s="8">
        <v>96950</v>
      </c>
      <c r="AH942" t="s">
        <v>121</v>
      </c>
      <c r="AJ942" s="10">
        <v>16702341795</v>
      </c>
      <c r="AL942" t="s">
        <v>154</v>
      </c>
      <c r="BD942" t="str">
        <f>"49-3023.00"</f>
        <v>49-3023.00</v>
      </c>
      <c r="BE942" t="s">
        <v>817</v>
      </c>
      <c r="BF942" t="s">
        <v>4627</v>
      </c>
      <c r="BG942" t="s">
        <v>4628</v>
      </c>
      <c r="BH942">
        <v>2</v>
      </c>
      <c r="BI942">
        <v>2</v>
      </c>
      <c r="BJ942" s="1">
        <v>45627</v>
      </c>
      <c r="BK942" s="1">
        <v>45991</v>
      </c>
      <c r="BL942" s="1">
        <v>45635</v>
      </c>
      <c r="BM942" s="1">
        <v>45991</v>
      </c>
      <c r="BN942">
        <v>35</v>
      </c>
      <c r="BO942">
        <v>0</v>
      </c>
      <c r="BP942">
        <v>6</v>
      </c>
      <c r="BQ942">
        <v>6</v>
      </c>
      <c r="BR942">
        <v>6</v>
      </c>
      <c r="BS942">
        <v>6</v>
      </c>
      <c r="BT942">
        <v>6</v>
      </c>
      <c r="BU942">
        <v>5</v>
      </c>
      <c r="BV942" t="str">
        <f>"9:00 AM"</f>
        <v>9:00 AM</v>
      </c>
      <c r="BW942" t="str">
        <f>"4:00 PM"</f>
        <v>4:00 PM</v>
      </c>
      <c r="BX942" t="s">
        <v>226</v>
      </c>
      <c r="BY942">
        <v>0</v>
      </c>
      <c r="BZ942">
        <v>24</v>
      </c>
      <c r="CA942" t="s">
        <v>115</v>
      </c>
      <c r="CC942" t="s">
        <v>4629</v>
      </c>
      <c r="CD942" t="s">
        <v>4630</v>
      </c>
      <c r="CE942" t="s">
        <v>1668</v>
      </c>
      <c r="CF942" t="s">
        <v>148</v>
      </c>
      <c r="CG942" t="s">
        <v>120</v>
      </c>
      <c r="CH942" s="8">
        <v>96950</v>
      </c>
      <c r="CI942" s="3">
        <v>11.01</v>
      </c>
      <c r="CJ942" s="3">
        <v>11.5</v>
      </c>
      <c r="CK942" s="3">
        <v>16.52</v>
      </c>
      <c r="CL942" s="3">
        <v>17.25</v>
      </c>
      <c r="CM942" t="s">
        <v>136</v>
      </c>
      <c r="CN942" t="s">
        <v>158</v>
      </c>
      <c r="CO942" t="s">
        <v>138</v>
      </c>
      <c r="CQ942" t="s">
        <v>115</v>
      </c>
      <c r="CR942" t="s">
        <v>133</v>
      </c>
      <c r="CS942" t="s">
        <v>133</v>
      </c>
      <c r="CT942" t="s">
        <v>133</v>
      </c>
      <c r="CU942" t="s">
        <v>139</v>
      </c>
      <c r="CV942" t="s">
        <v>133</v>
      </c>
      <c r="CW942" t="s">
        <v>133</v>
      </c>
      <c r="CX942" t="s">
        <v>638</v>
      </c>
      <c r="CY942" s="10">
        <v>16702341795</v>
      </c>
      <c r="CZ942" t="s">
        <v>154</v>
      </c>
      <c r="DA942" t="s">
        <v>164</v>
      </c>
      <c r="DB942" t="s">
        <v>133</v>
      </c>
      <c r="DC942" t="s">
        <v>115</v>
      </c>
    </row>
    <row r="943" spans="1:112" ht="14.45" customHeight="1" x14ac:dyDescent="0.25">
      <c r="A943" t="s">
        <v>4851</v>
      </c>
      <c r="B943" t="s">
        <v>192</v>
      </c>
      <c r="C943" s="1">
        <v>45581</v>
      </c>
      <c r="D943" s="1">
        <v>45635</v>
      </c>
      <c r="E943" t="s">
        <v>114</v>
      </c>
      <c r="G943" t="s">
        <v>133</v>
      </c>
      <c r="H943" t="s">
        <v>133</v>
      </c>
      <c r="I943" t="s">
        <v>115</v>
      </c>
      <c r="J943" t="s">
        <v>615</v>
      </c>
      <c r="K943" t="s">
        <v>2986</v>
      </c>
      <c r="L943" t="s">
        <v>2987</v>
      </c>
      <c r="M943" t="s">
        <v>1711</v>
      </c>
      <c r="N943" t="s">
        <v>148</v>
      </c>
      <c r="O943" t="s">
        <v>120</v>
      </c>
      <c r="P943" s="8">
        <v>96950</v>
      </c>
      <c r="Q943" t="s">
        <v>121</v>
      </c>
      <c r="S943" s="10">
        <v>16702850063</v>
      </c>
      <c r="U943" t="s">
        <v>619</v>
      </c>
      <c r="V943">
        <v>54121</v>
      </c>
      <c r="W943" t="s">
        <v>123</v>
      </c>
      <c r="Y943" t="s">
        <v>620</v>
      </c>
      <c r="Z943" t="s">
        <v>621</v>
      </c>
      <c r="AA943" t="s">
        <v>622</v>
      </c>
      <c r="AB943" t="s">
        <v>347</v>
      </c>
      <c r="AC943" t="s">
        <v>2987</v>
      </c>
      <c r="AD943" t="s">
        <v>1711</v>
      </c>
      <c r="AE943" t="s">
        <v>148</v>
      </c>
      <c r="AF943" t="s">
        <v>120</v>
      </c>
      <c r="AG943" s="8">
        <v>96950</v>
      </c>
      <c r="AH943" t="s">
        <v>121</v>
      </c>
      <c r="AJ943" s="10">
        <v>16702850063</v>
      </c>
      <c r="AL943" t="s">
        <v>624</v>
      </c>
      <c r="BD943" t="str">
        <f>"13-2011.00"</f>
        <v>13-2011.00</v>
      </c>
      <c r="BE943" t="s">
        <v>129</v>
      </c>
      <c r="BF943" t="s">
        <v>4852</v>
      </c>
      <c r="BG943" t="s">
        <v>131</v>
      </c>
      <c r="BH943">
        <v>3</v>
      </c>
      <c r="BJ943" s="1">
        <v>45597</v>
      </c>
      <c r="BK943" s="1">
        <v>45930</v>
      </c>
      <c r="BN943">
        <v>40</v>
      </c>
      <c r="BO943">
        <v>0</v>
      </c>
      <c r="BP943">
        <v>8</v>
      </c>
      <c r="BQ943">
        <v>8</v>
      </c>
      <c r="BR943">
        <v>8</v>
      </c>
      <c r="BS943">
        <v>8</v>
      </c>
      <c r="BT943">
        <v>8</v>
      </c>
      <c r="BU943">
        <v>0</v>
      </c>
      <c r="BV943" t="str">
        <f>"8:54 AM"</f>
        <v>8:54 AM</v>
      </c>
      <c r="BW943" t="str">
        <f>"5:54 PM"</f>
        <v>5:54 PM</v>
      </c>
      <c r="BX943" t="s">
        <v>132</v>
      </c>
      <c r="BY943">
        <v>0</v>
      </c>
      <c r="BZ943">
        <v>36</v>
      </c>
      <c r="CA943" t="s">
        <v>115</v>
      </c>
      <c r="CC943" s="2" t="s">
        <v>4853</v>
      </c>
      <c r="CD943" t="s">
        <v>2987</v>
      </c>
      <c r="CE943" t="s">
        <v>1711</v>
      </c>
      <c r="CF943" t="s">
        <v>148</v>
      </c>
      <c r="CG943" t="s">
        <v>120</v>
      </c>
      <c r="CH943" s="8">
        <v>96950</v>
      </c>
      <c r="CI943" s="3">
        <v>17.48</v>
      </c>
      <c r="CJ943" s="3">
        <v>17.48</v>
      </c>
      <c r="CK943" s="3">
        <v>26.22</v>
      </c>
      <c r="CL943" s="3">
        <v>26.22</v>
      </c>
      <c r="CM943" t="s">
        <v>136</v>
      </c>
      <c r="CN943" t="s">
        <v>4854</v>
      </c>
      <c r="CO943" t="s">
        <v>138</v>
      </c>
      <c r="CQ943" t="s">
        <v>115</v>
      </c>
      <c r="CR943" t="s">
        <v>133</v>
      </c>
      <c r="CS943" t="s">
        <v>133</v>
      </c>
      <c r="CT943" t="s">
        <v>133</v>
      </c>
      <c r="CU943" t="s">
        <v>139</v>
      </c>
      <c r="CV943" t="s">
        <v>133</v>
      </c>
      <c r="CW943" t="s">
        <v>133</v>
      </c>
      <c r="CX943" s="2" t="s">
        <v>4855</v>
      </c>
      <c r="CY943" s="10">
        <v>16702850063</v>
      </c>
      <c r="CZ943" t="s">
        <v>624</v>
      </c>
      <c r="DA943" t="s">
        <v>139</v>
      </c>
      <c r="DB943" t="s">
        <v>133</v>
      </c>
      <c r="DC943" t="s">
        <v>115</v>
      </c>
    </row>
    <row r="944" spans="1:112" ht="14.45" customHeight="1" x14ac:dyDescent="0.25">
      <c r="A944" t="s">
        <v>4859</v>
      </c>
      <c r="B944" t="s">
        <v>143</v>
      </c>
      <c r="C944" s="1">
        <v>45593</v>
      </c>
      <c r="D944" s="1">
        <v>45635</v>
      </c>
      <c r="E944" t="s">
        <v>144</v>
      </c>
      <c r="F944" s="1">
        <v>45760</v>
      </c>
      <c r="G944" t="s">
        <v>115</v>
      </c>
      <c r="H944" t="s">
        <v>115</v>
      </c>
      <c r="I944" t="s">
        <v>115</v>
      </c>
      <c r="J944" t="s">
        <v>809</v>
      </c>
      <c r="L944" t="s">
        <v>815</v>
      </c>
      <c r="N944" t="s">
        <v>148</v>
      </c>
      <c r="O944" t="s">
        <v>120</v>
      </c>
      <c r="P944" s="8">
        <v>96950</v>
      </c>
      <c r="Q944" t="s">
        <v>121</v>
      </c>
      <c r="S944" s="10">
        <v>16702358748</v>
      </c>
      <c r="U944" t="s">
        <v>811</v>
      </c>
      <c r="V944">
        <v>23622</v>
      </c>
      <c r="W944" t="s">
        <v>123</v>
      </c>
      <c r="Y944" t="s">
        <v>812</v>
      </c>
      <c r="Z944" t="s">
        <v>813</v>
      </c>
      <c r="AA944" t="s">
        <v>814</v>
      </c>
      <c r="AB944" t="s">
        <v>565</v>
      </c>
      <c r="AC944" t="s">
        <v>815</v>
      </c>
      <c r="AE944" t="s">
        <v>148</v>
      </c>
      <c r="AF944" t="s">
        <v>120</v>
      </c>
      <c r="AG944" s="8">
        <v>96950</v>
      </c>
      <c r="AH944" t="s">
        <v>121</v>
      </c>
      <c r="AJ944" s="10">
        <v>16702358748</v>
      </c>
      <c r="AL944" t="s">
        <v>816</v>
      </c>
      <c r="BD944" t="str">
        <f>"49-9071.00"</f>
        <v>49-9071.00</v>
      </c>
      <c r="BE944" t="s">
        <v>241</v>
      </c>
      <c r="BF944" t="s">
        <v>1286</v>
      </c>
      <c r="BG944" t="s">
        <v>1287</v>
      </c>
      <c r="BH944">
        <v>8</v>
      </c>
      <c r="BI944">
        <v>8</v>
      </c>
      <c r="BJ944" s="1">
        <v>45762</v>
      </c>
      <c r="BK944" s="1">
        <v>46126</v>
      </c>
      <c r="BL944" s="1">
        <v>45762</v>
      </c>
      <c r="BM944" s="1">
        <v>46126</v>
      </c>
      <c r="BN944">
        <v>35</v>
      </c>
      <c r="BO944">
        <v>0</v>
      </c>
      <c r="BP944">
        <v>7</v>
      </c>
      <c r="BQ944">
        <v>7</v>
      </c>
      <c r="BR944">
        <v>7</v>
      </c>
      <c r="BS944">
        <v>7</v>
      </c>
      <c r="BT944">
        <v>7</v>
      </c>
      <c r="BU944">
        <v>0</v>
      </c>
      <c r="BV944" t="str">
        <f>"8:00 AM"</f>
        <v>8:00 AM</v>
      </c>
      <c r="BW944" t="str">
        <f>"4:00 PM"</f>
        <v>4:00 PM</v>
      </c>
      <c r="BX944" t="s">
        <v>226</v>
      </c>
      <c r="BY944">
        <v>0</v>
      </c>
      <c r="BZ944">
        <v>12</v>
      </c>
      <c r="CA944" t="s">
        <v>115</v>
      </c>
      <c r="CC944" t="s">
        <v>158</v>
      </c>
      <c r="CD944" t="s">
        <v>815</v>
      </c>
      <c r="CF944" t="s">
        <v>148</v>
      </c>
      <c r="CG944" t="s">
        <v>120</v>
      </c>
      <c r="CH944" s="8">
        <v>96950</v>
      </c>
      <c r="CI944" s="3">
        <v>9.75</v>
      </c>
      <c r="CJ944" s="3">
        <v>9.75</v>
      </c>
      <c r="CK944" s="3">
        <v>14.62</v>
      </c>
      <c r="CL944" s="3">
        <v>14.62</v>
      </c>
      <c r="CM944" t="s">
        <v>136</v>
      </c>
      <c r="CN944" t="s">
        <v>158</v>
      </c>
      <c r="CO944" t="s">
        <v>466</v>
      </c>
      <c r="CQ944" t="s">
        <v>115</v>
      </c>
      <c r="CR944" t="s">
        <v>133</v>
      </c>
      <c r="CS944" t="s">
        <v>139</v>
      </c>
      <c r="CT944" t="s">
        <v>133</v>
      </c>
      <c r="CU944" t="s">
        <v>139</v>
      </c>
      <c r="CV944" t="s">
        <v>133</v>
      </c>
      <c r="CW944" t="s">
        <v>139</v>
      </c>
      <c r="CX944" t="s">
        <v>9650</v>
      </c>
      <c r="CY944" s="10">
        <v>16702358748</v>
      </c>
      <c r="CZ944" t="s">
        <v>816</v>
      </c>
      <c r="DA944" t="s">
        <v>209</v>
      </c>
      <c r="DB944" t="s">
        <v>133</v>
      </c>
      <c r="DC944" t="s">
        <v>115</v>
      </c>
    </row>
    <row r="945" spans="1:112" ht="14.45" customHeight="1" x14ac:dyDescent="0.25">
      <c r="A945" t="s">
        <v>5166</v>
      </c>
      <c r="B945" t="s">
        <v>143</v>
      </c>
      <c r="C945" s="1">
        <v>45586</v>
      </c>
      <c r="D945" s="1">
        <v>45635</v>
      </c>
      <c r="E945" t="s">
        <v>144</v>
      </c>
      <c r="F945" s="1">
        <v>45715</v>
      </c>
      <c r="G945" t="s">
        <v>115</v>
      </c>
      <c r="H945" t="s">
        <v>115</v>
      </c>
      <c r="I945" t="s">
        <v>115</v>
      </c>
      <c r="J945" t="s">
        <v>265</v>
      </c>
      <c r="L945" t="s">
        <v>266</v>
      </c>
      <c r="M945" t="s">
        <v>267</v>
      </c>
      <c r="N945" t="s">
        <v>148</v>
      </c>
      <c r="O945" t="s">
        <v>120</v>
      </c>
      <c r="P945" s="8">
        <v>96950</v>
      </c>
      <c r="Q945" t="s">
        <v>121</v>
      </c>
      <c r="S945" s="10">
        <v>16702341795</v>
      </c>
      <c r="U945" t="s">
        <v>149</v>
      </c>
      <c r="V945">
        <v>811111</v>
      </c>
      <c r="W945" t="s">
        <v>123</v>
      </c>
      <c r="Y945" t="s">
        <v>268</v>
      </c>
      <c r="Z945" t="s">
        <v>269</v>
      </c>
      <c r="AA945" t="s">
        <v>270</v>
      </c>
      <c r="AB945" t="s">
        <v>271</v>
      </c>
      <c r="AC945" t="s">
        <v>1590</v>
      </c>
      <c r="AD945" t="s">
        <v>1591</v>
      </c>
      <c r="AE945" t="s">
        <v>119</v>
      </c>
      <c r="AF945" t="s">
        <v>120</v>
      </c>
      <c r="AG945" s="8">
        <v>96950</v>
      </c>
      <c r="AH945" t="s">
        <v>121</v>
      </c>
      <c r="AJ945" s="10">
        <v>16702341795</v>
      </c>
      <c r="AL945" t="s">
        <v>154</v>
      </c>
      <c r="BD945" t="str">
        <f>"49-3023.00"</f>
        <v>49-3023.00</v>
      </c>
      <c r="BE945" t="s">
        <v>817</v>
      </c>
      <c r="BF945" t="s">
        <v>4627</v>
      </c>
      <c r="BG945" t="s">
        <v>4628</v>
      </c>
      <c r="BH945">
        <v>2</v>
      </c>
      <c r="BI945">
        <v>2</v>
      </c>
      <c r="BJ945" s="1">
        <v>45717</v>
      </c>
      <c r="BK945" s="1">
        <v>46081</v>
      </c>
      <c r="BL945" s="1">
        <v>45717</v>
      </c>
      <c r="BM945" s="1">
        <v>46081</v>
      </c>
      <c r="BN945">
        <v>35</v>
      </c>
      <c r="BO945">
        <v>0</v>
      </c>
      <c r="BP945">
        <v>6</v>
      </c>
      <c r="BQ945">
        <v>6</v>
      </c>
      <c r="BR945">
        <v>6</v>
      </c>
      <c r="BS945">
        <v>6</v>
      </c>
      <c r="BT945">
        <v>6</v>
      </c>
      <c r="BU945">
        <v>5</v>
      </c>
      <c r="BV945" t="str">
        <f>"9:00 AM"</f>
        <v>9:00 AM</v>
      </c>
      <c r="BW945" t="str">
        <f>"4:00 PM"</f>
        <v>4:00 PM</v>
      </c>
      <c r="BX945" t="s">
        <v>226</v>
      </c>
      <c r="BY945">
        <v>0</v>
      </c>
      <c r="BZ945">
        <v>24</v>
      </c>
      <c r="CA945" t="s">
        <v>115</v>
      </c>
      <c r="CC945" s="2" t="s">
        <v>5167</v>
      </c>
      <c r="CD945" t="s">
        <v>4630</v>
      </c>
      <c r="CE945" t="s">
        <v>1668</v>
      </c>
      <c r="CF945" t="s">
        <v>148</v>
      </c>
      <c r="CG945" t="s">
        <v>120</v>
      </c>
      <c r="CH945" s="8">
        <v>96950</v>
      </c>
      <c r="CI945" s="3">
        <v>11.01</v>
      </c>
      <c r="CJ945" s="3">
        <v>12</v>
      </c>
      <c r="CK945" s="3">
        <v>16.52</v>
      </c>
      <c r="CL945" s="3">
        <v>18</v>
      </c>
      <c r="CM945" t="s">
        <v>136</v>
      </c>
      <c r="CN945" t="s">
        <v>158</v>
      </c>
      <c r="CO945" t="s">
        <v>138</v>
      </c>
      <c r="CQ945" t="s">
        <v>115</v>
      </c>
      <c r="CR945" t="s">
        <v>133</v>
      </c>
      <c r="CS945" t="s">
        <v>133</v>
      </c>
      <c r="CT945" t="s">
        <v>133</v>
      </c>
      <c r="CU945" t="s">
        <v>139</v>
      </c>
      <c r="CV945" t="s">
        <v>133</v>
      </c>
      <c r="CW945" t="s">
        <v>133</v>
      </c>
      <c r="CX945" t="s">
        <v>638</v>
      </c>
      <c r="CY945" s="10">
        <v>16702341795</v>
      </c>
      <c r="CZ945" t="s">
        <v>154</v>
      </c>
      <c r="DA945" t="s">
        <v>164</v>
      </c>
      <c r="DB945" t="s">
        <v>133</v>
      </c>
      <c r="DC945" t="s">
        <v>115</v>
      </c>
    </row>
    <row r="946" spans="1:112" ht="14.45" customHeight="1" x14ac:dyDescent="0.25">
      <c r="A946" t="s">
        <v>5458</v>
      </c>
      <c r="B946" t="s">
        <v>212</v>
      </c>
      <c r="C946" s="1">
        <v>45622</v>
      </c>
      <c r="D946" s="1">
        <v>45635</v>
      </c>
      <c r="E946" t="s">
        <v>114</v>
      </c>
      <c r="G946" t="s">
        <v>115</v>
      </c>
      <c r="H946" t="s">
        <v>115</v>
      </c>
      <c r="I946" t="s">
        <v>115</v>
      </c>
      <c r="J946" t="s">
        <v>453</v>
      </c>
      <c r="K946" t="s">
        <v>454</v>
      </c>
      <c r="L946" t="s">
        <v>455</v>
      </c>
      <c r="N946" t="s">
        <v>148</v>
      </c>
      <c r="O946" t="s">
        <v>120</v>
      </c>
      <c r="P946" s="8">
        <v>96950</v>
      </c>
      <c r="Q946" t="s">
        <v>121</v>
      </c>
      <c r="S946" s="10">
        <v>16702358778</v>
      </c>
      <c r="U946" t="s">
        <v>456</v>
      </c>
      <c r="V946">
        <v>23622</v>
      </c>
      <c r="W946" t="s">
        <v>123</v>
      </c>
      <c r="Y946" t="s">
        <v>457</v>
      </c>
      <c r="Z946" t="s">
        <v>458</v>
      </c>
      <c r="AA946" t="s">
        <v>459</v>
      </c>
      <c r="AB946" t="s">
        <v>460</v>
      </c>
      <c r="AC946" t="s">
        <v>455</v>
      </c>
      <c r="AE946" t="s">
        <v>148</v>
      </c>
      <c r="AF946" t="s">
        <v>120</v>
      </c>
      <c r="AG946" s="8">
        <v>96950</v>
      </c>
      <c r="AH946" t="s">
        <v>121</v>
      </c>
      <c r="AJ946" s="10">
        <v>16702358778</v>
      </c>
      <c r="AL946" t="s">
        <v>4241</v>
      </c>
      <c r="BD946" t="str">
        <f>"53-3032.00"</f>
        <v>53-3032.00</v>
      </c>
      <c r="BE946" t="s">
        <v>2970</v>
      </c>
      <c r="BF946" t="s">
        <v>5459</v>
      </c>
      <c r="BG946" t="s">
        <v>5460</v>
      </c>
      <c r="BH946">
        <v>5</v>
      </c>
      <c r="BJ946" s="1">
        <v>45658</v>
      </c>
      <c r="BK946" s="1">
        <v>46022</v>
      </c>
      <c r="BN946">
        <v>40</v>
      </c>
      <c r="BO946">
        <v>0</v>
      </c>
      <c r="BP946">
        <v>8</v>
      </c>
      <c r="BQ946">
        <v>8</v>
      </c>
      <c r="BR946">
        <v>8</v>
      </c>
      <c r="BS946">
        <v>8</v>
      </c>
      <c r="BT946">
        <v>8</v>
      </c>
      <c r="BU946">
        <v>0</v>
      </c>
      <c r="BV946" t="str">
        <f>"7:30 AM"</f>
        <v>7:30 AM</v>
      </c>
      <c r="BW946" t="str">
        <f>"4:30 PM"</f>
        <v>4:30 PM</v>
      </c>
      <c r="BX946" t="s">
        <v>226</v>
      </c>
      <c r="BY946">
        <v>0</v>
      </c>
      <c r="BZ946">
        <v>6</v>
      </c>
      <c r="CA946" t="s">
        <v>115</v>
      </c>
      <c r="CC946" t="s">
        <v>5461</v>
      </c>
      <c r="CD946" t="s">
        <v>455</v>
      </c>
      <c r="CF946" t="s">
        <v>148</v>
      </c>
      <c r="CG946" t="s">
        <v>120</v>
      </c>
      <c r="CH946" s="8">
        <v>96950</v>
      </c>
      <c r="CI946" s="3">
        <v>11.31</v>
      </c>
      <c r="CJ946" s="3">
        <v>11.31</v>
      </c>
      <c r="CK946" s="3">
        <v>16.97</v>
      </c>
      <c r="CL946" s="3">
        <v>16.97</v>
      </c>
      <c r="CM946" t="s">
        <v>136</v>
      </c>
      <c r="CN946" t="s">
        <v>139</v>
      </c>
      <c r="CO946" t="s">
        <v>466</v>
      </c>
      <c r="CQ946" t="s">
        <v>115</v>
      </c>
      <c r="CR946" t="s">
        <v>133</v>
      </c>
      <c r="CS946" t="s">
        <v>133</v>
      </c>
      <c r="CT946" t="s">
        <v>133</v>
      </c>
      <c r="CU946" t="s">
        <v>139</v>
      </c>
      <c r="CV946" t="s">
        <v>133</v>
      </c>
      <c r="CW946" t="s">
        <v>133</v>
      </c>
      <c r="CX946" t="s">
        <v>4245</v>
      </c>
      <c r="CY946" s="10">
        <v>16702358778</v>
      </c>
      <c r="CZ946" t="s">
        <v>4241</v>
      </c>
      <c r="DA946" t="s">
        <v>139</v>
      </c>
      <c r="DB946" t="s">
        <v>133</v>
      </c>
      <c r="DC946" t="s">
        <v>115</v>
      </c>
    </row>
    <row r="947" spans="1:112" ht="14.45" customHeight="1" x14ac:dyDescent="0.25">
      <c r="A947" t="s">
        <v>5855</v>
      </c>
      <c r="B947" t="s">
        <v>192</v>
      </c>
      <c r="C947" s="1">
        <v>45556</v>
      </c>
      <c r="D947" s="1">
        <v>45635</v>
      </c>
      <c r="E947" t="s">
        <v>114</v>
      </c>
      <c r="G947" t="s">
        <v>115</v>
      </c>
      <c r="H947" t="s">
        <v>115</v>
      </c>
      <c r="I947" t="s">
        <v>115</v>
      </c>
      <c r="J947" t="s">
        <v>1216</v>
      </c>
      <c r="L947" t="s">
        <v>1217</v>
      </c>
      <c r="M947" t="s">
        <v>1218</v>
      </c>
      <c r="N947" t="s">
        <v>148</v>
      </c>
      <c r="O947" t="s">
        <v>120</v>
      </c>
      <c r="P947" s="8">
        <v>96950</v>
      </c>
      <c r="Q947" t="s">
        <v>121</v>
      </c>
      <c r="S947" s="10">
        <v>16702353027</v>
      </c>
      <c r="U947" t="s">
        <v>1219</v>
      </c>
      <c r="V947">
        <v>561320</v>
      </c>
      <c r="W947" t="s">
        <v>234</v>
      </c>
      <c r="X947" t="s">
        <v>133</v>
      </c>
      <c r="Y947" t="s">
        <v>1220</v>
      </c>
      <c r="Z947" t="s">
        <v>1221</v>
      </c>
      <c r="AA947" t="s">
        <v>1222</v>
      </c>
      <c r="AB947" t="s">
        <v>565</v>
      </c>
      <c r="AC947" t="s">
        <v>1217</v>
      </c>
      <c r="AD947" t="s">
        <v>1218</v>
      </c>
      <c r="AE947" t="s">
        <v>148</v>
      </c>
      <c r="AF947" t="s">
        <v>120</v>
      </c>
      <c r="AG947" s="8">
        <v>96950</v>
      </c>
      <c r="AH947" t="s">
        <v>121</v>
      </c>
      <c r="AJ947" s="10">
        <v>16702353027</v>
      </c>
      <c r="AL947" t="s">
        <v>1223</v>
      </c>
      <c r="BD947" t="str">
        <f>"35-2012.00"</f>
        <v>35-2012.00</v>
      </c>
      <c r="BE947" t="s">
        <v>2923</v>
      </c>
      <c r="BF947" t="s">
        <v>5856</v>
      </c>
      <c r="BG947" t="s">
        <v>1100</v>
      </c>
      <c r="BH947">
        <v>6</v>
      </c>
      <c r="BJ947" s="1">
        <v>45627</v>
      </c>
      <c r="BK947" s="1">
        <v>45991</v>
      </c>
      <c r="BN947">
        <v>35</v>
      </c>
      <c r="BO947">
        <v>0</v>
      </c>
      <c r="BP947">
        <v>7</v>
      </c>
      <c r="BQ947">
        <v>7</v>
      </c>
      <c r="BR947">
        <v>7</v>
      </c>
      <c r="BS947">
        <v>7</v>
      </c>
      <c r="BT947">
        <v>7</v>
      </c>
      <c r="BU947">
        <v>0</v>
      </c>
      <c r="BV947" t="str">
        <f>"2:00 AM"</f>
        <v>2:00 AM</v>
      </c>
      <c r="BW947" t="str">
        <f>"9:00 AM"</f>
        <v>9:00 AM</v>
      </c>
      <c r="BX947" t="s">
        <v>158</v>
      </c>
      <c r="BY947">
        <v>0</v>
      </c>
      <c r="BZ947">
        <v>12</v>
      </c>
      <c r="CA947" t="s">
        <v>115</v>
      </c>
      <c r="CC947" t="s">
        <v>5857</v>
      </c>
      <c r="CD947" t="s">
        <v>160</v>
      </c>
      <c r="CE947" t="s">
        <v>160</v>
      </c>
      <c r="CF947" t="s">
        <v>162</v>
      </c>
      <c r="CG947" t="s">
        <v>120</v>
      </c>
      <c r="CH947" s="8">
        <v>96952</v>
      </c>
      <c r="CI947" s="3">
        <v>8.85</v>
      </c>
      <c r="CJ947" s="3">
        <v>8.85</v>
      </c>
      <c r="CK947" s="3">
        <v>13.28</v>
      </c>
      <c r="CL947" s="3">
        <v>13.28</v>
      </c>
      <c r="CM947" t="s">
        <v>136</v>
      </c>
      <c r="CN947" t="s">
        <v>158</v>
      </c>
      <c r="CO947" t="s">
        <v>138</v>
      </c>
      <c r="CQ947" t="s">
        <v>115</v>
      </c>
      <c r="CR947" t="s">
        <v>133</v>
      </c>
      <c r="CS947" t="s">
        <v>139</v>
      </c>
      <c r="CT947" t="s">
        <v>133</v>
      </c>
      <c r="CU947" t="s">
        <v>139</v>
      </c>
      <c r="CV947" t="s">
        <v>133</v>
      </c>
      <c r="CW947" t="s">
        <v>139</v>
      </c>
      <c r="CX947" t="s">
        <v>5858</v>
      </c>
      <c r="CY947" s="10">
        <v>16702353027</v>
      </c>
      <c r="CZ947" t="s">
        <v>1223</v>
      </c>
      <c r="DA947" t="s">
        <v>139</v>
      </c>
      <c r="DB947" t="s">
        <v>133</v>
      </c>
      <c r="DC947" t="s">
        <v>133</v>
      </c>
    </row>
    <row r="948" spans="1:112" ht="14.45" customHeight="1" x14ac:dyDescent="0.25">
      <c r="A948" t="s">
        <v>6945</v>
      </c>
      <c r="B948" t="s">
        <v>143</v>
      </c>
      <c r="C948" s="1">
        <v>45556</v>
      </c>
      <c r="D948" s="1">
        <v>45635</v>
      </c>
      <c r="E948" t="s">
        <v>114</v>
      </c>
      <c r="G948" t="s">
        <v>115</v>
      </c>
      <c r="H948" t="s">
        <v>115</v>
      </c>
      <c r="I948" t="s">
        <v>115</v>
      </c>
      <c r="J948" t="s">
        <v>1216</v>
      </c>
      <c r="L948" t="s">
        <v>6946</v>
      </c>
      <c r="M948" t="s">
        <v>1217</v>
      </c>
      <c r="N948" t="s">
        <v>148</v>
      </c>
      <c r="O948" t="s">
        <v>120</v>
      </c>
      <c r="P948" s="8">
        <v>96950</v>
      </c>
      <c r="Q948" t="s">
        <v>121</v>
      </c>
      <c r="S948" s="10">
        <v>16702353027</v>
      </c>
      <c r="U948" t="s">
        <v>1219</v>
      </c>
      <c r="V948">
        <v>561320</v>
      </c>
      <c r="W948" t="s">
        <v>234</v>
      </c>
      <c r="X948" t="s">
        <v>133</v>
      </c>
      <c r="Y948" t="s">
        <v>1220</v>
      </c>
      <c r="Z948" t="s">
        <v>1221</v>
      </c>
      <c r="AA948" t="s">
        <v>1222</v>
      </c>
      <c r="AB948" t="s">
        <v>565</v>
      </c>
      <c r="AC948" t="s">
        <v>1218</v>
      </c>
      <c r="AD948" t="s">
        <v>1217</v>
      </c>
      <c r="AE948" t="s">
        <v>148</v>
      </c>
      <c r="AF948" t="s">
        <v>120</v>
      </c>
      <c r="AG948" s="8">
        <v>96950</v>
      </c>
      <c r="AH948" t="s">
        <v>121</v>
      </c>
      <c r="AJ948" s="10">
        <v>16702353027</v>
      </c>
      <c r="AL948" t="s">
        <v>1223</v>
      </c>
      <c r="BD948" t="str">
        <f>"53-7065.00"</f>
        <v>53-7065.00</v>
      </c>
      <c r="BE948" t="s">
        <v>849</v>
      </c>
      <c r="BF948" t="s">
        <v>6947</v>
      </c>
      <c r="BG948" t="s">
        <v>6793</v>
      </c>
      <c r="BH948">
        <v>4</v>
      </c>
      <c r="BI948">
        <v>4</v>
      </c>
      <c r="BJ948" s="1">
        <v>45627</v>
      </c>
      <c r="BK948" s="1">
        <v>45991</v>
      </c>
      <c r="BL948" s="1">
        <v>45635</v>
      </c>
      <c r="BM948" s="1">
        <v>45991</v>
      </c>
      <c r="BN948">
        <v>35</v>
      </c>
      <c r="BO948">
        <v>0</v>
      </c>
      <c r="BP948">
        <v>7</v>
      </c>
      <c r="BQ948">
        <v>7</v>
      </c>
      <c r="BR948">
        <v>7</v>
      </c>
      <c r="BS948">
        <v>7</v>
      </c>
      <c r="BT948">
        <v>7</v>
      </c>
      <c r="BU948">
        <v>0</v>
      </c>
      <c r="BV948" t="str">
        <f>"7:00 AM"</f>
        <v>7:00 AM</v>
      </c>
      <c r="BW948" t="str">
        <f>"2:00 PM"</f>
        <v>2:00 PM</v>
      </c>
      <c r="BX948" t="s">
        <v>158</v>
      </c>
      <c r="BY948">
        <v>0</v>
      </c>
      <c r="BZ948">
        <v>12</v>
      </c>
      <c r="CA948" t="s">
        <v>115</v>
      </c>
      <c r="CC948" t="s">
        <v>6948</v>
      </c>
      <c r="CD948" t="s">
        <v>2287</v>
      </c>
      <c r="CF948" t="s">
        <v>148</v>
      </c>
      <c r="CG948" t="s">
        <v>120</v>
      </c>
      <c r="CH948" s="8">
        <v>96950</v>
      </c>
      <c r="CI948" s="3">
        <v>8.86</v>
      </c>
      <c r="CJ948" s="3">
        <v>8.86</v>
      </c>
      <c r="CK948" s="3">
        <v>13.29</v>
      </c>
      <c r="CL948" s="3">
        <v>13.29</v>
      </c>
      <c r="CM948" t="s">
        <v>136</v>
      </c>
      <c r="CN948" t="s">
        <v>158</v>
      </c>
      <c r="CO948" t="s">
        <v>138</v>
      </c>
      <c r="CQ948" t="s">
        <v>115</v>
      </c>
      <c r="CR948" t="s">
        <v>133</v>
      </c>
      <c r="CS948" t="s">
        <v>139</v>
      </c>
      <c r="CT948" t="s">
        <v>133</v>
      </c>
      <c r="CU948" t="s">
        <v>139</v>
      </c>
      <c r="CV948" t="s">
        <v>133</v>
      </c>
      <c r="CW948" t="s">
        <v>139</v>
      </c>
      <c r="CX948" t="s">
        <v>6949</v>
      </c>
      <c r="CY948" s="10">
        <v>16702353027</v>
      </c>
      <c r="CZ948" t="s">
        <v>1223</v>
      </c>
      <c r="DA948" t="s">
        <v>139</v>
      </c>
      <c r="DB948" t="s">
        <v>133</v>
      </c>
      <c r="DC948" t="s">
        <v>133</v>
      </c>
    </row>
    <row r="949" spans="1:112" ht="14.45" customHeight="1" x14ac:dyDescent="0.25">
      <c r="A949" t="s">
        <v>8409</v>
      </c>
      <c r="B949" t="s">
        <v>143</v>
      </c>
      <c r="C949" s="1">
        <v>45589</v>
      </c>
      <c r="D949" s="1">
        <v>45635</v>
      </c>
      <c r="E949" t="s">
        <v>144</v>
      </c>
      <c r="F949" s="1">
        <v>45656</v>
      </c>
      <c r="G949" t="s">
        <v>115</v>
      </c>
      <c r="H949" t="s">
        <v>115</v>
      </c>
      <c r="I949" t="s">
        <v>115</v>
      </c>
      <c r="J949" t="s">
        <v>8410</v>
      </c>
      <c r="L949" t="s">
        <v>8411</v>
      </c>
      <c r="M949" t="s">
        <v>8412</v>
      </c>
      <c r="N949" t="s">
        <v>148</v>
      </c>
      <c r="O949" t="s">
        <v>120</v>
      </c>
      <c r="P949" s="8">
        <v>96950</v>
      </c>
      <c r="Q949" t="s">
        <v>121</v>
      </c>
      <c r="S949" s="10">
        <v>16702342425</v>
      </c>
      <c r="U949" t="s">
        <v>8413</v>
      </c>
      <c r="V949">
        <v>236116</v>
      </c>
      <c r="W949" t="s">
        <v>123</v>
      </c>
      <c r="Y949" t="s">
        <v>8414</v>
      </c>
      <c r="Z949" t="s">
        <v>8415</v>
      </c>
      <c r="AB949" t="s">
        <v>460</v>
      </c>
      <c r="AC949" t="s">
        <v>8411</v>
      </c>
      <c r="AD949" t="s">
        <v>8412</v>
      </c>
      <c r="AE949" t="s">
        <v>148</v>
      </c>
      <c r="AF949" t="s">
        <v>120</v>
      </c>
      <c r="AG949" s="8">
        <v>96950</v>
      </c>
      <c r="AH949" t="s">
        <v>121</v>
      </c>
      <c r="AJ949" s="10">
        <v>16702342425</v>
      </c>
      <c r="AL949" t="s">
        <v>8416</v>
      </c>
      <c r="BD949" t="str">
        <f>"49-9071.00"</f>
        <v>49-9071.00</v>
      </c>
      <c r="BE949" t="s">
        <v>241</v>
      </c>
      <c r="BF949" t="s">
        <v>8417</v>
      </c>
      <c r="BG949" t="s">
        <v>7042</v>
      </c>
      <c r="BH949">
        <v>4</v>
      </c>
      <c r="BI949">
        <v>4</v>
      </c>
      <c r="BJ949" s="1">
        <v>45658</v>
      </c>
      <c r="BK949" s="1">
        <v>46022</v>
      </c>
      <c r="BL949" s="1">
        <v>45658</v>
      </c>
      <c r="BM949" s="1">
        <v>46022</v>
      </c>
      <c r="BN949">
        <v>35</v>
      </c>
      <c r="BO949">
        <v>0</v>
      </c>
      <c r="BP949">
        <v>7</v>
      </c>
      <c r="BQ949">
        <v>7</v>
      </c>
      <c r="BR949">
        <v>7</v>
      </c>
      <c r="BS949">
        <v>7</v>
      </c>
      <c r="BT949">
        <v>7</v>
      </c>
      <c r="BU949">
        <v>0</v>
      </c>
      <c r="BV949" t="str">
        <f>"9:00 AM"</f>
        <v>9:00 AM</v>
      </c>
      <c r="BW949" t="str">
        <f>"5:00 PM"</f>
        <v>5:00 PM</v>
      </c>
      <c r="BX949" t="s">
        <v>226</v>
      </c>
      <c r="BY949">
        <v>0</v>
      </c>
      <c r="BZ949">
        <v>12</v>
      </c>
      <c r="CA949" t="s">
        <v>115</v>
      </c>
      <c r="CC949" t="s">
        <v>8418</v>
      </c>
      <c r="CD949" t="s">
        <v>8411</v>
      </c>
      <c r="CE949" t="s">
        <v>8412</v>
      </c>
      <c r="CF949" t="s">
        <v>148</v>
      </c>
      <c r="CG949" t="s">
        <v>120</v>
      </c>
      <c r="CH949" s="8">
        <v>96950</v>
      </c>
      <c r="CI949" s="3">
        <v>9.75</v>
      </c>
      <c r="CJ949" s="3">
        <v>9.75</v>
      </c>
      <c r="CK949" s="3">
        <v>0</v>
      </c>
      <c r="CL949" s="3">
        <v>0</v>
      </c>
      <c r="CM949" t="s">
        <v>136</v>
      </c>
      <c r="CN949" t="s">
        <v>139</v>
      </c>
      <c r="CO949" t="s">
        <v>138</v>
      </c>
      <c r="CQ949" t="s">
        <v>115</v>
      </c>
      <c r="CR949" t="s">
        <v>133</v>
      </c>
      <c r="CS949" t="s">
        <v>139</v>
      </c>
      <c r="CT949" t="s">
        <v>139</v>
      </c>
      <c r="CU949" t="s">
        <v>139</v>
      </c>
      <c r="CV949" t="s">
        <v>133</v>
      </c>
      <c r="CW949" t="s">
        <v>139</v>
      </c>
      <c r="CX949" t="s">
        <v>137</v>
      </c>
      <c r="CY949" s="10">
        <v>16702342425</v>
      </c>
      <c r="CZ949" t="s">
        <v>8416</v>
      </c>
      <c r="DA949" t="s">
        <v>139</v>
      </c>
      <c r="DB949" t="s">
        <v>133</v>
      </c>
      <c r="DC949" t="s">
        <v>115</v>
      </c>
    </row>
    <row r="950" spans="1:112" ht="14.45" customHeight="1" x14ac:dyDescent="0.25">
      <c r="A950" t="s">
        <v>8446</v>
      </c>
      <c r="B950" t="s">
        <v>143</v>
      </c>
      <c r="C950" s="1">
        <v>45586</v>
      </c>
      <c r="D950" s="1">
        <v>45635</v>
      </c>
      <c r="E950" t="s">
        <v>144</v>
      </c>
      <c r="F950" s="1">
        <v>45702</v>
      </c>
      <c r="G950" t="s">
        <v>115</v>
      </c>
      <c r="H950" t="s">
        <v>115</v>
      </c>
      <c r="I950" t="s">
        <v>115</v>
      </c>
      <c r="J950" t="s">
        <v>265</v>
      </c>
      <c r="L950" t="s">
        <v>266</v>
      </c>
      <c r="M950" t="s">
        <v>267</v>
      </c>
      <c r="N950" t="s">
        <v>148</v>
      </c>
      <c r="O950" t="s">
        <v>120</v>
      </c>
      <c r="P950" s="8">
        <v>96950</v>
      </c>
      <c r="Q950" t="s">
        <v>121</v>
      </c>
      <c r="S950" s="10">
        <v>16702341795</v>
      </c>
      <c r="U950" t="s">
        <v>149</v>
      </c>
      <c r="V950">
        <v>541611</v>
      </c>
      <c r="W950" t="s">
        <v>123</v>
      </c>
      <c r="Y950" t="s">
        <v>268</v>
      </c>
      <c r="Z950" t="s">
        <v>269</v>
      </c>
      <c r="AA950" t="s">
        <v>270</v>
      </c>
      <c r="AB950" t="s">
        <v>271</v>
      </c>
      <c r="AC950" t="s">
        <v>1590</v>
      </c>
      <c r="AD950" t="s">
        <v>1591</v>
      </c>
      <c r="AE950" t="s">
        <v>119</v>
      </c>
      <c r="AF950" t="s">
        <v>120</v>
      </c>
      <c r="AG950" s="8">
        <v>96950</v>
      </c>
      <c r="AH950" t="s">
        <v>121</v>
      </c>
      <c r="AJ950" s="10">
        <v>16702341795</v>
      </c>
      <c r="AL950" t="s">
        <v>154</v>
      </c>
      <c r="BD950" t="str">
        <f>"47-2111.00"</f>
        <v>47-2111.00</v>
      </c>
      <c r="BE950" t="s">
        <v>6109</v>
      </c>
      <c r="BF950" t="s">
        <v>8447</v>
      </c>
      <c r="BG950" t="s">
        <v>6111</v>
      </c>
      <c r="BH950">
        <v>1</v>
      </c>
      <c r="BI950">
        <v>1</v>
      </c>
      <c r="BJ950" s="1">
        <v>45704</v>
      </c>
      <c r="BK950" s="1">
        <v>46068</v>
      </c>
      <c r="BL950" s="1">
        <v>45704</v>
      </c>
      <c r="BM950" s="1">
        <v>46068</v>
      </c>
      <c r="BN950">
        <v>40</v>
      </c>
      <c r="BO950">
        <v>0</v>
      </c>
      <c r="BP950">
        <v>8</v>
      </c>
      <c r="BQ950">
        <v>8</v>
      </c>
      <c r="BR950">
        <v>8</v>
      </c>
      <c r="BS950">
        <v>8</v>
      </c>
      <c r="BT950">
        <v>8</v>
      </c>
      <c r="BU950">
        <v>0</v>
      </c>
      <c r="BV950" t="str">
        <f>"8:00 AM"</f>
        <v>8:00 AM</v>
      </c>
      <c r="BW950" t="str">
        <f>"5:00 PM"</f>
        <v>5:00 PM</v>
      </c>
      <c r="BX950" t="s">
        <v>226</v>
      </c>
      <c r="BY950">
        <v>0</v>
      </c>
      <c r="BZ950">
        <v>24</v>
      </c>
      <c r="CA950" t="s">
        <v>115</v>
      </c>
      <c r="CC950" t="s">
        <v>8448</v>
      </c>
      <c r="CD950" t="s">
        <v>160</v>
      </c>
      <c r="CE950" t="s">
        <v>8449</v>
      </c>
      <c r="CF950" t="s">
        <v>162</v>
      </c>
      <c r="CG950" t="s">
        <v>120</v>
      </c>
      <c r="CH950" s="8">
        <v>96952</v>
      </c>
      <c r="CI950" s="3">
        <v>12.64</v>
      </c>
      <c r="CJ950" s="3">
        <v>13.25</v>
      </c>
      <c r="CK950" s="3">
        <v>18.96</v>
      </c>
      <c r="CL950" s="3">
        <v>19.88</v>
      </c>
      <c r="CM950" t="s">
        <v>136</v>
      </c>
      <c r="CN950" t="s">
        <v>158</v>
      </c>
      <c r="CO950" t="s">
        <v>138</v>
      </c>
      <c r="CQ950" t="s">
        <v>115</v>
      </c>
      <c r="CR950" t="s">
        <v>133</v>
      </c>
      <c r="CS950" t="s">
        <v>133</v>
      </c>
      <c r="CT950" t="s">
        <v>133</v>
      </c>
      <c r="CU950" t="s">
        <v>139</v>
      </c>
      <c r="CV950" t="s">
        <v>133</v>
      </c>
      <c r="CW950" t="s">
        <v>133</v>
      </c>
      <c r="CX950" t="s">
        <v>638</v>
      </c>
      <c r="CY950" s="10">
        <v>16702341795</v>
      </c>
      <c r="CZ950" t="s">
        <v>154</v>
      </c>
      <c r="DA950" t="s">
        <v>164</v>
      </c>
      <c r="DB950" t="s">
        <v>133</v>
      </c>
      <c r="DC950" t="s">
        <v>115</v>
      </c>
    </row>
    <row r="951" spans="1:112" ht="14.45" customHeight="1" x14ac:dyDescent="0.25">
      <c r="A951" t="s">
        <v>9145</v>
      </c>
      <c r="B951" t="s">
        <v>113</v>
      </c>
      <c r="C951" s="1">
        <v>45629</v>
      </c>
      <c r="D951" s="1">
        <v>45635</v>
      </c>
      <c r="E951" t="s">
        <v>144</v>
      </c>
      <c r="F951" s="1">
        <v>45868</v>
      </c>
      <c r="G951" t="s">
        <v>133</v>
      </c>
      <c r="H951" t="s">
        <v>115</v>
      </c>
      <c r="I951" t="s">
        <v>115</v>
      </c>
      <c r="J951" t="s">
        <v>3312</v>
      </c>
      <c r="K951" t="s">
        <v>8046</v>
      </c>
      <c r="L951" t="s">
        <v>3314</v>
      </c>
      <c r="M951" t="s">
        <v>2990</v>
      </c>
      <c r="N951" t="s">
        <v>148</v>
      </c>
      <c r="O951" t="s">
        <v>120</v>
      </c>
      <c r="P951" s="8">
        <v>96950</v>
      </c>
      <c r="Q951" t="s">
        <v>121</v>
      </c>
      <c r="S951" s="10">
        <v>16702353313</v>
      </c>
      <c r="U951" t="s">
        <v>3315</v>
      </c>
      <c r="V951">
        <v>722511</v>
      </c>
      <c r="W951" t="s">
        <v>123</v>
      </c>
      <c r="Y951" t="s">
        <v>1195</v>
      </c>
      <c r="Z951" t="s">
        <v>2992</v>
      </c>
      <c r="AB951" t="s">
        <v>2725</v>
      </c>
      <c r="AC951" t="s">
        <v>3314</v>
      </c>
      <c r="AD951" t="s">
        <v>2990</v>
      </c>
      <c r="AE951" t="s">
        <v>148</v>
      </c>
      <c r="AF951" t="s">
        <v>120</v>
      </c>
      <c r="AG951" s="8">
        <v>96950</v>
      </c>
      <c r="AH951" t="s">
        <v>121</v>
      </c>
      <c r="AJ951" s="10">
        <v>16702353313</v>
      </c>
      <c r="AL951" t="s">
        <v>2994</v>
      </c>
      <c r="BD951" t="str">
        <f>"35-3031.00"</f>
        <v>35-3031.00</v>
      </c>
      <c r="BE951" t="s">
        <v>1072</v>
      </c>
      <c r="BF951" t="s">
        <v>8047</v>
      </c>
      <c r="BG951" t="s">
        <v>8048</v>
      </c>
      <c r="BH951">
        <v>6</v>
      </c>
      <c r="BJ951" s="1">
        <v>45870</v>
      </c>
      <c r="BK951" s="1">
        <v>46965</v>
      </c>
      <c r="BN951">
        <v>36</v>
      </c>
      <c r="BO951">
        <v>6</v>
      </c>
      <c r="BP951">
        <v>6</v>
      </c>
      <c r="BQ951">
        <v>6</v>
      </c>
      <c r="BR951">
        <v>6</v>
      </c>
      <c r="BS951">
        <v>0</v>
      </c>
      <c r="BT951">
        <v>6</v>
      </c>
      <c r="BU951">
        <v>6</v>
      </c>
      <c r="BV951" t="str">
        <f>"7:00 AM"</f>
        <v>7:00 AM</v>
      </c>
      <c r="BW951" t="str">
        <f>"9:00 PM"</f>
        <v>9:00 PM</v>
      </c>
      <c r="BX951" t="s">
        <v>158</v>
      </c>
      <c r="BY951">
        <v>0</v>
      </c>
      <c r="BZ951">
        <v>3</v>
      </c>
      <c r="CA951" t="s">
        <v>115</v>
      </c>
      <c r="CC951" t="s">
        <v>8049</v>
      </c>
      <c r="CD951" t="s">
        <v>3319</v>
      </c>
      <c r="CE951" t="s">
        <v>3238</v>
      </c>
      <c r="CF951" t="s">
        <v>148</v>
      </c>
      <c r="CG951" t="s">
        <v>120</v>
      </c>
      <c r="CH951" s="8">
        <v>96950</v>
      </c>
      <c r="CI951" s="3">
        <v>8.0399999999999991</v>
      </c>
      <c r="CJ951" s="3">
        <v>8.0399999999999991</v>
      </c>
      <c r="CK951" s="3">
        <v>0</v>
      </c>
      <c r="CL951" s="3">
        <v>0</v>
      </c>
      <c r="CM951" t="s">
        <v>136</v>
      </c>
      <c r="CN951" t="s">
        <v>158</v>
      </c>
      <c r="CO951" t="s">
        <v>138</v>
      </c>
      <c r="CQ951" t="s">
        <v>115</v>
      </c>
      <c r="CR951" t="s">
        <v>133</v>
      </c>
      <c r="CS951" t="s">
        <v>139</v>
      </c>
      <c r="CT951" t="s">
        <v>139</v>
      </c>
      <c r="CU951" t="s">
        <v>139</v>
      </c>
      <c r="CV951" t="s">
        <v>133</v>
      </c>
      <c r="CW951" t="s">
        <v>139</v>
      </c>
      <c r="CX951" t="s">
        <v>158</v>
      </c>
      <c r="CY951" s="10">
        <v>16702353313</v>
      </c>
      <c r="CZ951" t="s">
        <v>2994</v>
      </c>
      <c r="DA951" t="s">
        <v>139</v>
      </c>
      <c r="DB951" t="s">
        <v>133</v>
      </c>
      <c r="DC951" t="s">
        <v>115</v>
      </c>
      <c r="DD951" t="s">
        <v>2995</v>
      </c>
      <c r="DE951" t="s">
        <v>2996</v>
      </c>
      <c r="DF951" t="s">
        <v>237</v>
      </c>
      <c r="DG951" t="s">
        <v>2989</v>
      </c>
      <c r="DH951" t="s">
        <v>2994</v>
      </c>
    </row>
    <row r="952" spans="1:112" ht="14.45" customHeight="1" x14ac:dyDescent="0.25">
      <c r="A952" t="s">
        <v>2744</v>
      </c>
      <c r="B952" t="s">
        <v>143</v>
      </c>
      <c r="C952" s="1">
        <v>45594</v>
      </c>
      <c r="D952" s="1">
        <v>45636</v>
      </c>
      <c r="E952" t="s">
        <v>114</v>
      </c>
      <c r="G952" t="s">
        <v>115</v>
      </c>
      <c r="H952" t="s">
        <v>115</v>
      </c>
      <c r="I952" t="s">
        <v>115</v>
      </c>
      <c r="J952" t="s">
        <v>578</v>
      </c>
      <c r="L952" t="s">
        <v>579</v>
      </c>
      <c r="M952" t="s">
        <v>580</v>
      </c>
      <c r="N952" t="s">
        <v>148</v>
      </c>
      <c r="O952" t="s">
        <v>120</v>
      </c>
      <c r="P952" s="8">
        <v>96950</v>
      </c>
      <c r="Q952" t="s">
        <v>121</v>
      </c>
      <c r="S952" s="10">
        <v>16702368202</v>
      </c>
      <c r="T952">
        <v>3554</v>
      </c>
      <c r="U952" t="s">
        <v>581</v>
      </c>
      <c r="V952">
        <v>62211</v>
      </c>
      <c r="W952" t="s">
        <v>123</v>
      </c>
      <c r="Y952" t="s">
        <v>582</v>
      </c>
      <c r="Z952" t="s">
        <v>583</v>
      </c>
      <c r="AA952" t="s">
        <v>568</v>
      </c>
      <c r="AB952" t="s">
        <v>584</v>
      </c>
      <c r="AC952" t="s">
        <v>579</v>
      </c>
      <c r="AD952" t="s">
        <v>580</v>
      </c>
      <c r="AE952" t="s">
        <v>148</v>
      </c>
      <c r="AF952" t="s">
        <v>120</v>
      </c>
      <c r="AG952" s="8">
        <v>96950</v>
      </c>
      <c r="AH952" t="s">
        <v>121</v>
      </c>
      <c r="AJ952" s="10">
        <v>16702368202</v>
      </c>
      <c r="AK952">
        <v>3554</v>
      </c>
      <c r="AL952" t="s">
        <v>585</v>
      </c>
      <c r="BD952" t="str">
        <f>"29-2011.00"</f>
        <v>29-2011.00</v>
      </c>
      <c r="BE952" t="s">
        <v>586</v>
      </c>
      <c r="BF952" t="s">
        <v>587</v>
      </c>
      <c r="BG952" t="s">
        <v>588</v>
      </c>
      <c r="BH952">
        <v>1</v>
      </c>
      <c r="BI952">
        <v>1</v>
      </c>
      <c r="BJ952" s="1">
        <v>45712</v>
      </c>
      <c r="BK952" s="1">
        <v>46076</v>
      </c>
      <c r="BL952" s="1">
        <v>45712</v>
      </c>
      <c r="BM952" s="1">
        <v>46076</v>
      </c>
      <c r="BN952">
        <v>40</v>
      </c>
      <c r="BO952">
        <v>0</v>
      </c>
      <c r="BP952">
        <v>8</v>
      </c>
      <c r="BQ952">
        <v>8</v>
      </c>
      <c r="BR952">
        <v>8</v>
      </c>
      <c r="BS952">
        <v>8</v>
      </c>
      <c r="BT952">
        <v>8</v>
      </c>
      <c r="BU952">
        <v>0</v>
      </c>
      <c r="BV952" t="str">
        <f>"7:00 AM"</f>
        <v>7:00 AM</v>
      </c>
      <c r="BW952" t="str">
        <f>"4:00 PM"</f>
        <v>4:00 PM</v>
      </c>
      <c r="BX952" t="s">
        <v>132</v>
      </c>
      <c r="BY952">
        <v>0</v>
      </c>
      <c r="BZ952">
        <v>24</v>
      </c>
      <c r="CA952" t="s">
        <v>115</v>
      </c>
      <c r="CC952" s="2" t="s">
        <v>2745</v>
      </c>
      <c r="CD952" t="s">
        <v>579</v>
      </c>
      <c r="CE952" t="s">
        <v>580</v>
      </c>
      <c r="CF952" t="s">
        <v>148</v>
      </c>
      <c r="CG952" t="s">
        <v>120</v>
      </c>
      <c r="CH952" s="8">
        <v>96950</v>
      </c>
      <c r="CI952" s="3">
        <v>23.57</v>
      </c>
      <c r="CJ952" s="3">
        <v>23.57</v>
      </c>
      <c r="CK952" s="3">
        <v>35.36</v>
      </c>
      <c r="CL952" s="3">
        <v>35.36</v>
      </c>
      <c r="CM952" t="s">
        <v>136</v>
      </c>
      <c r="CN952" t="s">
        <v>2746</v>
      </c>
      <c r="CO952" t="s">
        <v>138</v>
      </c>
      <c r="CQ952" t="s">
        <v>133</v>
      </c>
      <c r="CR952" t="s">
        <v>133</v>
      </c>
      <c r="CS952" t="s">
        <v>139</v>
      </c>
      <c r="CT952" t="s">
        <v>133</v>
      </c>
      <c r="CU952" t="s">
        <v>139</v>
      </c>
      <c r="CV952" t="s">
        <v>133</v>
      </c>
      <c r="CW952" t="s">
        <v>139</v>
      </c>
      <c r="CX952" t="s">
        <v>2747</v>
      </c>
      <c r="CY952" s="10">
        <v>16702368202</v>
      </c>
      <c r="CZ952" t="s">
        <v>592</v>
      </c>
      <c r="DA952" t="s">
        <v>593</v>
      </c>
      <c r="DB952" t="s">
        <v>133</v>
      </c>
      <c r="DC952" t="s">
        <v>115</v>
      </c>
      <c r="DD952" t="s">
        <v>1576</v>
      </c>
      <c r="DE952" t="s">
        <v>1577</v>
      </c>
      <c r="DF952" t="s">
        <v>2748</v>
      </c>
      <c r="DG952" t="s">
        <v>578</v>
      </c>
      <c r="DH952" t="s">
        <v>1579</v>
      </c>
    </row>
    <row r="953" spans="1:112" ht="14.45" customHeight="1" x14ac:dyDescent="0.25">
      <c r="A953" t="s">
        <v>3165</v>
      </c>
      <c r="B953" t="s">
        <v>901</v>
      </c>
      <c r="C953" s="1">
        <v>45581</v>
      </c>
      <c r="D953" s="1">
        <v>45636</v>
      </c>
      <c r="E953" t="s">
        <v>144</v>
      </c>
      <c r="F953" s="1">
        <v>45564</v>
      </c>
      <c r="G953" t="s">
        <v>115</v>
      </c>
      <c r="H953" t="s">
        <v>115</v>
      </c>
      <c r="I953" t="s">
        <v>115</v>
      </c>
      <c r="J953" t="s">
        <v>997</v>
      </c>
      <c r="L953" t="s">
        <v>998</v>
      </c>
      <c r="M953" t="s">
        <v>999</v>
      </c>
      <c r="N953" t="s">
        <v>119</v>
      </c>
      <c r="O953" t="s">
        <v>120</v>
      </c>
      <c r="P953" s="8">
        <v>96950</v>
      </c>
      <c r="Q953" t="s">
        <v>121</v>
      </c>
      <c r="S953" s="10">
        <v>16702858730</v>
      </c>
      <c r="U953" t="s">
        <v>1000</v>
      </c>
      <c r="V953">
        <v>561320</v>
      </c>
      <c r="W953" t="s">
        <v>123</v>
      </c>
      <c r="Y953" t="s">
        <v>1001</v>
      </c>
      <c r="Z953" t="s">
        <v>1002</v>
      </c>
      <c r="AA953" t="s">
        <v>1003</v>
      </c>
      <c r="AB953" t="s">
        <v>288</v>
      </c>
      <c r="AC953" t="s">
        <v>998</v>
      </c>
      <c r="AD953" t="s">
        <v>999</v>
      </c>
      <c r="AE953" t="s">
        <v>119</v>
      </c>
      <c r="AF953" t="s">
        <v>120</v>
      </c>
      <c r="AG953" s="8">
        <v>96950</v>
      </c>
      <c r="AH953" t="s">
        <v>121</v>
      </c>
      <c r="AJ953" s="10">
        <v>16702858730</v>
      </c>
      <c r="AL953" t="s">
        <v>1004</v>
      </c>
      <c r="BD953" t="str">
        <f>"35-2014.00"</f>
        <v>35-2014.00</v>
      </c>
      <c r="BE953" t="s">
        <v>273</v>
      </c>
      <c r="BF953" t="s">
        <v>3166</v>
      </c>
      <c r="BG953" t="s">
        <v>3167</v>
      </c>
      <c r="BH953">
        <v>19</v>
      </c>
      <c r="BI953">
        <v>15</v>
      </c>
      <c r="BJ953" s="1">
        <v>45566</v>
      </c>
      <c r="BK953" s="1">
        <v>45930</v>
      </c>
      <c r="BL953" s="1">
        <v>45636</v>
      </c>
      <c r="BM953" s="1">
        <v>45930</v>
      </c>
      <c r="BN953">
        <v>35</v>
      </c>
      <c r="BO953">
        <v>0</v>
      </c>
      <c r="BP953">
        <v>7</v>
      </c>
      <c r="BQ953">
        <v>7</v>
      </c>
      <c r="BR953">
        <v>7</v>
      </c>
      <c r="BS953">
        <v>7</v>
      </c>
      <c r="BT953">
        <v>7</v>
      </c>
      <c r="BU953">
        <v>0</v>
      </c>
      <c r="BV953" t="str">
        <f>"8:00 AM"</f>
        <v>8:00 AM</v>
      </c>
      <c r="BW953" t="str">
        <f>"4:00 PM"</f>
        <v>4:00 PM</v>
      </c>
      <c r="BX953" t="s">
        <v>158</v>
      </c>
      <c r="BY953">
        <v>0</v>
      </c>
      <c r="BZ953">
        <v>12</v>
      </c>
      <c r="CA953" t="s">
        <v>115</v>
      </c>
      <c r="CC953" s="2" t="s">
        <v>3168</v>
      </c>
      <c r="CD953" t="s">
        <v>1008</v>
      </c>
      <c r="CE953" t="s">
        <v>1009</v>
      </c>
      <c r="CF953" t="s">
        <v>119</v>
      </c>
      <c r="CG953" t="s">
        <v>120</v>
      </c>
      <c r="CH953" s="8">
        <v>96950</v>
      </c>
      <c r="CI953" s="3">
        <v>8.83</v>
      </c>
      <c r="CJ953" s="3">
        <v>8.83</v>
      </c>
      <c r="CK953" s="3">
        <v>13.25</v>
      </c>
      <c r="CL953" s="3">
        <v>13.25</v>
      </c>
      <c r="CM953" t="s">
        <v>136</v>
      </c>
      <c r="CN953" t="s">
        <v>368</v>
      </c>
      <c r="CO953" t="s">
        <v>138</v>
      </c>
      <c r="CQ953" t="s">
        <v>115</v>
      </c>
      <c r="CR953" t="s">
        <v>133</v>
      </c>
      <c r="CS953" t="s">
        <v>139</v>
      </c>
      <c r="CT953" t="s">
        <v>133</v>
      </c>
      <c r="CU953" t="s">
        <v>139</v>
      </c>
      <c r="CV953" t="s">
        <v>133</v>
      </c>
      <c r="CW953" t="s">
        <v>139</v>
      </c>
      <c r="CX953" s="2" t="s">
        <v>3169</v>
      </c>
      <c r="CY953" s="10">
        <v>16702858730</v>
      </c>
      <c r="CZ953" t="s">
        <v>1004</v>
      </c>
      <c r="DA953" t="s">
        <v>209</v>
      </c>
      <c r="DB953" t="s">
        <v>133</v>
      </c>
      <c r="DC953" t="s">
        <v>115</v>
      </c>
    </row>
    <row r="954" spans="1:112" ht="14.45" customHeight="1" x14ac:dyDescent="0.25">
      <c r="A954" t="s">
        <v>5081</v>
      </c>
      <c r="B954" t="s">
        <v>143</v>
      </c>
      <c r="C954" s="1">
        <v>45568</v>
      </c>
      <c r="D954" s="1">
        <v>45636</v>
      </c>
      <c r="E954" t="s">
        <v>144</v>
      </c>
      <c r="F954" s="1">
        <v>45656</v>
      </c>
      <c r="G954" t="s">
        <v>115</v>
      </c>
      <c r="H954" t="s">
        <v>115</v>
      </c>
      <c r="I954" t="s">
        <v>115</v>
      </c>
      <c r="J954" t="s">
        <v>3088</v>
      </c>
      <c r="K954" t="s">
        <v>3089</v>
      </c>
      <c r="L954" t="s">
        <v>3090</v>
      </c>
      <c r="N954" t="s">
        <v>119</v>
      </c>
      <c r="O954" t="s">
        <v>120</v>
      </c>
      <c r="P954" s="8">
        <v>96950</v>
      </c>
      <c r="Q954" t="s">
        <v>121</v>
      </c>
      <c r="S954" s="10">
        <v>16702347898</v>
      </c>
      <c r="U954" t="s">
        <v>3091</v>
      </c>
      <c r="V954">
        <v>56132</v>
      </c>
      <c r="W954" t="s">
        <v>123</v>
      </c>
      <c r="Y954" t="s">
        <v>3092</v>
      </c>
      <c r="Z954" t="s">
        <v>3093</v>
      </c>
      <c r="AA954" t="s">
        <v>3094</v>
      </c>
      <c r="AB954" t="s">
        <v>131</v>
      </c>
      <c r="AC954" t="s">
        <v>3090</v>
      </c>
      <c r="AD954" t="s">
        <v>3095</v>
      </c>
      <c r="AE954" t="s">
        <v>119</v>
      </c>
      <c r="AF954" t="s">
        <v>120</v>
      </c>
      <c r="AG954" s="8">
        <v>96950</v>
      </c>
      <c r="AH954" t="s">
        <v>121</v>
      </c>
      <c r="AJ954" s="10">
        <v>16702347898</v>
      </c>
      <c r="AL954" t="s">
        <v>3096</v>
      </c>
      <c r="BD954" t="str">
        <f>"37-2012.00"</f>
        <v>37-2012.00</v>
      </c>
      <c r="BE954" t="s">
        <v>512</v>
      </c>
      <c r="BF954" t="s">
        <v>3097</v>
      </c>
      <c r="BG954" t="s">
        <v>3098</v>
      </c>
      <c r="BH954">
        <v>2</v>
      </c>
      <c r="BI954">
        <v>2</v>
      </c>
      <c r="BJ954" s="1">
        <v>45658</v>
      </c>
      <c r="BK954" s="1">
        <v>46022</v>
      </c>
      <c r="BL954" s="1">
        <v>45658</v>
      </c>
      <c r="BM954" s="1">
        <v>46022</v>
      </c>
      <c r="BN954">
        <v>35</v>
      </c>
      <c r="BO954">
        <v>0</v>
      </c>
      <c r="BP954">
        <v>7</v>
      </c>
      <c r="BQ954">
        <v>7</v>
      </c>
      <c r="BR954">
        <v>7</v>
      </c>
      <c r="BS954">
        <v>7</v>
      </c>
      <c r="BT954">
        <v>7</v>
      </c>
      <c r="BU954">
        <v>0</v>
      </c>
      <c r="BV954" t="str">
        <f>"8:00 AM"</f>
        <v>8:00 AM</v>
      </c>
      <c r="BW954" t="str">
        <f>"4:00 PM"</f>
        <v>4:00 PM</v>
      </c>
      <c r="BX954" t="s">
        <v>158</v>
      </c>
      <c r="BY954">
        <v>0</v>
      </c>
      <c r="BZ954">
        <v>3</v>
      </c>
      <c r="CA954" t="s">
        <v>115</v>
      </c>
      <c r="CC954" s="2" t="s">
        <v>5082</v>
      </c>
      <c r="CD954" t="s">
        <v>5083</v>
      </c>
      <c r="CF954" t="s">
        <v>643</v>
      </c>
      <c r="CG954" t="s">
        <v>120</v>
      </c>
      <c r="CH954" s="8">
        <v>96951</v>
      </c>
      <c r="CI954" s="3">
        <v>7.77</v>
      </c>
      <c r="CJ954" s="3">
        <v>7.77</v>
      </c>
      <c r="CK954" s="3">
        <v>11.65</v>
      </c>
      <c r="CL954" s="3">
        <v>11.65</v>
      </c>
      <c r="CM954" t="s">
        <v>136</v>
      </c>
      <c r="CN954" t="s">
        <v>3101</v>
      </c>
      <c r="CO954" t="s">
        <v>138</v>
      </c>
      <c r="CQ954" t="s">
        <v>133</v>
      </c>
      <c r="CR954" t="s">
        <v>133</v>
      </c>
      <c r="CS954" t="s">
        <v>139</v>
      </c>
      <c r="CT954" t="s">
        <v>133</v>
      </c>
      <c r="CU954" t="s">
        <v>139</v>
      </c>
      <c r="CV954" t="s">
        <v>133</v>
      </c>
      <c r="CW954" t="s">
        <v>139</v>
      </c>
      <c r="CX954" t="s">
        <v>5084</v>
      </c>
      <c r="CY954" s="10">
        <v>16702347898</v>
      </c>
      <c r="CZ954" t="s">
        <v>3096</v>
      </c>
      <c r="DA954" t="s">
        <v>209</v>
      </c>
      <c r="DB954" t="s">
        <v>133</v>
      </c>
      <c r="DC954" t="s">
        <v>115</v>
      </c>
    </row>
    <row r="955" spans="1:112" ht="14.45" customHeight="1" x14ac:dyDescent="0.25">
      <c r="A955" t="s">
        <v>6827</v>
      </c>
      <c r="B955" t="s">
        <v>901</v>
      </c>
      <c r="C955" s="1">
        <v>45574</v>
      </c>
      <c r="D955" s="1">
        <v>45636</v>
      </c>
      <c r="E955" t="s">
        <v>114</v>
      </c>
      <c r="G955" t="s">
        <v>115</v>
      </c>
      <c r="H955" t="s">
        <v>115</v>
      </c>
      <c r="I955" t="s">
        <v>115</v>
      </c>
      <c r="J955" t="s">
        <v>5075</v>
      </c>
      <c r="K955" t="s">
        <v>5076</v>
      </c>
      <c r="L955" t="s">
        <v>5077</v>
      </c>
      <c r="M955" t="s">
        <v>2292</v>
      </c>
      <c r="N955" t="s">
        <v>119</v>
      </c>
      <c r="O955" t="s">
        <v>120</v>
      </c>
      <c r="P955" s="8">
        <v>96950</v>
      </c>
      <c r="Q955" t="s">
        <v>121</v>
      </c>
      <c r="S955" s="10">
        <v>16702881463</v>
      </c>
      <c r="U955" t="s">
        <v>2294</v>
      </c>
      <c r="V955">
        <v>561320</v>
      </c>
      <c r="W955" t="s">
        <v>123</v>
      </c>
      <c r="Y955" t="s">
        <v>700</v>
      </c>
      <c r="Z955" t="s">
        <v>1655</v>
      </c>
      <c r="AA955" t="s">
        <v>1656</v>
      </c>
      <c r="AB955" t="s">
        <v>460</v>
      </c>
      <c r="AC955" t="s">
        <v>5077</v>
      </c>
      <c r="AD955" t="s">
        <v>6267</v>
      </c>
      <c r="AE955" t="s">
        <v>148</v>
      </c>
      <c r="AF955" t="s">
        <v>120</v>
      </c>
      <c r="AG955" s="8">
        <v>96950</v>
      </c>
      <c r="AH955" t="s">
        <v>121</v>
      </c>
      <c r="AJ955" s="10">
        <v>16702881463</v>
      </c>
      <c r="AL955" t="s">
        <v>2299</v>
      </c>
      <c r="BD955" t="str">
        <f>"43-3031.00"</f>
        <v>43-3031.00</v>
      </c>
      <c r="BE955" t="s">
        <v>430</v>
      </c>
      <c r="BF955" t="s">
        <v>5455</v>
      </c>
      <c r="BG955" t="s">
        <v>5456</v>
      </c>
      <c r="BH955">
        <v>10</v>
      </c>
      <c r="BI955">
        <v>9</v>
      </c>
      <c r="BJ955" s="1">
        <v>45658</v>
      </c>
      <c r="BK955" s="1">
        <v>46022</v>
      </c>
      <c r="BL955" s="1">
        <v>45658</v>
      </c>
      <c r="BM955" s="1">
        <v>46022</v>
      </c>
      <c r="BN955">
        <v>35</v>
      </c>
      <c r="BO955">
        <v>0</v>
      </c>
      <c r="BP955">
        <v>7</v>
      </c>
      <c r="BQ955">
        <v>7</v>
      </c>
      <c r="BR955">
        <v>7</v>
      </c>
      <c r="BS955">
        <v>7</v>
      </c>
      <c r="BT955">
        <v>7</v>
      </c>
      <c r="BU955">
        <v>0</v>
      </c>
      <c r="BV955" t="str">
        <f>"8:30 AM"</f>
        <v>8:30 AM</v>
      </c>
      <c r="BW955" t="str">
        <f>"4:30 PM"</f>
        <v>4:30 PM</v>
      </c>
      <c r="BX955" t="s">
        <v>226</v>
      </c>
      <c r="BY955">
        <v>0</v>
      </c>
      <c r="BZ955">
        <v>6</v>
      </c>
      <c r="CA955" t="s">
        <v>115</v>
      </c>
      <c r="CC955" s="2" t="s">
        <v>6828</v>
      </c>
      <c r="CD955" t="s">
        <v>5077</v>
      </c>
      <c r="CF955" t="s">
        <v>148</v>
      </c>
      <c r="CG955" t="s">
        <v>120</v>
      </c>
      <c r="CH955" s="8">
        <v>96950</v>
      </c>
      <c r="CI955" s="3">
        <v>12.28</v>
      </c>
      <c r="CJ955" s="3">
        <v>12.28</v>
      </c>
      <c r="CK955" s="3">
        <v>18.420000000000002</v>
      </c>
      <c r="CL955" s="3">
        <v>18.420000000000002</v>
      </c>
      <c r="CM955" t="s">
        <v>136</v>
      </c>
      <c r="CN955" t="s">
        <v>137</v>
      </c>
      <c r="CO955" t="s">
        <v>138</v>
      </c>
      <c r="CQ955" t="s">
        <v>115</v>
      </c>
      <c r="CR955" t="s">
        <v>133</v>
      </c>
      <c r="CS955" t="s">
        <v>139</v>
      </c>
      <c r="CT955" t="s">
        <v>133</v>
      </c>
      <c r="CU955" t="s">
        <v>139</v>
      </c>
      <c r="CV955" t="s">
        <v>133</v>
      </c>
      <c r="CW955" t="s">
        <v>139</v>
      </c>
      <c r="CX955" s="2" t="s">
        <v>6829</v>
      </c>
      <c r="CY955" s="10">
        <v>16702881463</v>
      </c>
      <c r="CZ955" t="s">
        <v>2304</v>
      </c>
      <c r="DA955" t="s">
        <v>356</v>
      </c>
      <c r="DB955" t="s">
        <v>133</v>
      </c>
      <c r="DC955" t="s">
        <v>115</v>
      </c>
    </row>
    <row r="956" spans="1:112" ht="14.45" customHeight="1" x14ac:dyDescent="0.25">
      <c r="A956" t="s">
        <v>7088</v>
      </c>
      <c r="B956" t="s">
        <v>143</v>
      </c>
      <c r="C956" s="1">
        <v>45574</v>
      </c>
      <c r="D956" s="1">
        <v>45636</v>
      </c>
      <c r="E956" t="s">
        <v>144</v>
      </c>
      <c r="F956" s="1">
        <v>45687</v>
      </c>
      <c r="G956" t="s">
        <v>115</v>
      </c>
      <c r="H956" t="s">
        <v>115</v>
      </c>
      <c r="I956" t="s">
        <v>115</v>
      </c>
      <c r="J956" t="s">
        <v>2891</v>
      </c>
      <c r="L956" t="s">
        <v>7089</v>
      </c>
      <c r="N956" t="s">
        <v>119</v>
      </c>
      <c r="O956" t="s">
        <v>120</v>
      </c>
      <c r="P956" s="8">
        <v>96950</v>
      </c>
      <c r="Q956" t="s">
        <v>121</v>
      </c>
      <c r="S956" s="10">
        <v>16705881110</v>
      </c>
      <c r="U956" t="s">
        <v>2893</v>
      </c>
      <c r="V956">
        <v>561320</v>
      </c>
      <c r="W956" t="s">
        <v>123</v>
      </c>
      <c r="Y956" t="s">
        <v>2894</v>
      </c>
      <c r="Z956" t="s">
        <v>2895</v>
      </c>
      <c r="AB956" t="s">
        <v>200</v>
      </c>
      <c r="AC956" t="s">
        <v>7089</v>
      </c>
      <c r="AE956" t="s">
        <v>119</v>
      </c>
      <c r="AF956" t="s">
        <v>120</v>
      </c>
      <c r="AG956" s="8">
        <v>96950</v>
      </c>
      <c r="AH956" t="s">
        <v>121</v>
      </c>
      <c r="AJ956" s="10">
        <v>16705881110</v>
      </c>
      <c r="AL956" t="s">
        <v>2897</v>
      </c>
      <c r="BD956" t="str">
        <f>"49-9071.00"</f>
        <v>49-9071.00</v>
      </c>
      <c r="BE956" t="s">
        <v>241</v>
      </c>
      <c r="BF956" t="s">
        <v>7090</v>
      </c>
      <c r="BG956" t="s">
        <v>1085</v>
      </c>
      <c r="BH956">
        <v>20</v>
      </c>
      <c r="BI956">
        <v>20</v>
      </c>
      <c r="BJ956" s="1">
        <v>45689</v>
      </c>
      <c r="BK956" s="1">
        <v>46053</v>
      </c>
      <c r="BL956" s="1">
        <v>45689</v>
      </c>
      <c r="BM956" s="1">
        <v>46053</v>
      </c>
      <c r="BN956">
        <v>35</v>
      </c>
      <c r="BO956">
        <v>0</v>
      </c>
      <c r="BP956">
        <v>7</v>
      </c>
      <c r="BQ956">
        <v>7</v>
      </c>
      <c r="BR956">
        <v>7</v>
      </c>
      <c r="BS956">
        <v>7</v>
      </c>
      <c r="BT956">
        <v>7</v>
      </c>
      <c r="BU956">
        <v>0</v>
      </c>
      <c r="BV956" t="str">
        <f>"8:00 AM"</f>
        <v>8:00 AM</v>
      </c>
      <c r="BW956" t="str">
        <f>"5:00 PM"</f>
        <v>5:00 PM</v>
      </c>
      <c r="BX956" t="s">
        <v>158</v>
      </c>
      <c r="BY956">
        <v>0</v>
      </c>
      <c r="BZ956">
        <v>24</v>
      </c>
      <c r="CA956" t="s">
        <v>115</v>
      </c>
      <c r="CC956" s="2" t="s">
        <v>7091</v>
      </c>
      <c r="CD956" t="s">
        <v>7075</v>
      </c>
      <c r="CF956" t="s">
        <v>119</v>
      </c>
      <c r="CG956" t="s">
        <v>120</v>
      </c>
      <c r="CH956" s="8">
        <v>96950</v>
      </c>
      <c r="CI956" s="3">
        <v>9.75</v>
      </c>
      <c r="CJ956" s="3">
        <v>9.75</v>
      </c>
      <c r="CK956" s="3">
        <v>14.63</v>
      </c>
      <c r="CL956" s="3">
        <v>14.63</v>
      </c>
      <c r="CM956" t="s">
        <v>136</v>
      </c>
      <c r="CN956">
        <v>0</v>
      </c>
      <c r="CO956" t="s">
        <v>138</v>
      </c>
      <c r="CQ956" t="s">
        <v>133</v>
      </c>
      <c r="CR956" t="s">
        <v>133</v>
      </c>
      <c r="CS956" t="s">
        <v>139</v>
      </c>
      <c r="CT956" t="s">
        <v>133</v>
      </c>
      <c r="CU956" t="s">
        <v>139</v>
      </c>
      <c r="CV956" t="s">
        <v>133</v>
      </c>
      <c r="CW956" t="s">
        <v>139</v>
      </c>
      <c r="CX956" t="s">
        <v>7092</v>
      </c>
      <c r="CY956" s="10">
        <v>16705887701</v>
      </c>
      <c r="CZ956" t="s">
        <v>2897</v>
      </c>
      <c r="DA956" t="s">
        <v>209</v>
      </c>
      <c r="DB956" t="s">
        <v>133</v>
      </c>
      <c r="DC956" t="s">
        <v>115</v>
      </c>
    </row>
    <row r="957" spans="1:112" ht="14.45" customHeight="1" x14ac:dyDescent="0.25">
      <c r="A957" t="s">
        <v>7370</v>
      </c>
      <c r="B957" t="s">
        <v>212</v>
      </c>
      <c r="C957" s="1">
        <v>45555</v>
      </c>
      <c r="D957" s="1">
        <v>45636</v>
      </c>
      <c r="E957" t="s">
        <v>114</v>
      </c>
      <c r="G957" t="s">
        <v>115</v>
      </c>
      <c r="H957" t="s">
        <v>115</v>
      </c>
      <c r="I957" t="s">
        <v>115</v>
      </c>
      <c r="J957" t="s">
        <v>7371</v>
      </c>
      <c r="K957" t="s">
        <v>7371</v>
      </c>
      <c r="L957" t="s">
        <v>7372</v>
      </c>
      <c r="M957" t="s">
        <v>7373</v>
      </c>
      <c r="N957" t="s">
        <v>823</v>
      </c>
      <c r="O957" t="s">
        <v>120</v>
      </c>
      <c r="P957" s="8">
        <v>96951</v>
      </c>
      <c r="Q957" t="s">
        <v>121</v>
      </c>
      <c r="R957" t="s">
        <v>823</v>
      </c>
      <c r="S957" s="10">
        <v>16705326225</v>
      </c>
      <c r="U957" t="s">
        <v>7374</v>
      </c>
      <c r="V957">
        <v>48851</v>
      </c>
      <c r="W957" t="s">
        <v>123</v>
      </c>
      <c r="Y957" t="s">
        <v>7375</v>
      </c>
      <c r="Z957" t="s">
        <v>7376</v>
      </c>
      <c r="AA957" t="s">
        <v>7377</v>
      </c>
      <c r="AB957" t="s">
        <v>1125</v>
      </c>
      <c r="AC957" t="s">
        <v>7372</v>
      </c>
      <c r="AD957" t="s">
        <v>7373</v>
      </c>
      <c r="AE957" t="s">
        <v>823</v>
      </c>
      <c r="AF957" t="s">
        <v>120</v>
      </c>
      <c r="AG957" s="8">
        <v>96951</v>
      </c>
      <c r="AH957" t="s">
        <v>121</v>
      </c>
      <c r="AI957" t="s">
        <v>7378</v>
      </c>
      <c r="AJ957" s="10">
        <v>16705326225</v>
      </c>
      <c r="AL957" t="s">
        <v>7379</v>
      </c>
      <c r="BD957" t="str">
        <f>"13-2011.00"</f>
        <v>13-2011.00</v>
      </c>
      <c r="BE957" t="s">
        <v>129</v>
      </c>
      <c r="BF957" t="s">
        <v>7380</v>
      </c>
      <c r="BG957" t="s">
        <v>785</v>
      </c>
      <c r="BH957">
        <v>1</v>
      </c>
      <c r="BJ957" s="1">
        <v>45597</v>
      </c>
      <c r="BK957" s="1">
        <v>45961</v>
      </c>
      <c r="BN957">
        <v>35</v>
      </c>
      <c r="BO957">
        <v>0</v>
      </c>
      <c r="BP957">
        <v>7</v>
      </c>
      <c r="BQ957">
        <v>7</v>
      </c>
      <c r="BR957">
        <v>7</v>
      </c>
      <c r="BS957">
        <v>7</v>
      </c>
      <c r="BT957">
        <v>7</v>
      </c>
      <c r="BU957">
        <v>0</v>
      </c>
      <c r="BV957" t="str">
        <f>"8:00 AM"</f>
        <v>8:00 AM</v>
      </c>
      <c r="BW957" t="str">
        <f>"4:00 PM"</f>
        <v>4:00 PM</v>
      </c>
      <c r="BX957" t="s">
        <v>132</v>
      </c>
      <c r="BY957">
        <v>0</v>
      </c>
      <c r="BZ957">
        <v>24</v>
      </c>
      <c r="CA957" t="s">
        <v>115</v>
      </c>
      <c r="CC957" t="s">
        <v>7381</v>
      </c>
      <c r="CD957" t="s">
        <v>7372</v>
      </c>
      <c r="CE957" t="s">
        <v>7373</v>
      </c>
      <c r="CF957" t="s">
        <v>823</v>
      </c>
      <c r="CG957" t="s">
        <v>120</v>
      </c>
      <c r="CH957" s="8">
        <v>96951</v>
      </c>
      <c r="CI957" s="3">
        <v>17.48</v>
      </c>
      <c r="CJ957" s="3">
        <v>17.48</v>
      </c>
      <c r="CK957" s="3">
        <v>26.22</v>
      </c>
      <c r="CL957" s="3">
        <v>26.22</v>
      </c>
      <c r="CM957" t="s">
        <v>136</v>
      </c>
      <c r="CN957" t="s">
        <v>209</v>
      </c>
      <c r="CO957" t="s">
        <v>138</v>
      </c>
      <c r="CQ957" t="s">
        <v>115</v>
      </c>
      <c r="CR957" t="s">
        <v>133</v>
      </c>
      <c r="CS957" t="s">
        <v>133</v>
      </c>
      <c r="CT957" t="s">
        <v>133</v>
      </c>
      <c r="CU957" t="s">
        <v>139</v>
      </c>
      <c r="CV957" t="s">
        <v>133</v>
      </c>
      <c r="CW957" t="s">
        <v>139</v>
      </c>
      <c r="CX957" t="s">
        <v>7382</v>
      </c>
      <c r="CY957" s="10">
        <v>16705326225</v>
      </c>
      <c r="CZ957" t="s">
        <v>7379</v>
      </c>
      <c r="DA957" t="s">
        <v>793</v>
      </c>
      <c r="DB957" t="s">
        <v>133</v>
      </c>
      <c r="DC957" t="s">
        <v>115</v>
      </c>
    </row>
    <row r="958" spans="1:112" ht="14.45" customHeight="1" x14ac:dyDescent="0.25">
      <c r="A958" t="s">
        <v>7699</v>
      </c>
      <c r="B958" t="s">
        <v>192</v>
      </c>
      <c r="C958" s="1">
        <v>45608</v>
      </c>
      <c r="D958" s="1">
        <v>45636</v>
      </c>
      <c r="E958" t="s">
        <v>144</v>
      </c>
      <c r="F958" s="1">
        <v>45687</v>
      </c>
      <c r="G958" t="s">
        <v>115</v>
      </c>
      <c r="H958" t="s">
        <v>115</v>
      </c>
      <c r="I958" t="s">
        <v>115</v>
      </c>
      <c r="J958" t="s">
        <v>2875</v>
      </c>
      <c r="L958" t="s">
        <v>2876</v>
      </c>
      <c r="N958" t="s">
        <v>148</v>
      </c>
      <c r="O958" t="s">
        <v>120</v>
      </c>
      <c r="P958" s="8">
        <v>96950</v>
      </c>
      <c r="Q958" t="s">
        <v>121</v>
      </c>
      <c r="R958" t="s">
        <v>1354</v>
      </c>
      <c r="S958" s="10">
        <v>16707891106</v>
      </c>
      <c r="U958" t="s">
        <v>2877</v>
      </c>
      <c r="V958">
        <v>814110</v>
      </c>
      <c r="W958" t="s">
        <v>123</v>
      </c>
      <c r="Y958" t="s">
        <v>2878</v>
      </c>
      <c r="Z958" t="s">
        <v>2879</v>
      </c>
      <c r="AA958" t="s">
        <v>2880</v>
      </c>
      <c r="AB958" t="s">
        <v>623</v>
      </c>
      <c r="AC958" t="s">
        <v>2876</v>
      </c>
      <c r="AE958" t="s">
        <v>119</v>
      </c>
      <c r="AF958" t="s">
        <v>120</v>
      </c>
      <c r="AG958" s="8">
        <v>96950</v>
      </c>
      <c r="AH958" t="s">
        <v>121</v>
      </c>
      <c r="AI958" t="s">
        <v>4772</v>
      </c>
      <c r="AJ958" s="10">
        <v>16707891106</v>
      </c>
      <c r="AL958" t="s">
        <v>2882</v>
      </c>
      <c r="BD958" t="str">
        <f>"35-2014.00"</f>
        <v>35-2014.00</v>
      </c>
      <c r="BE958" t="s">
        <v>273</v>
      </c>
      <c r="BF958" t="s">
        <v>7700</v>
      </c>
      <c r="BG958" t="s">
        <v>275</v>
      </c>
      <c r="BH958">
        <v>10</v>
      </c>
      <c r="BJ958" s="1">
        <v>45689</v>
      </c>
      <c r="BK958" s="1">
        <v>46053</v>
      </c>
      <c r="BN958">
        <v>35</v>
      </c>
      <c r="BO958">
        <v>0</v>
      </c>
      <c r="BP958">
        <v>7</v>
      </c>
      <c r="BQ958">
        <v>7</v>
      </c>
      <c r="BR958">
        <v>7</v>
      </c>
      <c r="BS958">
        <v>7</v>
      </c>
      <c r="BT958">
        <v>7</v>
      </c>
      <c r="BU958">
        <v>0</v>
      </c>
      <c r="BV958" t="str">
        <f>"8:00 AM"</f>
        <v>8:00 AM</v>
      </c>
      <c r="BW958" t="str">
        <f>"4:00 PM"</f>
        <v>4:00 PM</v>
      </c>
      <c r="BX958" t="s">
        <v>158</v>
      </c>
      <c r="BY958">
        <v>0</v>
      </c>
      <c r="BZ958">
        <v>6</v>
      </c>
      <c r="CA958" t="s">
        <v>115</v>
      </c>
      <c r="CC958" t="s">
        <v>4773</v>
      </c>
      <c r="CD958" t="s">
        <v>2876</v>
      </c>
      <c r="CF958" t="s">
        <v>119</v>
      </c>
      <c r="CG958" t="s">
        <v>120</v>
      </c>
      <c r="CH958" s="8">
        <v>96950</v>
      </c>
      <c r="CI958" s="3">
        <v>8.83</v>
      </c>
      <c r="CJ958" s="3">
        <v>8.83</v>
      </c>
      <c r="CK958" s="3">
        <v>13.25</v>
      </c>
      <c r="CL958" s="3">
        <v>13.25</v>
      </c>
      <c r="CM958" t="s">
        <v>136</v>
      </c>
      <c r="CO958" t="s">
        <v>138</v>
      </c>
      <c r="CQ958" t="s">
        <v>115</v>
      </c>
      <c r="CR958" t="s">
        <v>133</v>
      </c>
      <c r="CS958" t="s">
        <v>139</v>
      </c>
      <c r="CT958" t="s">
        <v>133</v>
      </c>
      <c r="CU958" t="s">
        <v>139</v>
      </c>
      <c r="CV958" t="s">
        <v>133</v>
      </c>
      <c r="CW958" t="s">
        <v>139</v>
      </c>
      <c r="CX958" t="s">
        <v>2885</v>
      </c>
      <c r="CY958" s="10">
        <v>16707891106</v>
      </c>
      <c r="CZ958" t="s">
        <v>2882</v>
      </c>
      <c r="DA958" t="s">
        <v>793</v>
      </c>
      <c r="DB958" t="s">
        <v>133</v>
      </c>
      <c r="DC958" t="s">
        <v>115</v>
      </c>
    </row>
    <row r="959" spans="1:112" ht="14.45" customHeight="1" x14ac:dyDescent="0.25">
      <c r="A959" t="s">
        <v>1793</v>
      </c>
      <c r="B959" t="s">
        <v>143</v>
      </c>
      <c r="C959" s="1">
        <v>45588</v>
      </c>
      <c r="D959" s="1">
        <v>45637</v>
      </c>
      <c r="E959" t="s">
        <v>144</v>
      </c>
      <c r="F959" s="1">
        <v>45687</v>
      </c>
      <c r="G959" t="s">
        <v>115</v>
      </c>
      <c r="H959" t="s">
        <v>115</v>
      </c>
      <c r="I959" t="s">
        <v>115</v>
      </c>
      <c r="J959" t="s">
        <v>265</v>
      </c>
      <c r="K959" t="s">
        <v>265</v>
      </c>
      <c r="L959" t="s">
        <v>266</v>
      </c>
      <c r="M959" t="s">
        <v>267</v>
      </c>
      <c r="N959" t="s">
        <v>148</v>
      </c>
      <c r="O959" t="s">
        <v>120</v>
      </c>
      <c r="P959" s="8">
        <v>96950</v>
      </c>
      <c r="Q959" t="s">
        <v>121</v>
      </c>
      <c r="S959" s="10">
        <v>16702341795</v>
      </c>
      <c r="U959" t="s">
        <v>149</v>
      </c>
      <c r="V959">
        <v>45999</v>
      </c>
      <c r="W959" t="s">
        <v>123</v>
      </c>
      <c r="Y959" t="s">
        <v>632</v>
      </c>
      <c r="Z959" t="s">
        <v>269</v>
      </c>
      <c r="AA959" t="s">
        <v>270</v>
      </c>
      <c r="AB959" t="s">
        <v>271</v>
      </c>
      <c r="AC959" t="s">
        <v>266</v>
      </c>
      <c r="AD959" t="s">
        <v>267</v>
      </c>
      <c r="AE959" t="s">
        <v>148</v>
      </c>
      <c r="AF959" t="s">
        <v>120</v>
      </c>
      <c r="AG959" s="8">
        <v>96950</v>
      </c>
      <c r="AH959" t="s">
        <v>121</v>
      </c>
      <c r="AJ959" s="10">
        <v>16702341795</v>
      </c>
      <c r="AL959" t="s">
        <v>154</v>
      </c>
      <c r="BD959" t="str">
        <f>"51-3021.00"</f>
        <v>51-3021.00</v>
      </c>
      <c r="BE959" t="s">
        <v>1794</v>
      </c>
      <c r="BF959" t="s">
        <v>1795</v>
      </c>
      <c r="BG959" t="s">
        <v>1796</v>
      </c>
      <c r="BH959">
        <v>1</v>
      </c>
      <c r="BI959">
        <v>1</v>
      </c>
      <c r="BJ959" s="1">
        <v>45689</v>
      </c>
      <c r="BK959" s="1">
        <v>46053</v>
      </c>
      <c r="BL959" s="1">
        <v>45689</v>
      </c>
      <c r="BM959" s="1">
        <v>46053</v>
      </c>
      <c r="BN959">
        <v>35</v>
      </c>
      <c r="BO959">
        <v>0</v>
      </c>
      <c r="BP959">
        <v>6</v>
      </c>
      <c r="BQ959">
        <v>6</v>
      </c>
      <c r="BR959">
        <v>6</v>
      </c>
      <c r="BS959">
        <v>6</v>
      </c>
      <c r="BT959">
        <v>6</v>
      </c>
      <c r="BU959">
        <v>5</v>
      </c>
      <c r="BV959" t="str">
        <f>"6:30 AM"</f>
        <v>6:30 AM</v>
      </c>
      <c r="BW959" t="str">
        <f>"1:30 PM"</f>
        <v>1:30 PM</v>
      </c>
      <c r="BX959" t="s">
        <v>158</v>
      </c>
      <c r="BY959">
        <v>0</v>
      </c>
      <c r="BZ959">
        <v>3</v>
      </c>
      <c r="CA959" t="s">
        <v>115</v>
      </c>
      <c r="CC959" s="2" t="s">
        <v>1797</v>
      </c>
      <c r="CD959" t="s">
        <v>1798</v>
      </c>
      <c r="CE959" t="s">
        <v>294</v>
      </c>
      <c r="CF959" t="s">
        <v>162</v>
      </c>
      <c r="CG959" t="s">
        <v>120</v>
      </c>
      <c r="CH959" s="8">
        <v>96952</v>
      </c>
      <c r="CI959" s="3">
        <v>8.6300000000000008</v>
      </c>
      <c r="CJ959" s="3">
        <v>9</v>
      </c>
      <c r="CK959" s="3">
        <v>12.95</v>
      </c>
      <c r="CL959" s="3">
        <v>13.5</v>
      </c>
      <c r="CM959" t="s">
        <v>136</v>
      </c>
      <c r="CN959" t="s">
        <v>158</v>
      </c>
      <c r="CO959" t="s">
        <v>138</v>
      </c>
      <c r="CQ959" t="s">
        <v>115</v>
      </c>
      <c r="CR959" t="s">
        <v>133</v>
      </c>
      <c r="CS959" t="s">
        <v>133</v>
      </c>
      <c r="CT959" t="s">
        <v>133</v>
      </c>
      <c r="CU959" t="s">
        <v>139</v>
      </c>
      <c r="CV959" t="s">
        <v>133</v>
      </c>
      <c r="CW959" t="s">
        <v>133</v>
      </c>
      <c r="CX959" t="s">
        <v>279</v>
      </c>
      <c r="CY959" s="10">
        <v>16702341795</v>
      </c>
      <c r="CZ959" t="s">
        <v>154</v>
      </c>
      <c r="DA959" t="s">
        <v>164</v>
      </c>
      <c r="DB959" t="s">
        <v>133</v>
      </c>
      <c r="DC959" t="s">
        <v>115</v>
      </c>
    </row>
    <row r="960" spans="1:112" ht="14.45" customHeight="1" x14ac:dyDescent="0.25">
      <c r="A960" t="s">
        <v>2842</v>
      </c>
      <c r="B960" t="s">
        <v>143</v>
      </c>
      <c r="C960" s="1">
        <v>45589</v>
      </c>
      <c r="D960" s="1">
        <v>45637</v>
      </c>
      <c r="E960" t="s">
        <v>144</v>
      </c>
      <c r="F960" s="1">
        <v>45656</v>
      </c>
      <c r="G960" t="s">
        <v>115</v>
      </c>
      <c r="H960" t="s">
        <v>115</v>
      </c>
      <c r="I960" t="s">
        <v>115</v>
      </c>
      <c r="J960" t="s">
        <v>1136</v>
      </c>
      <c r="K960" t="s">
        <v>1137</v>
      </c>
      <c r="L960" t="s">
        <v>1138</v>
      </c>
      <c r="N960" t="s">
        <v>148</v>
      </c>
      <c r="O960" t="s">
        <v>120</v>
      </c>
      <c r="P960" s="8">
        <v>96950</v>
      </c>
      <c r="Q960" t="s">
        <v>121</v>
      </c>
      <c r="S960" s="10">
        <v>16703221234</v>
      </c>
      <c r="T960">
        <v>781</v>
      </c>
      <c r="U960" t="s">
        <v>1139</v>
      </c>
      <c r="V960">
        <v>721110</v>
      </c>
      <c r="W960" t="s">
        <v>123</v>
      </c>
      <c r="Y960" t="s">
        <v>1140</v>
      </c>
      <c r="Z960" t="s">
        <v>1141</v>
      </c>
      <c r="AA960" t="s">
        <v>1142</v>
      </c>
      <c r="AB960" t="s">
        <v>1143</v>
      </c>
      <c r="AC960" t="s">
        <v>1138</v>
      </c>
      <c r="AE960" t="s">
        <v>148</v>
      </c>
      <c r="AF960" t="s">
        <v>120</v>
      </c>
      <c r="AG960" s="8">
        <v>96950</v>
      </c>
      <c r="AH960" t="s">
        <v>121</v>
      </c>
      <c r="AJ960" s="10">
        <v>16703221234</v>
      </c>
      <c r="AK960">
        <v>781</v>
      </c>
      <c r="AL960" t="s">
        <v>1144</v>
      </c>
      <c r="BD960" t="str">
        <f>"35-2014.00"</f>
        <v>35-2014.00</v>
      </c>
      <c r="BE960" t="s">
        <v>273</v>
      </c>
      <c r="BF960" t="s">
        <v>2843</v>
      </c>
      <c r="BG960" t="s">
        <v>1100</v>
      </c>
      <c r="BH960">
        <v>1</v>
      </c>
      <c r="BI960">
        <v>1</v>
      </c>
      <c r="BJ960" s="1">
        <v>45658</v>
      </c>
      <c r="BK960" s="1">
        <v>46022</v>
      </c>
      <c r="BL960" s="1">
        <v>45658</v>
      </c>
      <c r="BM960" s="1">
        <v>46022</v>
      </c>
      <c r="BN960">
        <v>40</v>
      </c>
      <c r="BO960">
        <v>0</v>
      </c>
      <c r="BP960">
        <v>8</v>
      </c>
      <c r="BQ960">
        <v>0</v>
      </c>
      <c r="BR960">
        <v>8</v>
      </c>
      <c r="BS960">
        <v>8</v>
      </c>
      <c r="BT960">
        <v>8</v>
      </c>
      <c r="BU960">
        <v>8</v>
      </c>
      <c r="BV960" t="str">
        <f>"2:00 PM"</f>
        <v>2:00 PM</v>
      </c>
      <c r="BW960" t="str">
        <f>"10:00 PM"</f>
        <v>10:00 PM</v>
      </c>
      <c r="BX960" t="s">
        <v>158</v>
      </c>
      <c r="BY960">
        <v>0</v>
      </c>
      <c r="BZ960">
        <v>12</v>
      </c>
      <c r="CA960" t="s">
        <v>115</v>
      </c>
      <c r="CC960" t="s">
        <v>2844</v>
      </c>
      <c r="CD960" t="s">
        <v>1138</v>
      </c>
      <c r="CF960" t="s">
        <v>148</v>
      </c>
      <c r="CG960" t="s">
        <v>120</v>
      </c>
      <c r="CH960" s="8">
        <v>96950</v>
      </c>
      <c r="CI960" s="3">
        <v>8.83</v>
      </c>
      <c r="CJ960" s="3">
        <v>8.83</v>
      </c>
      <c r="CK960" s="3">
        <v>13.25</v>
      </c>
      <c r="CL960" s="3">
        <v>13.25</v>
      </c>
      <c r="CM960" t="s">
        <v>136</v>
      </c>
      <c r="CN960" t="s">
        <v>1149</v>
      </c>
      <c r="CO960" t="s">
        <v>138</v>
      </c>
      <c r="CQ960" t="s">
        <v>115</v>
      </c>
      <c r="CR960" t="s">
        <v>133</v>
      </c>
      <c r="CS960" t="s">
        <v>139</v>
      </c>
      <c r="CT960" t="s">
        <v>133</v>
      </c>
      <c r="CU960" t="s">
        <v>139</v>
      </c>
      <c r="CV960" t="s">
        <v>133</v>
      </c>
      <c r="CW960" t="s">
        <v>139</v>
      </c>
      <c r="CX960" t="s">
        <v>1150</v>
      </c>
      <c r="CY960" s="10">
        <v>16703221234</v>
      </c>
      <c r="CZ960" t="s">
        <v>1144</v>
      </c>
      <c r="DA960" t="s">
        <v>139</v>
      </c>
      <c r="DB960" t="s">
        <v>133</v>
      </c>
      <c r="DC960" t="s">
        <v>115</v>
      </c>
    </row>
    <row r="961" spans="1:112" ht="14.45" customHeight="1" x14ac:dyDescent="0.25">
      <c r="A961" t="s">
        <v>3251</v>
      </c>
      <c r="B961" t="s">
        <v>901</v>
      </c>
      <c r="C961" s="1">
        <v>45570</v>
      </c>
      <c r="D961" s="1">
        <v>45637</v>
      </c>
      <c r="E961" t="s">
        <v>144</v>
      </c>
      <c r="F961" s="1">
        <v>45656</v>
      </c>
      <c r="G961" t="s">
        <v>115</v>
      </c>
      <c r="H961" t="s">
        <v>115</v>
      </c>
      <c r="I961" t="s">
        <v>115</v>
      </c>
      <c r="J961" t="s">
        <v>997</v>
      </c>
      <c r="L961" t="s">
        <v>998</v>
      </c>
      <c r="M961" t="s">
        <v>3252</v>
      </c>
      <c r="N961" t="s">
        <v>119</v>
      </c>
      <c r="O961" t="s">
        <v>120</v>
      </c>
      <c r="P961" s="8">
        <v>96950</v>
      </c>
      <c r="Q961" t="s">
        <v>121</v>
      </c>
      <c r="S961" s="10">
        <v>16702858730</v>
      </c>
      <c r="U961" t="s">
        <v>3253</v>
      </c>
      <c r="V961">
        <v>561320</v>
      </c>
      <c r="W961" t="s">
        <v>123</v>
      </c>
      <c r="Y961" t="s">
        <v>1001</v>
      </c>
      <c r="Z961" t="s">
        <v>1002</v>
      </c>
      <c r="AA961" t="s">
        <v>1003</v>
      </c>
      <c r="AB961" t="s">
        <v>288</v>
      </c>
      <c r="AC961" t="s">
        <v>998</v>
      </c>
      <c r="AD961" t="s">
        <v>3252</v>
      </c>
      <c r="AE961" t="s">
        <v>119</v>
      </c>
      <c r="AF961" t="s">
        <v>120</v>
      </c>
      <c r="AG961" s="8">
        <v>96950</v>
      </c>
      <c r="AH961" t="s">
        <v>121</v>
      </c>
      <c r="AJ961" s="10">
        <v>16702858730</v>
      </c>
      <c r="AL961" t="s">
        <v>1004</v>
      </c>
      <c r="BD961" t="str">
        <f>"37-2011.00"</f>
        <v>37-2011.00</v>
      </c>
      <c r="BE961" t="s">
        <v>203</v>
      </c>
      <c r="BF961" t="s">
        <v>3254</v>
      </c>
      <c r="BG961" t="s">
        <v>1242</v>
      </c>
      <c r="BH961">
        <v>8</v>
      </c>
      <c r="BI961">
        <v>6</v>
      </c>
      <c r="BJ961" s="1">
        <v>45658</v>
      </c>
      <c r="BK961" s="1">
        <v>46022</v>
      </c>
      <c r="BL961" s="1">
        <v>45658</v>
      </c>
      <c r="BM961" s="1">
        <v>46022</v>
      </c>
      <c r="BN961">
        <v>35</v>
      </c>
      <c r="BO961">
        <v>0</v>
      </c>
      <c r="BP961">
        <v>7</v>
      </c>
      <c r="BQ961">
        <v>7</v>
      </c>
      <c r="BR961">
        <v>7</v>
      </c>
      <c r="BS961">
        <v>7</v>
      </c>
      <c r="BT961">
        <v>7</v>
      </c>
      <c r="BU961">
        <v>0</v>
      </c>
      <c r="BV961" t="str">
        <f>"9:00 AM"</f>
        <v>9:00 AM</v>
      </c>
      <c r="BW961" t="str">
        <f>"5:00 PM"</f>
        <v>5:00 PM</v>
      </c>
      <c r="BX961" t="s">
        <v>158</v>
      </c>
      <c r="BY961">
        <v>0</v>
      </c>
      <c r="BZ961">
        <v>3</v>
      </c>
      <c r="CA961" t="s">
        <v>115</v>
      </c>
      <c r="CC961" s="2" t="s">
        <v>3255</v>
      </c>
      <c r="CD961" t="s">
        <v>1008</v>
      </c>
      <c r="CE961" t="s">
        <v>1009</v>
      </c>
      <c r="CF961" t="s">
        <v>119</v>
      </c>
      <c r="CG961" t="s">
        <v>120</v>
      </c>
      <c r="CH961" s="8">
        <v>96950</v>
      </c>
      <c r="CI961" s="3">
        <v>8.2899999999999991</v>
      </c>
      <c r="CJ961" s="3">
        <v>8.2899999999999991</v>
      </c>
      <c r="CK961" s="3">
        <v>12.44</v>
      </c>
      <c r="CL961" s="3">
        <v>12.44</v>
      </c>
      <c r="CM961" t="s">
        <v>136</v>
      </c>
      <c r="CN961" t="s">
        <v>368</v>
      </c>
      <c r="CO961" t="s">
        <v>138</v>
      </c>
      <c r="CQ961" t="s">
        <v>115</v>
      </c>
      <c r="CR961" t="s">
        <v>133</v>
      </c>
      <c r="CS961" t="s">
        <v>139</v>
      </c>
      <c r="CT961" t="s">
        <v>133</v>
      </c>
      <c r="CU961" t="s">
        <v>139</v>
      </c>
      <c r="CV961" t="s">
        <v>133</v>
      </c>
      <c r="CW961" t="s">
        <v>139</v>
      </c>
      <c r="CX961" s="2" t="s">
        <v>3256</v>
      </c>
      <c r="CY961" s="10">
        <v>16702858730</v>
      </c>
      <c r="CZ961" t="s">
        <v>1004</v>
      </c>
      <c r="DA961" t="s">
        <v>209</v>
      </c>
      <c r="DB961" t="s">
        <v>133</v>
      </c>
      <c r="DC961" t="s">
        <v>115</v>
      </c>
    </row>
    <row r="962" spans="1:112" ht="14.45" customHeight="1" x14ac:dyDescent="0.25">
      <c r="A962" t="s">
        <v>4289</v>
      </c>
      <c r="B962" t="s">
        <v>143</v>
      </c>
      <c r="C962" s="1">
        <v>45460</v>
      </c>
      <c r="D962" s="1">
        <v>45637</v>
      </c>
      <c r="E962" t="s">
        <v>144</v>
      </c>
      <c r="F962" s="1">
        <v>45599</v>
      </c>
      <c r="G962" t="s">
        <v>115</v>
      </c>
      <c r="H962" t="s">
        <v>115</v>
      </c>
      <c r="I962" t="s">
        <v>115</v>
      </c>
      <c r="J962" t="s">
        <v>145</v>
      </c>
      <c r="L962" t="s">
        <v>4290</v>
      </c>
      <c r="M962" t="s">
        <v>147</v>
      </c>
      <c r="N962" t="s">
        <v>148</v>
      </c>
      <c r="O962" t="s">
        <v>120</v>
      </c>
      <c r="P962" s="8">
        <v>96950</v>
      </c>
      <c r="Q962" t="s">
        <v>121</v>
      </c>
      <c r="S962" s="10">
        <v>16702341795</v>
      </c>
      <c r="U962" t="s">
        <v>149</v>
      </c>
      <c r="V962">
        <v>722511</v>
      </c>
      <c r="W962" t="s">
        <v>123</v>
      </c>
      <c r="Y962" t="s">
        <v>150</v>
      </c>
      <c r="Z962" t="s">
        <v>4291</v>
      </c>
      <c r="AA962" t="s">
        <v>152</v>
      </c>
      <c r="AB962" t="s">
        <v>153</v>
      </c>
      <c r="AC962" t="s">
        <v>146</v>
      </c>
      <c r="AD962" t="s">
        <v>147</v>
      </c>
      <c r="AE962" t="s">
        <v>148</v>
      </c>
      <c r="AF962" t="s">
        <v>120</v>
      </c>
      <c r="AG962" s="8">
        <v>96950</v>
      </c>
      <c r="AH962" t="s">
        <v>121</v>
      </c>
      <c r="AJ962" s="10">
        <v>16702341795</v>
      </c>
      <c r="AL962" t="s">
        <v>154</v>
      </c>
      <c r="BD962" t="str">
        <f>"35-1012.00"</f>
        <v>35-1012.00</v>
      </c>
      <c r="BE962" t="s">
        <v>3600</v>
      </c>
      <c r="BF962" t="s">
        <v>4292</v>
      </c>
      <c r="BG962" t="s">
        <v>4293</v>
      </c>
      <c r="BH962">
        <v>1</v>
      </c>
      <c r="BI962">
        <v>1</v>
      </c>
      <c r="BJ962" s="1">
        <v>45601</v>
      </c>
      <c r="BK962" s="1">
        <v>45965</v>
      </c>
      <c r="BL962" s="1">
        <v>45637</v>
      </c>
      <c r="BM962" s="1">
        <v>45965</v>
      </c>
      <c r="BN962">
        <v>35</v>
      </c>
      <c r="BO962">
        <v>0</v>
      </c>
      <c r="BP962">
        <v>6</v>
      </c>
      <c r="BQ962">
        <v>6</v>
      </c>
      <c r="BR962">
        <v>6</v>
      </c>
      <c r="BS962">
        <v>6</v>
      </c>
      <c r="BT962">
        <v>6</v>
      </c>
      <c r="BU962">
        <v>5</v>
      </c>
      <c r="BV962" t="str">
        <f>"8:00 AM"</f>
        <v>8:00 AM</v>
      </c>
      <c r="BW962" t="str">
        <f>"3:00 PM"</f>
        <v>3:00 PM</v>
      </c>
      <c r="BX962" t="s">
        <v>226</v>
      </c>
      <c r="BY962">
        <v>0</v>
      </c>
      <c r="BZ962">
        <v>12</v>
      </c>
      <c r="CA962" t="s">
        <v>133</v>
      </c>
      <c r="CB962">
        <v>10</v>
      </c>
      <c r="CC962" t="s">
        <v>4294</v>
      </c>
      <c r="CD962" t="s">
        <v>4295</v>
      </c>
      <c r="CE962" t="s">
        <v>147</v>
      </c>
      <c r="CF962" t="s">
        <v>148</v>
      </c>
      <c r="CG962" t="s">
        <v>120</v>
      </c>
      <c r="CH962" s="8">
        <v>96950</v>
      </c>
      <c r="CI962" s="3">
        <v>10.3</v>
      </c>
      <c r="CJ962" s="3">
        <v>16</v>
      </c>
      <c r="CM962" t="s">
        <v>136</v>
      </c>
      <c r="CN962" t="s">
        <v>158</v>
      </c>
      <c r="CO962" t="s">
        <v>138</v>
      </c>
      <c r="CQ962" t="s">
        <v>115</v>
      </c>
      <c r="CR962" t="s">
        <v>133</v>
      </c>
      <c r="CS962" t="s">
        <v>133</v>
      </c>
      <c r="CT962" t="s">
        <v>139</v>
      </c>
      <c r="CU962" t="s">
        <v>139</v>
      </c>
      <c r="CV962" t="s">
        <v>133</v>
      </c>
      <c r="CW962" t="s">
        <v>133</v>
      </c>
      <c r="CX962" t="s">
        <v>4296</v>
      </c>
      <c r="CY962" s="10">
        <v>16702341795</v>
      </c>
      <c r="CZ962" t="s">
        <v>154</v>
      </c>
      <c r="DA962" t="s">
        <v>164</v>
      </c>
      <c r="DB962" t="s">
        <v>133</v>
      </c>
      <c r="DC962" t="s">
        <v>115</v>
      </c>
    </row>
    <row r="963" spans="1:112" ht="14.45" customHeight="1" x14ac:dyDescent="0.25">
      <c r="A963" t="s">
        <v>4502</v>
      </c>
      <c r="B963" t="s">
        <v>901</v>
      </c>
      <c r="C963" s="1">
        <v>45582</v>
      </c>
      <c r="D963" s="1">
        <v>45637</v>
      </c>
      <c r="E963" t="s">
        <v>144</v>
      </c>
      <c r="F963" s="1">
        <v>45656</v>
      </c>
      <c r="G963" t="s">
        <v>115</v>
      </c>
      <c r="H963" t="s">
        <v>115</v>
      </c>
      <c r="I963" t="s">
        <v>115</v>
      </c>
      <c r="J963" t="s">
        <v>469</v>
      </c>
      <c r="L963" t="s">
        <v>470</v>
      </c>
      <c r="M963" t="s">
        <v>471</v>
      </c>
      <c r="N963" t="s">
        <v>119</v>
      </c>
      <c r="O963" t="s">
        <v>120</v>
      </c>
      <c r="P963" s="8">
        <v>96950</v>
      </c>
      <c r="Q963" t="s">
        <v>121</v>
      </c>
      <c r="S963" s="10">
        <v>16702355009</v>
      </c>
      <c r="U963" t="s">
        <v>472</v>
      </c>
      <c r="V963">
        <v>561311</v>
      </c>
      <c r="W963" t="s">
        <v>234</v>
      </c>
      <c r="X963" t="s">
        <v>133</v>
      </c>
      <c r="Y963" t="s">
        <v>473</v>
      </c>
      <c r="Z963" t="s">
        <v>474</v>
      </c>
      <c r="AA963" t="s">
        <v>475</v>
      </c>
      <c r="AB963" t="s">
        <v>200</v>
      </c>
      <c r="AC963" t="s">
        <v>476</v>
      </c>
      <c r="AD963" t="s">
        <v>471</v>
      </c>
      <c r="AE963" t="s">
        <v>119</v>
      </c>
      <c r="AF963" t="s">
        <v>120</v>
      </c>
      <c r="AG963" s="8">
        <v>96950</v>
      </c>
      <c r="AH963" t="s">
        <v>121</v>
      </c>
      <c r="AJ963" s="10">
        <v>16702355009</v>
      </c>
      <c r="AL963" t="s">
        <v>477</v>
      </c>
      <c r="BD963" t="str">
        <f>"43-3031.00"</f>
        <v>43-3031.00</v>
      </c>
      <c r="BE963" t="s">
        <v>430</v>
      </c>
      <c r="BF963" t="s">
        <v>4503</v>
      </c>
      <c r="BG963" t="s">
        <v>4504</v>
      </c>
      <c r="BH963">
        <v>10</v>
      </c>
      <c r="BI963">
        <v>9</v>
      </c>
      <c r="BJ963" s="1">
        <v>45658</v>
      </c>
      <c r="BK963" s="1">
        <v>46022</v>
      </c>
      <c r="BL963" s="1">
        <v>45658</v>
      </c>
      <c r="BM963" s="1">
        <v>46022</v>
      </c>
      <c r="BN963">
        <v>35</v>
      </c>
      <c r="BO963">
        <v>0</v>
      </c>
      <c r="BP963">
        <v>7</v>
      </c>
      <c r="BQ963">
        <v>7</v>
      </c>
      <c r="BR963">
        <v>7</v>
      </c>
      <c r="BS963">
        <v>7</v>
      </c>
      <c r="BT963">
        <v>7</v>
      </c>
      <c r="BU963">
        <v>0</v>
      </c>
      <c r="BV963" t="str">
        <f>"8:00 AM"</f>
        <v>8:00 AM</v>
      </c>
      <c r="BW963" t="str">
        <f>"4:00 PM"</f>
        <v>4:00 PM</v>
      </c>
      <c r="BX963" t="s">
        <v>226</v>
      </c>
      <c r="BY963">
        <v>0</v>
      </c>
      <c r="BZ963">
        <v>24</v>
      </c>
      <c r="CA963" t="s">
        <v>115</v>
      </c>
      <c r="CC963" t="s">
        <v>4505</v>
      </c>
      <c r="CD963" t="s">
        <v>470</v>
      </c>
      <c r="CE963" t="s">
        <v>1009</v>
      </c>
      <c r="CF963" t="s">
        <v>119</v>
      </c>
      <c r="CG963" t="s">
        <v>120</v>
      </c>
      <c r="CH963" s="8">
        <v>96950</v>
      </c>
      <c r="CI963" s="3">
        <v>12.28</v>
      </c>
      <c r="CJ963" s="3">
        <v>12.28</v>
      </c>
      <c r="CK963" s="3">
        <v>18.420000000000002</v>
      </c>
      <c r="CL963" s="3">
        <v>18.420000000000002</v>
      </c>
      <c r="CM963" t="s">
        <v>136</v>
      </c>
      <c r="CN963" t="s">
        <v>482</v>
      </c>
      <c r="CO963" t="s">
        <v>138</v>
      </c>
      <c r="CQ963" t="s">
        <v>115</v>
      </c>
      <c r="CR963" t="s">
        <v>133</v>
      </c>
      <c r="CS963" t="s">
        <v>139</v>
      </c>
      <c r="CT963" t="s">
        <v>133</v>
      </c>
      <c r="CU963" t="s">
        <v>139</v>
      </c>
      <c r="CV963" t="s">
        <v>133</v>
      </c>
      <c r="CW963" t="s">
        <v>139</v>
      </c>
      <c r="CX963" t="s">
        <v>4506</v>
      </c>
      <c r="CY963" s="10">
        <v>16702355009</v>
      </c>
      <c r="CZ963" t="s">
        <v>477</v>
      </c>
      <c r="DA963" t="s">
        <v>139</v>
      </c>
      <c r="DB963" t="s">
        <v>133</v>
      </c>
      <c r="DC963" t="s">
        <v>133</v>
      </c>
    </row>
    <row r="964" spans="1:112" ht="14.45" customHeight="1" x14ac:dyDescent="0.25">
      <c r="A964" t="s">
        <v>4562</v>
      </c>
      <c r="B964" t="s">
        <v>143</v>
      </c>
      <c r="C964" s="1">
        <v>45461</v>
      </c>
      <c r="D964" s="1">
        <v>45637</v>
      </c>
      <c r="E964" t="s">
        <v>144</v>
      </c>
      <c r="F964" s="1">
        <v>45564</v>
      </c>
      <c r="G964" t="s">
        <v>133</v>
      </c>
      <c r="H964" t="s">
        <v>115</v>
      </c>
      <c r="I964" t="s">
        <v>115</v>
      </c>
      <c r="J964" t="s">
        <v>4563</v>
      </c>
      <c r="L964" t="s">
        <v>2857</v>
      </c>
      <c r="M964" t="s">
        <v>2858</v>
      </c>
      <c r="N964" t="s">
        <v>119</v>
      </c>
      <c r="O964" t="s">
        <v>120</v>
      </c>
      <c r="P964" s="8">
        <v>96950</v>
      </c>
      <c r="Q964" t="s">
        <v>121</v>
      </c>
      <c r="S964" s="10">
        <v>16702341726</v>
      </c>
      <c r="U964" t="s">
        <v>2859</v>
      </c>
      <c r="V964">
        <v>31181</v>
      </c>
      <c r="W964" t="s">
        <v>123</v>
      </c>
      <c r="Y964" t="s">
        <v>2860</v>
      </c>
      <c r="Z964" t="s">
        <v>2861</v>
      </c>
      <c r="AA964" t="s">
        <v>2862</v>
      </c>
      <c r="AB964" t="s">
        <v>663</v>
      </c>
      <c r="AC964" t="s">
        <v>2857</v>
      </c>
      <c r="AD964" t="s">
        <v>2858</v>
      </c>
      <c r="AE964" t="s">
        <v>119</v>
      </c>
      <c r="AF964" t="s">
        <v>120</v>
      </c>
      <c r="AG964" s="8">
        <v>96950</v>
      </c>
      <c r="AH964" t="s">
        <v>121</v>
      </c>
      <c r="AJ964" s="10">
        <v>16702341726</v>
      </c>
      <c r="AL964" t="s">
        <v>2863</v>
      </c>
      <c r="BD964" t="str">
        <f>"49-9041.00"</f>
        <v>49-9041.00</v>
      </c>
      <c r="BE964" t="s">
        <v>3481</v>
      </c>
      <c r="BF964" t="s">
        <v>4564</v>
      </c>
      <c r="BG964" t="s">
        <v>3481</v>
      </c>
      <c r="BH964">
        <v>3</v>
      </c>
      <c r="BI964">
        <v>3</v>
      </c>
      <c r="BJ964" s="1">
        <v>45566</v>
      </c>
      <c r="BK964" s="1">
        <v>46660</v>
      </c>
      <c r="BL964" s="1">
        <v>45637</v>
      </c>
      <c r="BM964" s="1">
        <v>46660</v>
      </c>
      <c r="BN964">
        <v>40</v>
      </c>
      <c r="BO964">
        <v>0</v>
      </c>
      <c r="BP964">
        <v>7</v>
      </c>
      <c r="BQ964">
        <v>7</v>
      </c>
      <c r="BR964">
        <v>7</v>
      </c>
      <c r="BS964">
        <v>7</v>
      </c>
      <c r="BT964">
        <v>7</v>
      </c>
      <c r="BU964">
        <v>5</v>
      </c>
      <c r="BV964" t="str">
        <f>"7:00 AM"</f>
        <v>7:00 AM</v>
      </c>
      <c r="BW964" t="str">
        <f>"6:00 PM"</f>
        <v>6:00 PM</v>
      </c>
      <c r="BX964" t="s">
        <v>226</v>
      </c>
      <c r="BY964">
        <v>3</v>
      </c>
      <c r="BZ964">
        <v>12</v>
      </c>
      <c r="CA964" t="s">
        <v>115</v>
      </c>
      <c r="CC964" t="s">
        <v>4565</v>
      </c>
      <c r="CD964" t="s">
        <v>2857</v>
      </c>
      <c r="CE964" t="s">
        <v>2858</v>
      </c>
      <c r="CF964" t="s">
        <v>148</v>
      </c>
      <c r="CG964" t="s">
        <v>120</v>
      </c>
      <c r="CH964" s="8">
        <v>96950</v>
      </c>
      <c r="CI964" s="3">
        <v>10</v>
      </c>
      <c r="CJ964" s="3">
        <v>12</v>
      </c>
      <c r="CK964" s="3">
        <v>15</v>
      </c>
      <c r="CL964" s="3">
        <v>18</v>
      </c>
      <c r="CM964" t="s">
        <v>136</v>
      </c>
      <c r="CN964" t="s">
        <v>2867</v>
      </c>
      <c r="CO964" t="s">
        <v>138</v>
      </c>
      <c r="CQ964" t="s">
        <v>115</v>
      </c>
      <c r="CR964" t="s">
        <v>133</v>
      </c>
      <c r="CS964" t="s">
        <v>139</v>
      </c>
      <c r="CT964" t="s">
        <v>133</v>
      </c>
      <c r="CU964" t="s">
        <v>139</v>
      </c>
      <c r="CV964" t="s">
        <v>133</v>
      </c>
      <c r="CW964" t="s">
        <v>139</v>
      </c>
      <c r="CX964" t="s">
        <v>4566</v>
      </c>
      <c r="CY964" s="10">
        <v>16702341726</v>
      </c>
      <c r="CZ964" t="s">
        <v>2869</v>
      </c>
      <c r="DA964" t="s">
        <v>139</v>
      </c>
      <c r="DB964" t="s">
        <v>133</v>
      </c>
      <c r="DC964" t="s">
        <v>115</v>
      </c>
    </row>
    <row r="965" spans="1:112" ht="14.45" customHeight="1" x14ac:dyDescent="0.25">
      <c r="A965" t="s">
        <v>6169</v>
      </c>
      <c r="B965" t="s">
        <v>901</v>
      </c>
      <c r="C965" s="1">
        <v>45581</v>
      </c>
      <c r="D965" s="1">
        <v>45637</v>
      </c>
      <c r="E965" t="s">
        <v>144</v>
      </c>
      <c r="F965" s="1">
        <v>45564</v>
      </c>
      <c r="G965" t="s">
        <v>115</v>
      </c>
      <c r="H965" t="s">
        <v>115</v>
      </c>
      <c r="I965" t="s">
        <v>115</v>
      </c>
      <c r="J965" t="s">
        <v>1231</v>
      </c>
      <c r="K965" t="s">
        <v>1231</v>
      </c>
      <c r="L965" t="s">
        <v>6170</v>
      </c>
      <c r="M965" t="s">
        <v>1239</v>
      </c>
      <c r="N965" t="s">
        <v>119</v>
      </c>
      <c r="O965" t="s">
        <v>120</v>
      </c>
      <c r="P965" s="8">
        <v>96950</v>
      </c>
      <c r="Q965" t="s">
        <v>121</v>
      </c>
      <c r="S965" s="10">
        <v>16702356238</v>
      </c>
      <c r="U965" t="s">
        <v>1235</v>
      </c>
      <c r="V965">
        <v>56132</v>
      </c>
      <c r="W965" t="s">
        <v>123</v>
      </c>
      <c r="Y965" t="s">
        <v>1236</v>
      </c>
      <c r="Z965" t="s">
        <v>1237</v>
      </c>
      <c r="AA965" t="s">
        <v>1238</v>
      </c>
      <c r="AB965" t="s">
        <v>1752</v>
      </c>
      <c r="AC965" t="s">
        <v>6171</v>
      </c>
      <c r="AD965" t="s">
        <v>1840</v>
      </c>
      <c r="AE965" t="s">
        <v>119</v>
      </c>
      <c r="AF965" t="s">
        <v>120</v>
      </c>
      <c r="AG965" s="8">
        <v>96950</v>
      </c>
      <c r="AH965" t="s">
        <v>121</v>
      </c>
      <c r="AJ965" s="10">
        <v>16702356238</v>
      </c>
      <c r="AL965" t="s">
        <v>1841</v>
      </c>
      <c r="BD965" t="str">
        <f>"49-9099.00"</f>
        <v>49-9099.00</v>
      </c>
      <c r="BE965" t="s">
        <v>182</v>
      </c>
      <c r="BF965" t="s">
        <v>5629</v>
      </c>
      <c r="BG965" t="s">
        <v>1242</v>
      </c>
      <c r="BH965">
        <v>12</v>
      </c>
      <c r="BI965">
        <v>9</v>
      </c>
      <c r="BJ965" s="1">
        <v>45566</v>
      </c>
      <c r="BK965" s="1">
        <v>45930</v>
      </c>
      <c r="BL965" s="1">
        <v>45637</v>
      </c>
      <c r="BM965" s="1">
        <v>45930</v>
      </c>
      <c r="BN965">
        <v>35</v>
      </c>
      <c r="BO965">
        <v>0</v>
      </c>
      <c r="BP965">
        <v>7</v>
      </c>
      <c r="BQ965">
        <v>7</v>
      </c>
      <c r="BR965">
        <v>7</v>
      </c>
      <c r="BS965">
        <v>7</v>
      </c>
      <c r="BT965">
        <v>7</v>
      </c>
      <c r="BU965">
        <v>0</v>
      </c>
      <c r="BV965" t="str">
        <f>"8:00 AM"</f>
        <v>8:00 AM</v>
      </c>
      <c r="BW965" t="str">
        <f>"4:00 PM"</f>
        <v>4:00 PM</v>
      </c>
      <c r="BX965" t="s">
        <v>158</v>
      </c>
      <c r="BY965">
        <v>0</v>
      </c>
      <c r="BZ965">
        <v>3</v>
      </c>
      <c r="CA965" t="s">
        <v>115</v>
      </c>
      <c r="CC965" s="2" t="s">
        <v>5630</v>
      </c>
      <c r="CD965" t="s">
        <v>1844</v>
      </c>
      <c r="CE965" t="s">
        <v>1845</v>
      </c>
      <c r="CF965" t="s">
        <v>119</v>
      </c>
      <c r="CG965" t="s">
        <v>120</v>
      </c>
      <c r="CH965" s="8">
        <v>96950</v>
      </c>
      <c r="CI965" s="3">
        <v>10.02</v>
      </c>
      <c r="CJ965" s="3">
        <v>10.02</v>
      </c>
      <c r="CK965" s="3">
        <v>15.03</v>
      </c>
      <c r="CL965" s="3">
        <v>15.03</v>
      </c>
      <c r="CM965" t="s">
        <v>136</v>
      </c>
      <c r="CN965" t="s">
        <v>368</v>
      </c>
      <c r="CO965" t="s">
        <v>138</v>
      </c>
      <c r="CQ965" t="s">
        <v>115</v>
      </c>
      <c r="CR965" t="s">
        <v>133</v>
      </c>
      <c r="CS965" t="s">
        <v>139</v>
      </c>
      <c r="CT965" t="s">
        <v>133</v>
      </c>
      <c r="CU965" t="s">
        <v>139</v>
      </c>
      <c r="CV965" t="s">
        <v>133</v>
      </c>
      <c r="CW965" t="s">
        <v>139</v>
      </c>
      <c r="CX965" s="2" t="s">
        <v>1010</v>
      </c>
      <c r="CY965" s="10">
        <v>16702356238</v>
      </c>
      <c r="CZ965" t="s">
        <v>1841</v>
      </c>
      <c r="DA965" t="s">
        <v>209</v>
      </c>
      <c r="DB965" t="s">
        <v>133</v>
      </c>
      <c r="DC965" t="s">
        <v>115</v>
      </c>
    </row>
    <row r="966" spans="1:112" ht="14.45" customHeight="1" x14ac:dyDescent="0.25">
      <c r="A966" t="s">
        <v>6257</v>
      </c>
      <c r="B966" t="s">
        <v>143</v>
      </c>
      <c r="C966" s="1">
        <v>45587</v>
      </c>
      <c r="D966" s="1">
        <v>45637</v>
      </c>
      <c r="E966" t="s">
        <v>114</v>
      </c>
      <c r="G966" t="s">
        <v>115</v>
      </c>
      <c r="H966" t="s">
        <v>115</v>
      </c>
      <c r="I966" t="s">
        <v>115</v>
      </c>
      <c r="J966" t="s">
        <v>3359</v>
      </c>
      <c r="K966" t="s">
        <v>3360</v>
      </c>
      <c r="L966" t="s">
        <v>3361</v>
      </c>
      <c r="M966" t="s">
        <v>2249</v>
      </c>
      <c r="N966" t="s">
        <v>119</v>
      </c>
      <c r="O966" t="s">
        <v>120</v>
      </c>
      <c r="P966" s="8">
        <v>96950</v>
      </c>
      <c r="Q966" t="s">
        <v>121</v>
      </c>
      <c r="R966" t="s">
        <v>284</v>
      </c>
      <c r="S966" s="10">
        <v>16702881593</v>
      </c>
      <c r="U966" t="s">
        <v>3362</v>
      </c>
      <c r="V966">
        <v>23822</v>
      </c>
      <c r="W966" t="s">
        <v>123</v>
      </c>
      <c r="Y966" t="s">
        <v>3363</v>
      </c>
      <c r="Z966" t="s">
        <v>3364</v>
      </c>
      <c r="AB966" t="s">
        <v>200</v>
      </c>
      <c r="AC966" t="s">
        <v>3361</v>
      </c>
      <c r="AD966" t="s">
        <v>2249</v>
      </c>
      <c r="AE966" t="s">
        <v>119</v>
      </c>
      <c r="AF966" t="s">
        <v>120</v>
      </c>
      <c r="AG966" s="8">
        <v>96950</v>
      </c>
      <c r="AH966" t="s">
        <v>121</v>
      </c>
      <c r="AI966" t="s">
        <v>284</v>
      </c>
      <c r="AJ966" s="10">
        <v>16702881593</v>
      </c>
      <c r="AL966" t="s">
        <v>3365</v>
      </c>
      <c r="BD966" t="str">
        <f>"49-9021.00"</f>
        <v>49-9021.00</v>
      </c>
      <c r="BE966" t="s">
        <v>935</v>
      </c>
      <c r="BF966" t="s">
        <v>3366</v>
      </c>
      <c r="BG966" t="s">
        <v>3367</v>
      </c>
      <c r="BH966">
        <v>1</v>
      </c>
      <c r="BI966">
        <v>1</v>
      </c>
      <c r="BJ966" s="1">
        <v>45658</v>
      </c>
      <c r="BK966" s="1">
        <v>46022</v>
      </c>
      <c r="BL966" s="1">
        <v>45658</v>
      </c>
      <c r="BM966" s="1">
        <v>46022</v>
      </c>
      <c r="BN966">
        <v>35</v>
      </c>
      <c r="BO966">
        <v>0</v>
      </c>
      <c r="BP966">
        <v>7</v>
      </c>
      <c r="BQ966">
        <v>7</v>
      </c>
      <c r="BR966">
        <v>7</v>
      </c>
      <c r="BS966">
        <v>7</v>
      </c>
      <c r="BT966">
        <v>7</v>
      </c>
      <c r="BU966">
        <v>0</v>
      </c>
      <c r="BV966" t="str">
        <f>"9:00 AM"</f>
        <v>9:00 AM</v>
      </c>
      <c r="BW966" t="str">
        <f>"5:00 PM"</f>
        <v>5:00 PM</v>
      </c>
      <c r="BX966" t="s">
        <v>158</v>
      </c>
      <c r="BY966">
        <v>0</v>
      </c>
      <c r="BZ966">
        <v>12</v>
      </c>
      <c r="CA966" t="s">
        <v>115</v>
      </c>
      <c r="CC966" t="s">
        <v>246</v>
      </c>
      <c r="CD966" t="s">
        <v>3368</v>
      </c>
      <c r="CE966" t="s">
        <v>3369</v>
      </c>
      <c r="CF966" t="s">
        <v>119</v>
      </c>
      <c r="CG966" t="s">
        <v>120</v>
      </c>
      <c r="CH966" s="8">
        <v>96950</v>
      </c>
      <c r="CI966" s="3">
        <v>10.74</v>
      </c>
      <c r="CJ966" s="3">
        <v>10.74</v>
      </c>
      <c r="CK966" s="3">
        <v>16.11</v>
      </c>
      <c r="CL966" s="3">
        <v>16.11</v>
      </c>
      <c r="CM966" t="s">
        <v>136</v>
      </c>
      <c r="CN966" t="s">
        <v>246</v>
      </c>
      <c r="CO966" t="s">
        <v>138</v>
      </c>
      <c r="CQ966" t="s">
        <v>115</v>
      </c>
      <c r="CR966" t="s">
        <v>133</v>
      </c>
      <c r="CS966" t="s">
        <v>139</v>
      </c>
      <c r="CT966" t="s">
        <v>133</v>
      </c>
      <c r="CU966" t="s">
        <v>139</v>
      </c>
      <c r="CV966" t="s">
        <v>133</v>
      </c>
      <c r="CW966" t="s">
        <v>139</v>
      </c>
      <c r="CX966" t="s">
        <v>295</v>
      </c>
      <c r="CY966" s="10">
        <v>16702881593</v>
      </c>
      <c r="CZ966" t="s">
        <v>3365</v>
      </c>
      <c r="DA966" t="s">
        <v>296</v>
      </c>
      <c r="DB966" t="s">
        <v>133</v>
      </c>
      <c r="DC966" t="s">
        <v>115</v>
      </c>
    </row>
    <row r="967" spans="1:112" ht="14.45" customHeight="1" x14ac:dyDescent="0.25">
      <c r="A967" t="s">
        <v>7076</v>
      </c>
      <c r="B967" t="s">
        <v>143</v>
      </c>
      <c r="C967" s="1">
        <v>45581</v>
      </c>
      <c r="D967" s="1">
        <v>45637</v>
      </c>
      <c r="E967" t="s">
        <v>114</v>
      </c>
      <c r="G967" t="s">
        <v>115</v>
      </c>
      <c r="H967" t="s">
        <v>115</v>
      </c>
      <c r="I967" t="s">
        <v>115</v>
      </c>
      <c r="J967" t="s">
        <v>1231</v>
      </c>
      <c r="K967" t="s">
        <v>1231</v>
      </c>
      <c r="L967" t="s">
        <v>6170</v>
      </c>
      <c r="M967" t="s">
        <v>1239</v>
      </c>
      <c r="N967" t="s">
        <v>119</v>
      </c>
      <c r="O967" t="s">
        <v>120</v>
      </c>
      <c r="P967" s="8">
        <v>96950</v>
      </c>
      <c r="Q967" t="s">
        <v>121</v>
      </c>
      <c r="S967" s="10">
        <v>16702356238</v>
      </c>
      <c r="U967" t="s">
        <v>1235</v>
      </c>
      <c r="V967">
        <v>56132</v>
      </c>
      <c r="W967" t="s">
        <v>123</v>
      </c>
      <c r="Y967" t="s">
        <v>1236</v>
      </c>
      <c r="Z967" t="s">
        <v>1237</v>
      </c>
      <c r="AA967" t="s">
        <v>1238</v>
      </c>
      <c r="AB967" t="s">
        <v>1752</v>
      </c>
      <c r="AC967" t="s">
        <v>1839</v>
      </c>
      <c r="AD967" t="s">
        <v>1840</v>
      </c>
      <c r="AE967" t="s">
        <v>119</v>
      </c>
      <c r="AF967" t="s">
        <v>120</v>
      </c>
      <c r="AG967" s="8">
        <v>96950</v>
      </c>
      <c r="AH967" t="s">
        <v>121</v>
      </c>
      <c r="AJ967" s="10">
        <v>16702356238</v>
      </c>
      <c r="AL967" t="s">
        <v>1841</v>
      </c>
      <c r="BD967" t="str">
        <f>"49-9099.00"</f>
        <v>49-9099.00</v>
      </c>
      <c r="BE967" t="s">
        <v>182</v>
      </c>
      <c r="BF967" t="s">
        <v>5629</v>
      </c>
      <c r="BG967" t="s">
        <v>1242</v>
      </c>
      <c r="BH967">
        <v>12</v>
      </c>
      <c r="BI967">
        <v>12</v>
      </c>
      <c r="BJ967" s="1">
        <v>45658</v>
      </c>
      <c r="BK967" s="1">
        <v>46022</v>
      </c>
      <c r="BL967" s="1">
        <v>45658</v>
      </c>
      <c r="BM967" s="1">
        <v>46022</v>
      </c>
      <c r="BN967">
        <v>35</v>
      </c>
      <c r="BO967">
        <v>0</v>
      </c>
      <c r="BP967">
        <v>7</v>
      </c>
      <c r="BQ967">
        <v>7</v>
      </c>
      <c r="BR967">
        <v>7</v>
      </c>
      <c r="BS967">
        <v>7</v>
      </c>
      <c r="BT967">
        <v>7</v>
      </c>
      <c r="BU967">
        <v>0</v>
      </c>
      <c r="BV967" t="str">
        <f>"8:00 AM"</f>
        <v>8:00 AM</v>
      </c>
      <c r="BW967" t="str">
        <f>"4:00 PM"</f>
        <v>4:00 PM</v>
      </c>
      <c r="BX967" t="s">
        <v>158</v>
      </c>
      <c r="BY967">
        <v>0</v>
      </c>
      <c r="BZ967">
        <v>3</v>
      </c>
      <c r="CA967" t="s">
        <v>115</v>
      </c>
      <c r="CC967" s="2" t="s">
        <v>5630</v>
      </c>
      <c r="CD967" t="s">
        <v>1844</v>
      </c>
      <c r="CE967" t="s">
        <v>1845</v>
      </c>
      <c r="CF967" t="s">
        <v>119</v>
      </c>
      <c r="CG967" t="s">
        <v>120</v>
      </c>
      <c r="CH967" s="8">
        <v>96950</v>
      </c>
      <c r="CI967" s="3">
        <v>10.02</v>
      </c>
      <c r="CJ967" s="3">
        <v>10.02</v>
      </c>
      <c r="CK967" s="3">
        <v>15.03</v>
      </c>
      <c r="CL967" s="3">
        <v>15.03</v>
      </c>
      <c r="CM967" t="s">
        <v>753</v>
      </c>
      <c r="CN967" t="s">
        <v>137</v>
      </c>
      <c r="CO967" t="s">
        <v>138</v>
      </c>
      <c r="CQ967" t="s">
        <v>115</v>
      </c>
      <c r="CR967" t="s">
        <v>133</v>
      </c>
      <c r="CS967" t="s">
        <v>139</v>
      </c>
      <c r="CT967" t="s">
        <v>133</v>
      </c>
      <c r="CU967" t="s">
        <v>139</v>
      </c>
      <c r="CV967" t="s">
        <v>133</v>
      </c>
      <c r="CW967" t="s">
        <v>139</v>
      </c>
      <c r="CX967" s="2" t="s">
        <v>1010</v>
      </c>
      <c r="CY967" s="10">
        <v>16702356238</v>
      </c>
      <c r="CZ967" t="s">
        <v>1841</v>
      </c>
      <c r="DA967" t="s">
        <v>209</v>
      </c>
      <c r="DB967" t="s">
        <v>133</v>
      </c>
      <c r="DC967" t="s">
        <v>115</v>
      </c>
    </row>
    <row r="968" spans="1:112" ht="14.45" customHeight="1" x14ac:dyDescent="0.25">
      <c r="A968" t="s">
        <v>7393</v>
      </c>
      <c r="B968" t="s">
        <v>192</v>
      </c>
      <c r="C968" s="1">
        <v>45603</v>
      </c>
      <c r="D968" s="1">
        <v>45637</v>
      </c>
      <c r="E968" t="s">
        <v>144</v>
      </c>
      <c r="F968" s="1">
        <v>45715</v>
      </c>
      <c r="G968" t="s">
        <v>115</v>
      </c>
      <c r="H968" t="s">
        <v>115</v>
      </c>
      <c r="I968" t="s">
        <v>115</v>
      </c>
      <c r="J968" t="s">
        <v>5743</v>
      </c>
      <c r="K968" t="s">
        <v>5743</v>
      </c>
      <c r="L968" t="s">
        <v>5744</v>
      </c>
      <c r="N968" t="s">
        <v>119</v>
      </c>
      <c r="O968" t="s">
        <v>120</v>
      </c>
      <c r="P968" s="8">
        <v>96950</v>
      </c>
      <c r="Q968" t="s">
        <v>121</v>
      </c>
      <c r="S968" s="10">
        <v>16704833846</v>
      </c>
      <c r="U968" t="s">
        <v>5745</v>
      </c>
      <c r="V968">
        <v>81111</v>
      </c>
      <c r="W968" t="s">
        <v>123</v>
      </c>
      <c r="Y968" t="s">
        <v>5746</v>
      </c>
      <c r="Z968" t="s">
        <v>5747</v>
      </c>
      <c r="AB968" t="s">
        <v>565</v>
      </c>
      <c r="AC968" t="s">
        <v>5748</v>
      </c>
      <c r="AE968" t="s">
        <v>119</v>
      </c>
      <c r="AF968" t="s">
        <v>120</v>
      </c>
      <c r="AG968" s="8">
        <v>96950</v>
      </c>
      <c r="AH968" t="s">
        <v>121</v>
      </c>
      <c r="AJ968" s="10">
        <v>16704833846</v>
      </c>
      <c r="AL968" t="s">
        <v>5756</v>
      </c>
      <c r="BD968" t="str">
        <f>"49-2092.00"</f>
        <v>49-2092.00</v>
      </c>
      <c r="BE968" t="s">
        <v>5750</v>
      </c>
      <c r="BF968" t="s">
        <v>5751</v>
      </c>
      <c r="BG968" t="s">
        <v>5752</v>
      </c>
      <c r="BH968">
        <v>1</v>
      </c>
      <c r="BJ968" s="1">
        <v>45717</v>
      </c>
      <c r="BK968" s="1">
        <v>46081</v>
      </c>
      <c r="BN968">
        <v>40</v>
      </c>
      <c r="BO968">
        <v>0</v>
      </c>
      <c r="BP968">
        <v>8</v>
      </c>
      <c r="BQ968">
        <v>8</v>
      </c>
      <c r="BR968">
        <v>8</v>
      </c>
      <c r="BS968">
        <v>8</v>
      </c>
      <c r="BT968">
        <v>8</v>
      </c>
      <c r="BU968">
        <v>0</v>
      </c>
      <c r="BV968" t="str">
        <f>"8:00 AM"</f>
        <v>8:00 AM</v>
      </c>
      <c r="BW968" t="str">
        <f>"5:00 PM"</f>
        <v>5:00 PM</v>
      </c>
      <c r="BX968" t="s">
        <v>226</v>
      </c>
      <c r="BY968">
        <v>0</v>
      </c>
      <c r="BZ968">
        <v>24</v>
      </c>
      <c r="CA968" t="s">
        <v>115</v>
      </c>
      <c r="CC968" t="s">
        <v>7394</v>
      </c>
      <c r="CD968" t="s">
        <v>5754</v>
      </c>
      <c r="CF968" t="s">
        <v>119</v>
      </c>
      <c r="CG968" t="s">
        <v>120</v>
      </c>
      <c r="CH968" s="8">
        <v>96950</v>
      </c>
      <c r="CI968" s="3">
        <v>16.170000000000002</v>
      </c>
      <c r="CJ968" s="3">
        <v>16.170000000000002</v>
      </c>
      <c r="CK968" s="3">
        <v>24.26</v>
      </c>
      <c r="CL968" s="3">
        <v>24.26</v>
      </c>
      <c r="CM968" t="s">
        <v>136</v>
      </c>
      <c r="CO968" t="s">
        <v>138</v>
      </c>
      <c r="CQ968" t="s">
        <v>115</v>
      </c>
      <c r="CR968" t="s">
        <v>133</v>
      </c>
      <c r="CS968" t="s">
        <v>139</v>
      </c>
      <c r="CT968" t="s">
        <v>133</v>
      </c>
      <c r="CU968" t="s">
        <v>139</v>
      </c>
      <c r="CV968" t="s">
        <v>133</v>
      </c>
      <c r="CW968" t="s">
        <v>139</v>
      </c>
      <c r="CX968" t="s">
        <v>7395</v>
      </c>
      <c r="CY968" s="10">
        <v>16702353300</v>
      </c>
      <c r="CZ968" t="s">
        <v>5756</v>
      </c>
      <c r="DA968" t="s">
        <v>139</v>
      </c>
      <c r="DB968" t="s">
        <v>133</v>
      </c>
      <c r="DC968" t="s">
        <v>115</v>
      </c>
    </row>
    <row r="969" spans="1:112" ht="14.45" customHeight="1" x14ac:dyDescent="0.25">
      <c r="A969" t="s">
        <v>7613</v>
      </c>
      <c r="B969" t="s">
        <v>143</v>
      </c>
      <c r="C969" s="1">
        <v>45587</v>
      </c>
      <c r="D969" s="1">
        <v>45637</v>
      </c>
      <c r="E969" t="s">
        <v>114</v>
      </c>
      <c r="G969" t="s">
        <v>115</v>
      </c>
      <c r="H969" t="s">
        <v>115</v>
      </c>
      <c r="I969" t="s">
        <v>115</v>
      </c>
      <c r="J969" t="s">
        <v>871</v>
      </c>
      <c r="L969" t="s">
        <v>872</v>
      </c>
      <c r="M969" t="s">
        <v>873</v>
      </c>
      <c r="N969" t="s">
        <v>119</v>
      </c>
      <c r="O969" t="s">
        <v>120</v>
      </c>
      <c r="P969" s="8">
        <v>96950</v>
      </c>
      <c r="Q969" t="s">
        <v>121</v>
      </c>
      <c r="R969" t="s">
        <v>284</v>
      </c>
      <c r="S969" s="10">
        <v>16703223320</v>
      </c>
      <c r="U969" t="s">
        <v>875</v>
      </c>
      <c r="V969">
        <v>611110</v>
      </c>
      <c r="W969" t="s">
        <v>123</v>
      </c>
      <c r="Y969" t="s">
        <v>876</v>
      </c>
      <c r="Z969" t="s">
        <v>877</v>
      </c>
      <c r="AA969" t="s">
        <v>878</v>
      </c>
      <c r="AB969" t="s">
        <v>879</v>
      </c>
      <c r="AC969" t="s">
        <v>872</v>
      </c>
      <c r="AE969" t="s">
        <v>119</v>
      </c>
      <c r="AF969" t="s">
        <v>120</v>
      </c>
      <c r="AG969" s="8">
        <v>96950</v>
      </c>
      <c r="AH969" t="s">
        <v>121</v>
      </c>
      <c r="AI969" t="s">
        <v>284</v>
      </c>
      <c r="AJ969" s="10">
        <v>16703223320</v>
      </c>
      <c r="AL969" t="s">
        <v>880</v>
      </c>
      <c r="BD969" t="str">
        <f>"49-9071.00"</f>
        <v>49-9071.00</v>
      </c>
      <c r="BE969" t="s">
        <v>241</v>
      </c>
      <c r="BF969" t="s">
        <v>7614</v>
      </c>
      <c r="BG969" t="s">
        <v>1742</v>
      </c>
      <c r="BH969">
        <v>1</v>
      </c>
      <c r="BI969">
        <v>1</v>
      </c>
      <c r="BJ969" s="1">
        <v>45706</v>
      </c>
      <c r="BK969" s="1">
        <v>46070</v>
      </c>
      <c r="BL969" s="1">
        <v>45706</v>
      </c>
      <c r="BM969" s="1">
        <v>46070</v>
      </c>
      <c r="BN969">
        <v>35</v>
      </c>
      <c r="BO969">
        <v>0</v>
      </c>
      <c r="BP969">
        <v>7</v>
      </c>
      <c r="BQ969">
        <v>7</v>
      </c>
      <c r="BR969">
        <v>7</v>
      </c>
      <c r="BS969">
        <v>7</v>
      </c>
      <c r="BT969">
        <v>7</v>
      </c>
      <c r="BU969">
        <v>0</v>
      </c>
      <c r="BV969" t="str">
        <f>"9:00 AM"</f>
        <v>9:00 AM</v>
      </c>
      <c r="BW969" t="str">
        <f>"5:00 PM"</f>
        <v>5:00 PM</v>
      </c>
      <c r="BX969" t="s">
        <v>226</v>
      </c>
      <c r="BY969">
        <v>0</v>
      </c>
      <c r="BZ969">
        <v>12</v>
      </c>
      <c r="CA969" t="s">
        <v>115</v>
      </c>
      <c r="CC969" t="s">
        <v>246</v>
      </c>
      <c r="CD969" t="s">
        <v>2966</v>
      </c>
      <c r="CE969" t="s">
        <v>1668</v>
      </c>
      <c r="CF969" t="s">
        <v>119</v>
      </c>
      <c r="CG969" t="s">
        <v>120</v>
      </c>
      <c r="CH969" s="8">
        <v>96950</v>
      </c>
      <c r="CI969" s="3">
        <v>9.75</v>
      </c>
      <c r="CJ969" s="3">
        <v>9.75</v>
      </c>
      <c r="CK969" s="3">
        <v>14.63</v>
      </c>
      <c r="CL969" s="3">
        <v>14.63</v>
      </c>
      <c r="CM969" t="s">
        <v>136</v>
      </c>
      <c r="CN969" t="s">
        <v>246</v>
      </c>
      <c r="CO969" t="s">
        <v>138</v>
      </c>
      <c r="CQ969" t="s">
        <v>115</v>
      </c>
      <c r="CR969" t="s">
        <v>133</v>
      </c>
      <c r="CS969" t="s">
        <v>139</v>
      </c>
      <c r="CT969" t="s">
        <v>133</v>
      </c>
      <c r="CU969" t="s">
        <v>139</v>
      </c>
      <c r="CV969" t="s">
        <v>133</v>
      </c>
      <c r="CW969" t="s">
        <v>139</v>
      </c>
      <c r="CX969" t="s">
        <v>295</v>
      </c>
      <c r="CY969" s="10">
        <v>16703223320</v>
      </c>
      <c r="CZ969" t="s">
        <v>139</v>
      </c>
      <c r="DA969" t="s">
        <v>296</v>
      </c>
      <c r="DB969" t="s">
        <v>133</v>
      </c>
      <c r="DC969" t="s">
        <v>115</v>
      </c>
    </row>
    <row r="970" spans="1:112" ht="14.45" customHeight="1" x14ac:dyDescent="0.25">
      <c r="A970" t="s">
        <v>8404</v>
      </c>
      <c r="B970" t="s">
        <v>143</v>
      </c>
      <c r="C970" s="1">
        <v>45589</v>
      </c>
      <c r="D970" s="1">
        <v>45637</v>
      </c>
      <c r="E970" t="s">
        <v>144</v>
      </c>
      <c r="F970" s="1">
        <v>45687</v>
      </c>
      <c r="G970" t="s">
        <v>115</v>
      </c>
      <c r="H970" t="s">
        <v>115</v>
      </c>
      <c r="I970" t="s">
        <v>115</v>
      </c>
      <c r="J970" t="s">
        <v>1952</v>
      </c>
      <c r="L970" t="s">
        <v>1953</v>
      </c>
      <c r="M970" t="s">
        <v>1954</v>
      </c>
      <c r="N970" t="s">
        <v>148</v>
      </c>
      <c r="O970" t="s">
        <v>120</v>
      </c>
      <c r="P970" s="8">
        <v>96950</v>
      </c>
      <c r="Q970" t="s">
        <v>121</v>
      </c>
      <c r="S970" s="10">
        <v>16702887999</v>
      </c>
      <c r="U970" t="s">
        <v>1955</v>
      </c>
      <c r="V970">
        <v>23711</v>
      </c>
      <c r="W970" t="s">
        <v>123</v>
      </c>
      <c r="Y970" t="s">
        <v>1956</v>
      </c>
      <c r="Z970" t="s">
        <v>1957</v>
      </c>
      <c r="AA970" t="s">
        <v>1958</v>
      </c>
      <c r="AB970" t="s">
        <v>565</v>
      </c>
      <c r="AC970" t="s">
        <v>1953</v>
      </c>
      <c r="AD970" t="s">
        <v>8405</v>
      </c>
      <c r="AE970" t="s">
        <v>148</v>
      </c>
      <c r="AF970" t="s">
        <v>120</v>
      </c>
      <c r="AG970" s="8">
        <v>96950</v>
      </c>
      <c r="AH970" t="s">
        <v>121</v>
      </c>
      <c r="AJ970" s="10">
        <v>16702887999</v>
      </c>
      <c r="AL970" t="s">
        <v>1959</v>
      </c>
      <c r="BD970" t="str">
        <f>"13-1051.00"</f>
        <v>13-1051.00</v>
      </c>
      <c r="BE970" t="s">
        <v>1396</v>
      </c>
      <c r="BF970" t="s">
        <v>7007</v>
      </c>
      <c r="BG970" t="s">
        <v>7008</v>
      </c>
      <c r="BH970">
        <v>1</v>
      </c>
      <c r="BI970">
        <v>1</v>
      </c>
      <c r="BJ970" s="1">
        <v>45689</v>
      </c>
      <c r="BK970" s="1">
        <v>46053</v>
      </c>
      <c r="BL970" s="1">
        <v>45689</v>
      </c>
      <c r="BM970" s="1">
        <v>46053</v>
      </c>
      <c r="BN970">
        <v>40</v>
      </c>
      <c r="BO970">
        <v>0</v>
      </c>
      <c r="BP970">
        <v>8</v>
      </c>
      <c r="BQ970">
        <v>8</v>
      </c>
      <c r="BR970">
        <v>8</v>
      </c>
      <c r="BS970">
        <v>8</v>
      </c>
      <c r="BT970">
        <v>8</v>
      </c>
      <c r="BU970">
        <v>0</v>
      </c>
      <c r="BV970" t="str">
        <f>"8:00 AM"</f>
        <v>8:00 AM</v>
      </c>
      <c r="BW970" t="str">
        <f>"5:00 PM"</f>
        <v>5:00 PM</v>
      </c>
      <c r="BX970" t="s">
        <v>726</v>
      </c>
      <c r="BY970">
        <v>0</v>
      </c>
      <c r="BZ970">
        <v>24</v>
      </c>
      <c r="CA970" t="s">
        <v>115</v>
      </c>
      <c r="CC970" t="s">
        <v>8406</v>
      </c>
      <c r="CD970" t="s">
        <v>7010</v>
      </c>
      <c r="CE970" t="s">
        <v>8407</v>
      </c>
      <c r="CF970" t="s">
        <v>148</v>
      </c>
      <c r="CG970" t="s">
        <v>120</v>
      </c>
      <c r="CH970" s="8">
        <v>96950</v>
      </c>
      <c r="CI970" s="3">
        <v>17.25</v>
      </c>
      <c r="CJ970" s="3">
        <v>17.25</v>
      </c>
      <c r="CK970" s="3">
        <v>0</v>
      </c>
      <c r="CL970" s="3">
        <v>0</v>
      </c>
      <c r="CM970" t="s">
        <v>136</v>
      </c>
      <c r="CN970" t="s">
        <v>158</v>
      </c>
      <c r="CO970" t="s">
        <v>138</v>
      </c>
      <c r="CQ970" t="s">
        <v>115</v>
      </c>
      <c r="CR970" t="s">
        <v>133</v>
      </c>
      <c r="CS970" t="s">
        <v>139</v>
      </c>
      <c r="CT970" t="s">
        <v>139</v>
      </c>
      <c r="CU970" t="s">
        <v>139</v>
      </c>
      <c r="CV970" t="s">
        <v>133</v>
      </c>
      <c r="CW970" t="s">
        <v>139</v>
      </c>
      <c r="CX970" t="s">
        <v>7012</v>
      </c>
      <c r="CY970" s="10">
        <v>16702887999</v>
      </c>
      <c r="CZ970" t="s">
        <v>1959</v>
      </c>
      <c r="DA970" t="s">
        <v>139</v>
      </c>
      <c r="DB970" t="s">
        <v>133</v>
      </c>
      <c r="DC970" t="s">
        <v>115</v>
      </c>
    </row>
    <row r="971" spans="1:112" ht="14.45" customHeight="1" x14ac:dyDescent="0.25">
      <c r="A971" t="s">
        <v>9114</v>
      </c>
      <c r="B971" t="s">
        <v>143</v>
      </c>
      <c r="C971" s="1">
        <v>45499</v>
      </c>
      <c r="D971" s="1">
        <v>45637</v>
      </c>
      <c r="E971" t="s">
        <v>114</v>
      </c>
      <c r="G971" t="s">
        <v>115</v>
      </c>
      <c r="H971" t="s">
        <v>115</v>
      </c>
      <c r="I971" t="s">
        <v>115</v>
      </c>
      <c r="J971" t="s">
        <v>9115</v>
      </c>
      <c r="K971" t="s">
        <v>9116</v>
      </c>
      <c r="L971" t="s">
        <v>9117</v>
      </c>
      <c r="N971" t="s">
        <v>119</v>
      </c>
      <c r="O971" t="s">
        <v>120</v>
      </c>
      <c r="P971" s="8">
        <v>96950</v>
      </c>
      <c r="Q971" t="s">
        <v>121</v>
      </c>
      <c r="S971" s="10">
        <v>16704881818</v>
      </c>
      <c r="U971" t="s">
        <v>9118</v>
      </c>
      <c r="V971">
        <v>722511</v>
      </c>
      <c r="W971" t="s">
        <v>123</v>
      </c>
      <c r="Y971" t="s">
        <v>9119</v>
      </c>
      <c r="Z971" t="s">
        <v>2114</v>
      </c>
      <c r="AB971" t="s">
        <v>200</v>
      </c>
      <c r="AC971" t="s">
        <v>9117</v>
      </c>
      <c r="AE971" t="s">
        <v>119</v>
      </c>
      <c r="AF971" t="s">
        <v>120</v>
      </c>
      <c r="AG971" s="8">
        <v>96950</v>
      </c>
      <c r="AH971" t="s">
        <v>121</v>
      </c>
      <c r="AJ971" s="10">
        <v>16704881818</v>
      </c>
      <c r="AL971" t="s">
        <v>9120</v>
      </c>
      <c r="BD971" t="str">
        <f>"35-2011.00"</f>
        <v>35-2011.00</v>
      </c>
      <c r="BE971" t="s">
        <v>2851</v>
      </c>
      <c r="BF971" t="s">
        <v>9121</v>
      </c>
      <c r="BG971" t="s">
        <v>275</v>
      </c>
      <c r="BH971">
        <v>6</v>
      </c>
      <c r="BI971">
        <v>6</v>
      </c>
      <c r="BJ971" s="1">
        <v>45566</v>
      </c>
      <c r="BK971" s="1">
        <v>45930</v>
      </c>
      <c r="BL971" s="1">
        <v>45637</v>
      </c>
      <c r="BM971" s="1">
        <v>45930</v>
      </c>
      <c r="BN971">
        <v>35</v>
      </c>
      <c r="BO971">
        <v>0</v>
      </c>
      <c r="BP971">
        <v>7</v>
      </c>
      <c r="BQ971">
        <v>7</v>
      </c>
      <c r="BR971">
        <v>7</v>
      </c>
      <c r="BS971">
        <v>7</v>
      </c>
      <c r="BT971">
        <v>7</v>
      </c>
      <c r="BU971">
        <v>0</v>
      </c>
      <c r="BV971" t="str">
        <f>"9:00 AM"</f>
        <v>9:00 AM</v>
      </c>
      <c r="BW971" t="str">
        <f>"4:00 PM"</f>
        <v>4:00 PM</v>
      </c>
      <c r="BX971" t="s">
        <v>158</v>
      </c>
      <c r="BY971">
        <v>0</v>
      </c>
      <c r="BZ971">
        <v>3</v>
      </c>
      <c r="CA971" t="s">
        <v>115</v>
      </c>
      <c r="CC971" t="s">
        <v>9122</v>
      </c>
      <c r="CD971" t="s">
        <v>9117</v>
      </c>
      <c r="CF971" t="s">
        <v>119</v>
      </c>
      <c r="CG971" t="s">
        <v>120</v>
      </c>
      <c r="CH971" s="8">
        <v>96950</v>
      </c>
      <c r="CI971" s="3">
        <v>8.85</v>
      </c>
      <c r="CJ971" s="3">
        <v>8.85</v>
      </c>
      <c r="CK971" s="3">
        <v>13.28</v>
      </c>
      <c r="CL971" s="3">
        <v>13.28</v>
      </c>
      <c r="CM971" t="s">
        <v>136</v>
      </c>
      <c r="CN971" t="s">
        <v>209</v>
      </c>
      <c r="CO971" t="s">
        <v>138</v>
      </c>
      <c r="CQ971" t="s">
        <v>115</v>
      </c>
      <c r="CR971" t="s">
        <v>133</v>
      </c>
      <c r="CS971" t="s">
        <v>139</v>
      </c>
      <c r="CT971" t="s">
        <v>133</v>
      </c>
      <c r="CU971" t="s">
        <v>139</v>
      </c>
      <c r="CV971" t="s">
        <v>133</v>
      </c>
      <c r="CW971" t="s">
        <v>139</v>
      </c>
      <c r="CX971" t="s">
        <v>1315</v>
      </c>
      <c r="CY971" s="10">
        <v>16704881818</v>
      </c>
      <c r="CZ971" t="s">
        <v>9120</v>
      </c>
      <c r="DA971" t="s">
        <v>209</v>
      </c>
      <c r="DB971" t="s">
        <v>133</v>
      </c>
      <c r="DC971" t="s">
        <v>115</v>
      </c>
      <c r="DD971" t="s">
        <v>2114</v>
      </c>
      <c r="DE971" t="s">
        <v>9123</v>
      </c>
      <c r="DG971" t="s">
        <v>9115</v>
      </c>
      <c r="DH971" t="s">
        <v>9120</v>
      </c>
    </row>
    <row r="972" spans="1:112" ht="14.45" customHeight="1" x14ac:dyDescent="0.25">
      <c r="A972" t="s">
        <v>9386</v>
      </c>
      <c r="B972" t="s">
        <v>143</v>
      </c>
      <c r="C972" s="1">
        <v>45586</v>
      </c>
      <c r="D972" s="1">
        <v>45637</v>
      </c>
      <c r="E972" t="s">
        <v>144</v>
      </c>
      <c r="F972" s="1">
        <v>45564</v>
      </c>
      <c r="G972" t="s">
        <v>115</v>
      </c>
      <c r="H972" t="s">
        <v>115</v>
      </c>
      <c r="I972" t="s">
        <v>115</v>
      </c>
      <c r="J972" t="s">
        <v>9387</v>
      </c>
      <c r="L972" t="s">
        <v>9388</v>
      </c>
      <c r="M972" t="s">
        <v>9389</v>
      </c>
      <c r="N972" t="s">
        <v>148</v>
      </c>
      <c r="O972" t="s">
        <v>120</v>
      </c>
      <c r="P972" s="8">
        <v>96950</v>
      </c>
      <c r="Q972" t="s">
        <v>121</v>
      </c>
      <c r="S972" s="10">
        <v>16704836526</v>
      </c>
      <c r="U972" t="s">
        <v>2609</v>
      </c>
      <c r="V972">
        <v>23622</v>
      </c>
      <c r="W972" t="s">
        <v>123</v>
      </c>
      <c r="Y972" t="s">
        <v>4928</v>
      </c>
      <c r="Z972" t="s">
        <v>4929</v>
      </c>
      <c r="AA972" t="s">
        <v>4930</v>
      </c>
      <c r="AB972" t="s">
        <v>9390</v>
      </c>
      <c r="AC972" t="s">
        <v>4927</v>
      </c>
      <c r="AD972" t="s">
        <v>2608</v>
      </c>
      <c r="AE972" t="s">
        <v>148</v>
      </c>
      <c r="AF972" t="s">
        <v>120</v>
      </c>
      <c r="AG972" s="8">
        <v>96950</v>
      </c>
      <c r="AH972" t="s">
        <v>121</v>
      </c>
      <c r="AJ972" s="10">
        <v>16704836526</v>
      </c>
      <c r="AL972" t="s">
        <v>2615</v>
      </c>
      <c r="BD972" t="str">
        <f>"49-9071.00"</f>
        <v>49-9071.00</v>
      </c>
      <c r="BE972" t="s">
        <v>241</v>
      </c>
      <c r="BF972" t="s">
        <v>9391</v>
      </c>
      <c r="BG972" t="s">
        <v>9392</v>
      </c>
      <c r="BH972">
        <v>8</v>
      </c>
      <c r="BI972">
        <v>8</v>
      </c>
      <c r="BJ972" s="1">
        <v>45597</v>
      </c>
      <c r="BK972" s="1">
        <v>45961</v>
      </c>
      <c r="BL972" s="1">
        <v>45637</v>
      </c>
      <c r="BM972" s="1">
        <v>45961</v>
      </c>
      <c r="BN972">
        <v>40</v>
      </c>
      <c r="BO972">
        <v>0</v>
      </c>
      <c r="BP972">
        <v>8</v>
      </c>
      <c r="BQ972">
        <v>8</v>
      </c>
      <c r="BR972">
        <v>8</v>
      </c>
      <c r="BS972">
        <v>8</v>
      </c>
      <c r="BT972">
        <v>8</v>
      </c>
      <c r="BU972">
        <v>0</v>
      </c>
      <c r="BV972" t="str">
        <f>"8:00 AM"</f>
        <v>8:00 AM</v>
      </c>
      <c r="BW972" t="str">
        <f>"5:00 PM"</f>
        <v>5:00 PM</v>
      </c>
      <c r="BX972" t="s">
        <v>226</v>
      </c>
      <c r="BY972">
        <v>0</v>
      </c>
      <c r="BZ972">
        <v>12</v>
      </c>
      <c r="CA972" t="s">
        <v>115</v>
      </c>
      <c r="CC972" t="s">
        <v>9393</v>
      </c>
      <c r="CD972" t="s">
        <v>9394</v>
      </c>
      <c r="CE972" t="s">
        <v>9395</v>
      </c>
      <c r="CF972" t="s">
        <v>148</v>
      </c>
      <c r="CG972" t="s">
        <v>120</v>
      </c>
      <c r="CH972" s="8">
        <v>96950</v>
      </c>
      <c r="CI972" s="3">
        <v>9.75</v>
      </c>
      <c r="CJ972" s="3">
        <v>9.75</v>
      </c>
      <c r="CK972" s="3">
        <v>14.63</v>
      </c>
      <c r="CL972" s="3">
        <v>14.63</v>
      </c>
      <c r="CM972" t="s">
        <v>136</v>
      </c>
      <c r="CN972" t="s">
        <v>368</v>
      </c>
      <c r="CO972" t="s">
        <v>138</v>
      </c>
      <c r="CQ972" t="s">
        <v>115</v>
      </c>
      <c r="CR972" t="s">
        <v>133</v>
      </c>
      <c r="CS972" t="s">
        <v>139</v>
      </c>
      <c r="CT972" t="s">
        <v>133</v>
      </c>
      <c r="CU972" t="s">
        <v>139</v>
      </c>
      <c r="CV972" t="s">
        <v>133</v>
      </c>
      <c r="CW972" t="s">
        <v>139</v>
      </c>
      <c r="CX972" t="s">
        <v>9396</v>
      </c>
      <c r="CY972" s="10">
        <v>16702346526</v>
      </c>
      <c r="CZ972" t="s">
        <v>2615</v>
      </c>
      <c r="DA972" t="s">
        <v>139</v>
      </c>
      <c r="DB972" t="s">
        <v>133</v>
      </c>
      <c r="DC972" t="s">
        <v>115</v>
      </c>
    </row>
    <row r="973" spans="1:112" ht="14.45" customHeight="1" x14ac:dyDescent="0.25">
      <c r="A973" t="s">
        <v>9512</v>
      </c>
      <c r="B973" t="s">
        <v>143</v>
      </c>
      <c r="C973" s="1">
        <v>45559</v>
      </c>
      <c r="D973" s="1">
        <v>45637</v>
      </c>
      <c r="E973" t="s">
        <v>114</v>
      </c>
      <c r="G973" t="s">
        <v>115</v>
      </c>
      <c r="H973" t="s">
        <v>115</v>
      </c>
      <c r="I973" t="s">
        <v>115</v>
      </c>
      <c r="J973" t="s">
        <v>4950</v>
      </c>
      <c r="L973" t="s">
        <v>4951</v>
      </c>
      <c r="N973" t="s">
        <v>119</v>
      </c>
      <c r="O973" t="s">
        <v>120</v>
      </c>
      <c r="P973" s="8">
        <v>96950</v>
      </c>
      <c r="Q973" t="s">
        <v>121</v>
      </c>
      <c r="S973" s="10">
        <v>16709895870</v>
      </c>
      <c r="U973" t="s">
        <v>4952</v>
      </c>
      <c r="V973">
        <v>6111</v>
      </c>
      <c r="W973" t="s">
        <v>123</v>
      </c>
      <c r="Y973" t="s">
        <v>4953</v>
      </c>
      <c r="Z973" t="s">
        <v>4954</v>
      </c>
      <c r="AA973" t="s">
        <v>4955</v>
      </c>
      <c r="AB973" t="s">
        <v>4007</v>
      </c>
      <c r="AC973" t="s">
        <v>4951</v>
      </c>
      <c r="AE973" t="s">
        <v>119</v>
      </c>
      <c r="AF973" t="s">
        <v>120</v>
      </c>
      <c r="AG973" s="8">
        <v>96950</v>
      </c>
      <c r="AH973" t="s">
        <v>121</v>
      </c>
      <c r="AJ973" s="10">
        <v>16709898570</v>
      </c>
      <c r="AL973" t="s">
        <v>4956</v>
      </c>
      <c r="BD973" t="str">
        <f>"25-2022.00"</f>
        <v>25-2022.00</v>
      </c>
      <c r="BE973" t="s">
        <v>881</v>
      </c>
      <c r="BF973" t="s">
        <v>4957</v>
      </c>
      <c r="BG973" t="s">
        <v>4958</v>
      </c>
      <c r="BH973">
        <v>1</v>
      </c>
      <c r="BI973">
        <v>1</v>
      </c>
      <c r="BJ973" s="1">
        <v>45566</v>
      </c>
      <c r="BK973" s="1">
        <v>45930</v>
      </c>
      <c r="BL973" s="1">
        <v>45637</v>
      </c>
      <c r="BM973" s="1">
        <v>45930</v>
      </c>
      <c r="BN973">
        <v>40</v>
      </c>
      <c r="BO973">
        <v>0</v>
      </c>
      <c r="BP973">
        <v>8</v>
      </c>
      <c r="BQ973">
        <v>8</v>
      </c>
      <c r="BR973">
        <v>8</v>
      </c>
      <c r="BS973">
        <v>8</v>
      </c>
      <c r="BT973">
        <v>8</v>
      </c>
      <c r="BU973">
        <v>0</v>
      </c>
      <c r="BV973" t="str">
        <f>"7:00 AM"</f>
        <v>7:00 AM</v>
      </c>
      <c r="BW973" t="str">
        <f>"4:00 PM"</f>
        <v>4:00 PM</v>
      </c>
      <c r="BX973" t="s">
        <v>132</v>
      </c>
      <c r="BY973">
        <v>0</v>
      </c>
      <c r="BZ973">
        <v>12</v>
      </c>
      <c r="CA973" t="s">
        <v>115</v>
      </c>
      <c r="CC973" s="2" t="s">
        <v>9513</v>
      </c>
      <c r="CD973" t="s">
        <v>4960</v>
      </c>
      <c r="CE973" t="s">
        <v>1642</v>
      </c>
      <c r="CF973" t="s">
        <v>119</v>
      </c>
      <c r="CG973" t="s">
        <v>120</v>
      </c>
      <c r="CH973" s="8">
        <v>96950</v>
      </c>
      <c r="CI973" s="3">
        <v>20.89</v>
      </c>
      <c r="CJ973" s="3">
        <v>20.89</v>
      </c>
      <c r="CK973" s="3">
        <v>0</v>
      </c>
      <c r="CL973" s="3">
        <v>0</v>
      </c>
      <c r="CM973" t="s">
        <v>136</v>
      </c>
      <c r="CN973">
        <v>0</v>
      </c>
      <c r="CO973" t="s">
        <v>138</v>
      </c>
      <c r="CQ973" t="s">
        <v>115</v>
      </c>
      <c r="CR973" t="s">
        <v>133</v>
      </c>
      <c r="CS973" t="s">
        <v>139</v>
      </c>
      <c r="CT973" t="s">
        <v>139</v>
      </c>
      <c r="CU973" t="s">
        <v>139</v>
      </c>
      <c r="CV973" t="s">
        <v>133</v>
      </c>
      <c r="CW973" t="s">
        <v>139</v>
      </c>
      <c r="CX973" t="s">
        <v>1922</v>
      </c>
      <c r="CY973" s="10">
        <v>16702358540</v>
      </c>
      <c r="CZ973" t="s">
        <v>4956</v>
      </c>
      <c r="DA973" t="s">
        <v>209</v>
      </c>
      <c r="DB973" t="s">
        <v>133</v>
      </c>
      <c r="DC973" t="s">
        <v>115</v>
      </c>
      <c r="DD973" t="s">
        <v>4953</v>
      </c>
      <c r="DE973" t="s">
        <v>4954</v>
      </c>
      <c r="DF973" t="s">
        <v>5774</v>
      </c>
      <c r="DG973" t="s">
        <v>9514</v>
      </c>
      <c r="DH973" t="s">
        <v>4956</v>
      </c>
    </row>
    <row r="974" spans="1:112" ht="14.45" customHeight="1" x14ac:dyDescent="0.25">
      <c r="A974" t="s">
        <v>1285</v>
      </c>
      <c r="B974" t="s">
        <v>143</v>
      </c>
      <c r="C974" s="1">
        <v>45593</v>
      </c>
      <c r="D974" s="1">
        <v>45638</v>
      </c>
      <c r="E974" t="s">
        <v>114</v>
      </c>
      <c r="G974" t="s">
        <v>115</v>
      </c>
      <c r="H974" t="s">
        <v>115</v>
      </c>
      <c r="I974" t="s">
        <v>115</v>
      </c>
      <c r="J974" t="s">
        <v>809</v>
      </c>
      <c r="L974" t="s">
        <v>815</v>
      </c>
      <c r="N974" t="s">
        <v>148</v>
      </c>
      <c r="O974" t="s">
        <v>120</v>
      </c>
      <c r="P974" s="8">
        <v>96950</v>
      </c>
      <c r="Q974" t="s">
        <v>121</v>
      </c>
      <c r="S974" s="10">
        <v>16702358748</v>
      </c>
      <c r="U974" t="s">
        <v>811</v>
      </c>
      <c r="V974">
        <v>23622</v>
      </c>
      <c r="W974" t="s">
        <v>123</v>
      </c>
      <c r="Y974" t="s">
        <v>812</v>
      </c>
      <c r="Z974" t="s">
        <v>813</v>
      </c>
      <c r="AA974" t="s">
        <v>814</v>
      </c>
      <c r="AB974" t="s">
        <v>565</v>
      </c>
      <c r="AC974" t="s">
        <v>815</v>
      </c>
      <c r="AE974" t="s">
        <v>148</v>
      </c>
      <c r="AF974" t="s">
        <v>120</v>
      </c>
      <c r="AG974" s="8">
        <v>96950</v>
      </c>
      <c r="AH974" t="s">
        <v>121</v>
      </c>
      <c r="AJ974" s="10">
        <v>16702358748</v>
      </c>
      <c r="AL974" t="s">
        <v>816</v>
      </c>
      <c r="BD974" t="str">
        <f>"49-9071.00"</f>
        <v>49-9071.00</v>
      </c>
      <c r="BE974" t="s">
        <v>241</v>
      </c>
      <c r="BF974" t="s">
        <v>1286</v>
      </c>
      <c r="BG974" t="s">
        <v>1287</v>
      </c>
      <c r="BH974">
        <v>15</v>
      </c>
      <c r="BI974">
        <v>15</v>
      </c>
      <c r="BJ974" s="1">
        <v>45627</v>
      </c>
      <c r="BK974" s="1">
        <v>45991</v>
      </c>
      <c r="BL974" s="1">
        <v>45638</v>
      </c>
      <c r="BM974" s="1">
        <v>45991</v>
      </c>
      <c r="BN974">
        <v>35</v>
      </c>
      <c r="BO974">
        <v>0</v>
      </c>
      <c r="BP974">
        <v>7</v>
      </c>
      <c r="BQ974">
        <v>7</v>
      </c>
      <c r="BR974">
        <v>7</v>
      </c>
      <c r="BS974">
        <v>7</v>
      </c>
      <c r="BT974">
        <v>7</v>
      </c>
      <c r="BU974">
        <v>0</v>
      </c>
      <c r="BV974" t="str">
        <f>"8:00 AM"</f>
        <v>8:00 AM</v>
      </c>
      <c r="BW974" t="str">
        <f>"4:00 PM"</f>
        <v>4:00 PM</v>
      </c>
      <c r="BX974" t="s">
        <v>226</v>
      </c>
      <c r="BY974">
        <v>0</v>
      </c>
      <c r="BZ974">
        <v>12</v>
      </c>
      <c r="CA974" t="s">
        <v>115</v>
      </c>
      <c r="CC974" t="s">
        <v>158</v>
      </c>
      <c r="CD974" t="s">
        <v>815</v>
      </c>
      <c r="CF974" t="s">
        <v>148</v>
      </c>
      <c r="CG974" t="s">
        <v>120</v>
      </c>
      <c r="CH974" s="8">
        <v>96950</v>
      </c>
      <c r="CI974" s="3">
        <v>9.75</v>
      </c>
      <c r="CJ974" s="3">
        <v>9.75</v>
      </c>
      <c r="CK974" s="3">
        <v>14.62</v>
      </c>
      <c r="CL974" s="3">
        <v>14.62</v>
      </c>
      <c r="CM974" t="s">
        <v>136</v>
      </c>
      <c r="CN974" t="s">
        <v>209</v>
      </c>
      <c r="CO974" t="s">
        <v>466</v>
      </c>
      <c r="CQ974" t="s">
        <v>115</v>
      </c>
      <c r="CR974" t="s">
        <v>133</v>
      </c>
      <c r="CS974" t="s">
        <v>139</v>
      </c>
      <c r="CT974" t="s">
        <v>133</v>
      </c>
      <c r="CU974" t="s">
        <v>139</v>
      </c>
      <c r="CV974" t="s">
        <v>133</v>
      </c>
      <c r="CW974" t="s">
        <v>139</v>
      </c>
      <c r="CX974" t="s">
        <v>1288</v>
      </c>
      <c r="CY974" s="10">
        <v>16702358748</v>
      </c>
      <c r="CZ974" t="s">
        <v>816</v>
      </c>
      <c r="DA974" t="s">
        <v>209</v>
      </c>
      <c r="DB974" t="s">
        <v>133</v>
      </c>
      <c r="DC974" t="s">
        <v>115</v>
      </c>
    </row>
    <row r="975" spans="1:112" ht="14.45" customHeight="1" x14ac:dyDescent="0.25">
      <c r="A975" t="s">
        <v>2412</v>
      </c>
      <c r="B975" t="s">
        <v>143</v>
      </c>
      <c r="C975" s="1">
        <v>45594</v>
      </c>
      <c r="D975" s="1">
        <v>45638</v>
      </c>
      <c r="E975" t="s">
        <v>144</v>
      </c>
      <c r="F975" s="1">
        <v>45747</v>
      </c>
      <c r="G975" t="s">
        <v>115</v>
      </c>
      <c r="H975" t="s">
        <v>115</v>
      </c>
      <c r="I975" t="s">
        <v>115</v>
      </c>
      <c r="J975" t="s">
        <v>404</v>
      </c>
      <c r="L975" t="s">
        <v>2413</v>
      </c>
      <c r="M975" t="s">
        <v>2414</v>
      </c>
      <c r="N975" t="s">
        <v>119</v>
      </c>
      <c r="O975" t="s">
        <v>120</v>
      </c>
      <c r="P975" s="8">
        <v>96950</v>
      </c>
      <c r="Q975" t="s">
        <v>121</v>
      </c>
      <c r="S975" s="10">
        <v>16702350173</v>
      </c>
      <c r="U975" t="s">
        <v>407</v>
      </c>
      <c r="V975">
        <v>711211</v>
      </c>
      <c r="W975" t="s">
        <v>123</v>
      </c>
      <c r="Y975" t="s">
        <v>408</v>
      </c>
      <c r="Z975" t="s">
        <v>409</v>
      </c>
      <c r="AB975" t="s">
        <v>200</v>
      </c>
      <c r="AC975" t="s">
        <v>2415</v>
      </c>
      <c r="AD975" t="s">
        <v>2416</v>
      </c>
      <c r="AE975" t="s">
        <v>119</v>
      </c>
      <c r="AF975" t="s">
        <v>120</v>
      </c>
      <c r="AG975" s="8">
        <v>96950</v>
      </c>
      <c r="AH975" t="s">
        <v>121</v>
      </c>
      <c r="AJ975" s="10">
        <v>16702350173</v>
      </c>
      <c r="AL975" t="s">
        <v>410</v>
      </c>
      <c r="BD975" t="str">
        <f>"29-1128.00"</f>
        <v>29-1128.00</v>
      </c>
      <c r="BE975" t="s">
        <v>2417</v>
      </c>
      <c r="BF975" t="s">
        <v>2418</v>
      </c>
      <c r="BG975" t="s">
        <v>2419</v>
      </c>
      <c r="BH975">
        <v>1</v>
      </c>
      <c r="BI975">
        <v>1</v>
      </c>
      <c r="BJ975" s="1">
        <v>45748</v>
      </c>
      <c r="BK975" s="1">
        <v>46112</v>
      </c>
      <c r="BL975" s="1">
        <v>45748</v>
      </c>
      <c r="BM975" s="1">
        <v>46112</v>
      </c>
      <c r="BN975">
        <v>40</v>
      </c>
      <c r="BO975">
        <v>0</v>
      </c>
      <c r="BP975">
        <v>8</v>
      </c>
      <c r="BQ975">
        <v>8</v>
      </c>
      <c r="BR975">
        <v>8</v>
      </c>
      <c r="BS975">
        <v>8</v>
      </c>
      <c r="BT975">
        <v>8</v>
      </c>
      <c r="BU975">
        <v>0</v>
      </c>
      <c r="BV975" t="str">
        <f>"9:00 AM"</f>
        <v>9:00 AM</v>
      </c>
      <c r="BW975" t="str">
        <f>"6:00 PM"</f>
        <v>6:00 PM</v>
      </c>
      <c r="BX975" t="s">
        <v>132</v>
      </c>
      <c r="BY975">
        <v>0</v>
      </c>
      <c r="BZ975">
        <v>24</v>
      </c>
      <c r="CA975" t="s">
        <v>115</v>
      </c>
      <c r="CC975" t="s">
        <v>2420</v>
      </c>
      <c r="CD975" t="s">
        <v>2421</v>
      </c>
      <c r="CE975" t="s">
        <v>2414</v>
      </c>
      <c r="CF975" t="s">
        <v>119</v>
      </c>
      <c r="CG975" t="s">
        <v>120</v>
      </c>
      <c r="CH975" s="8">
        <v>96950</v>
      </c>
      <c r="CI975" s="3">
        <v>17.98</v>
      </c>
      <c r="CJ975" s="3">
        <v>17.98</v>
      </c>
      <c r="CK975" s="3">
        <v>26.97</v>
      </c>
      <c r="CL975" s="3">
        <v>26.97</v>
      </c>
      <c r="CM975" t="s">
        <v>136</v>
      </c>
      <c r="CN975" t="s">
        <v>139</v>
      </c>
      <c r="CO975" t="s">
        <v>138</v>
      </c>
      <c r="CQ975" t="s">
        <v>133</v>
      </c>
      <c r="CR975" t="s">
        <v>133</v>
      </c>
      <c r="CS975" t="s">
        <v>133</v>
      </c>
      <c r="CT975" t="s">
        <v>133</v>
      </c>
      <c r="CU975" t="s">
        <v>133</v>
      </c>
      <c r="CV975" t="s">
        <v>133</v>
      </c>
      <c r="CW975" t="s">
        <v>133</v>
      </c>
      <c r="CX975" t="s">
        <v>139</v>
      </c>
      <c r="CY975" s="10">
        <v>16702350173</v>
      </c>
      <c r="CZ975" t="s">
        <v>410</v>
      </c>
      <c r="DA975" t="s">
        <v>417</v>
      </c>
      <c r="DB975" t="s">
        <v>133</v>
      </c>
      <c r="DC975" t="s">
        <v>115</v>
      </c>
    </row>
    <row r="976" spans="1:112" ht="14.45" customHeight="1" x14ac:dyDescent="0.25">
      <c r="A976" t="s">
        <v>3605</v>
      </c>
      <c r="B976" t="s">
        <v>192</v>
      </c>
      <c r="C976" s="1">
        <v>45620</v>
      </c>
      <c r="D976" s="1">
        <v>45638</v>
      </c>
      <c r="E976" t="s">
        <v>114</v>
      </c>
      <c r="G976" t="s">
        <v>115</v>
      </c>
      <c r="H976" t="s">
        <v>115</v>
      </c>
      <c r="I976" t="s">
        <v>115</v>
      </c>
      <c r="J976" t="s">
        <v>3326</v>
      </c>
      <c r="K976" t="s">
        <v>3327</v>
      </c>
      <c r="L976" t="s">
        <v>3328</v>
      </c>
      <c r="N976" t="s">
        <v>148</v>
      </c>
      <c r="O976" t="s">
        <v>120</v>
      </c>
      <c r="P976" s="8">
        <v>96950</v>
      </c>
      <c r="Q976" t="s">
        <v>121</v>
      </c>
      <c r="S976" s="10">
        <v>16707831161</v>
      </c>
      <c r="U976" t="s">
        <v>3329</v>
      </c>
      <c r="V976">
        <v>624410</v>
      </c>
      <c r="W976" t="s">
        <v>123</v>
      </c>
      <c r="Y976" t="s">
        <v>3330</v>
      </c>
      <c r="Z976" t="s">
        <v>3331</v>
      </c>
      <c r="AA976" t="s">
        <v>3332</v>
      </c>
      <c r="AB976" t="s">
        <v>3333</v>
      </c>
      <c r="AC976" t="s">
        <v>3328</v>
      </c>
      <c r="AE976" t="s">
        <v>148</v>
      </c>
      <c r="AF976" t="s">
        <v>120</v>
      </c>
      <c r="AG976" s="8">
        <v>96950</v>
      </c>
      <c r="AH976" t="s">
        <v>121</v>
      </c>
      <c r="AJ976" s="10">
        <v>16707831161</v>
      </c>
      <c r="AL976" t="s">
        <v>3334</v>
      </c>
      <c r="BD976" t="str">
        <f>"39-9011.00"</f>
        <v>39-9011.00</v>
      </c>
      <c r="BE976" t="s">
        <v>650</v>
      </c>
      <c r="BF976" t="s">
        <v>3335</v>
      </c>
      <c r="BG976" t="s">
        <v>3336</v>
      </c>
      <c r="BH976">
        <v>12</v>
      </c>
      <c r="BJ976" s="1">
        <v>45627</v>
      </c>
      <c r="BK976" s="1">
        <v>45991</v>
      </c>
      <c r="BN976">
        <v>35</v>
      </c>
      <c r="BO976">
        <v>0</v>
      </c>
      <c r="BP976">
        <v>7</v>
      </c>
      <c r="BQ976">
        <v>7</v>
      </c>
      <c r="BR976">
        <v>7</v>
      </c>
      <c r="BS976">
        <v>7</v>
      </c>
      <c r="BT976">
        <v>7</v>
      </c>
      <c r="BU976">
        <v>0</v>
      </c>
      <c r="BV976" t="str">
        <f>"8:00 AM"</f>
        <v>8:00 AM</v>
      </c>
      <c r="BW976" t="str">
        <f>"5:00 PM"</f>
        <v>5:00 PM</v>
      </c>
      <c r="BX976" t="s">
        <v>226</v>
      </c>
      <c r="BY976">
        <v>0</v>
      </c>
      <c r="BZ976">
        <v>6</v>
      </c>
      <c r="CA976" t="s">
        <v>115</v>
      </c>
      <c r="CC976" t="s">
        <v>3337</v>
      </c>
      <c r="CD976" t="s">
        <v>3338</v>
      </c>
      <c r="CF976" t="s">
        <v>148</v>
      </c>
      <c r="CG976" t="s">
        <v>120</v>
      </c>
      <c r="CH976" s="8">
        <v>96950</v>
      </c>
      <c r="CI976" s="3">
        <v>7.81</v>
      </c>
      <c r="CJ976" s="3">
        <v>7.81</v>
      </c>
      <c r="CK976" s="3">
        <v>11.72</v>
      </c>
      <c r="CL976" s="3">
        <v>11.72</v>
      </c>
      <c r="CM976" t="s">
        <v>136</v>
      </c>
      <c r="CN976" t="s">
        <v>368</v>
      </c>
      <c r="CO976" t="s">
        <v>138</v>
      </c>
      <c r="CQ976" t="s">
        <v>115</v>
      </c>
      <c r="CR976" t="s">
        <v>133</v>
      </c>
      <c r="CS976" t="s">
        <v>139</v>
      </c>
      <c r="CT976" t="s">
        <v>133</v>
      </c>
      <c r="CU976" t="s">
        <v>139</v>
      </c>
      <c r="CV976" t="s">
        <v>133</v>
      </c>
      <c r="CW976" t="s">
        <v>139</v>
      </c>
      <c r="CX976" t="s">
        <v>1461</v>
      </c>
      <c r="CY976" s="10">
        <v>16707831161</v>
      </c>
      <c r="CZ976" t="s">
        <v>3334</v>
      </c>
      <c r="DA976" t="s">
        <v>139</v>
      </c>
      <c r="DB976" t="s">
        <v>133</v>
      </c>
      <c r="DC976" t="s">
        <v>115</v>
      </c>
    </row>
    <row r="977" spans="1:112" ht="14.45" customHeight="1" x14ac:dyDescent="0.25">
      <c r="A977" t="s">
        <v>5537</v>
      </c>
      <c r="B977" t="s">
        <v>143</v>
      </c>
      <c r="C977" s="1">
        <v>45470</v>
      </c>
      <c r="D977" s="1">
        <v>45638</v>
      </c>
      <c r="E977" t="s">
        <v>144</v>
      </c>
      <c r="F977" s="1">
        <v>45564</v>
      </c>
      <c r="G977" t="s">
        <v>133</v>
      </c>
      <c r="H977" t="s">
        <v>115</v>
      </c>
      <c r="I977" t="s">
        <v>115</v>
      </c>
      <c r="J977" t="s">
        <v>5538</v>
      </c>
      <c r="K977" t="s">
        <v>5539</v>
      </c>
      <c r="L977" t="s">
        <v>5540</v>
      </c>
      <c r="M977" t="s">
        <v>375</v>
      </c>
      <c r="N977" t="s">
        <v>119</v>
      </c>
      <c r="O977" t="s">
        <v>120</v>
      </c>
      <c r="P977" s="8">
        <v>96950</v>
      </c>
      <c r="Q977" t="s">
        <v>121</v>
      </c>
      <c r="R977" t="s">
        <v>137</v>
      </c>
      <c r="S977" s="10">
        <v>16702343870</v>
      </c>
      <c r="U977" t="s">
        <v>5541</v>
      </c>
      <c r="V977">
        <v>236220</v>
      </c>
      <c r="W977" t="s">
        <v>123</v>
      </c>
      <c r="Y977" t="s">
        <v>5542</v>
      </c>
      <c r="Z977" t="s">
        <v>5543</v>
      </c>
      <c r="AA977" t="s">
        <v>5544</v>
      </c>
      <c r="AB977" t="s">
        <v>200</v>
      </c>
      <c r="AC977" t="s">
        <v>5540</v>
      </c>
      <c r="AD977" t="s">
        <v>375</v>
      </c>
      <c r="AE977" t="s">
        <v>119</v>
      </c>
      <c r="AF977" t="s">
        <v>120</v>
      </c>
      <c r="AG977" s="8">
        <v>96950</v>
      </c>
      <c r="AH977" t="s">
        <v>121</v>
      </c>
      <c r="AI977" t="s">
        <v>119</v>
      </c>
      <c r="AJ977" s="10">
        <v>16702343870</v>
      </c>
      <c r="AL977" t="s">
        <v>5545</v>
      </c>
      <c r="BD977" t="str">
        <f>"49-9071.00"</f>
        <v>49-9071.00</v>
      </c>
      <c r="BE977" t="s">
        <v>241</v>
      </c>
      <c r="BF977" t="s">
        <v>5546</v>
      </c>
      <c r="BG977" t="s">
        <v>321</v>
      </c>
      <c r="BH977">
        <v>5</v>
      </c>
      <c r="BI977">
        <v>5</v>
      </c>
      <c r="BJ977" s="1">
        <v>45566</v>
      </c>
      <c r="BK977" s="1">
        <v>46660</v>
      </c>
      <c r="BL977" s="1">
        <v>45638</v>
      </c>
      <c r="BM977" s="1">
        <v>46660</v>
      </c>
      <c r="BN977">
        <v>35</v>
      </c>
      <c r="BO977">
        <v>0</v>
      </c>
      <c r="BP977">
        <v>7</v>
      </c>
      <c r="BQ977">
        <v>7</v>
      </c>
      <c r="BR977">
        <v>7</v>
      </c>
      <c r="BS977">
        <v>7</v>
      </c>
      <c r="BT977">
        <v>7</v>
      </c>
      <c r="BU977">
        <v>0</v>
      </c>
      <c r="BV977" t="str">
        <f>"7:30 AM"</f>
        <v>7:30 AM</v>
      </c>
      <c r="BW977" t="str">
        <f>"3:30 PM"</f>
        <v>3:30 PM</v>
      </c>
      <c r="BX977" t="s">
        <v>226</v>
      </c>
      <c r="BY977">
        <v>0</v>
      </c>
      <c r="BZ977">
        <v>12</v>
      </c>
      <c r="CA977" t="s">
        <v>115</v>
      </c>
      <c r="CC977" t="s">
        <v>5547</v>
      </c>
      <c r="CD977" t="s">
        <v>5540</v>
      </c>
      <c r="CE977" t="s">
        <v>5548</v>
      </c>
      <c r="CF977" t="s">
        <v>119</v>
      </c>
      <c r="CG977" t="s">
        <v>120</v>
      </c>
      <c r="CH977" s="8">
        <v>96950</v>
      </c>
      <c r="CI977" s="3">
        <v>9.5399999999999991</v>
      </c>
      <c r="CJ977" s="3">
        <v>9.5399999999999991</v>
      </c>
      <c r="CK977" s="3">
        <v>14.31</v>
      </c>
      <c r="CL977" s="3">
        <v>14.31</v>
      </c>
      <c r="CM977" t="s">
        <v>136</v>
      </c>
      <c r="CN977" t="s">
        <v>368</v>
      </c>
      <c r="CO977" t="s">
        <v>138</v>
      </c>
      <c r="CQ977" t="s">
        <v>115</v>
      </c>
      <c r="CR977" t="s">
        <v>133</v>
      </c>
      <c r="CS977" t="s">
        <v>133</v>
      </c>
      <c r="CT977" t="s">
        <v>133</v>
      </c>
      <c r="CU977" t="s">
        <v>139</v>
      </c>
      <c r="CV977" t="s">
        <v>133</v>
      </c>
      <c r="CW977" t="s">
        <v>139</v>
      </c>
      <c r="CX977" t="s">
        <v>2166</v>
      </c>
      <c r="CY977" s="10">
        <v>16702343870</v>
      </c>
      <c r="CZ977" t="s">
        <v>5545</v>
      </c>
      <c r="DA977" t="s">
        <v>139</v>
      </c>
      <c r="DB977" t="s">
        <v>133</v>
      </c>
      <c r="DC977" t="s">
        <v>115</v>
      </c>
    </row>
    <row r="978" spans="1:112" ht="14.45" customHeight="1" x14ac:dyDescent="0.25">
      <c r="A978" t="s">
        <v>6465</v>
      </c>
      <c r="B978" t="s">
        <v>212</v>
      </c>
      <c r="C978" s="1">
        <v>45592</v>
      </c>
      <c r="D978" s="1">
        <v>45638</v>
      </c>
      <c r="E978" t="s">
        <v>114</v>
      </c>
      <c r="G978" t="s">
        <v>115</v>
      </c>
      <c r="H978" t="s">
        <v>115</v>
      </c>
      <c r="I978" t="s">
        <v>115</v>
      </c>
      <c r="J978" t="s">
        <v>6466</v>
      </c>
      <c r="L978" t="s">
        <v>2292</v>
      </c>
      <c r="M978" t="s">
        <v>6467</v>
      </c>
      <c r="N978" t="s">
        <v>119</v>
      </c>
      <c r="O978" t="s">
        <v>120</v>
      </c>
      <c r="P978" s="8">
        <v>96950</v>
      </c>
      <c r="Q978" t="s">
        <v>121</v>
      </c>
      <c r="S978" s="10">
        <v>16702881463</v>
      </c>
      <c r="U978" t="s">
        <v>1654</v>
      </c>
      <c r="V978">
        <v>561320</v>
      </c>
      <c r="W978" t="s">
        <v>123</v>
      </c>
      <c r="Y978" t="s">
        <v>2295</v>
      </c>
      <c r="Z978" t="s">
        <v>2296</v>
      </c>
      <c r="AA978" t="s">
        <v>2297</v>
      </c>
      <c r="AB978" t="s">
        <v>663</v>
      </c>
      <c r="AC978" t="s">
        <v>6468</v>
      </c>
      <c r="AD978" t="s">
        <v>6467</v>
      </c>
      <c r="AE978" t="s">
        <v>119</v>
      </c>
      <c r="AF978" t="s">
        <v>120</v>
      </c>
      <c r="AG978" s="8">
        <v>96950</v>
      </c>
      <c r="AH978" t="s">
        <v>121</v>
      </c>
      <c r="AJ978" s="10">
        <v>16702881463</v>
      </c>
      <c r="AL978" t="s">
        <v>1657</v>
      </c>
      <c r="BD978" t="str">
        <f>"43-3031.00"</f>
        <v>43-3031.00</v>
      </c>
      <c r="BE978" t="s">
        <v>430</v>
      </c>
      <c r="BF978" t="s">
        <v>6469</v>
      </c>
      <c r="BG978" t="s">
        <v>6470</v>
      </c>
      <c r="BH978">
        <v>10</v>
      </c>
      <c r="BJ978" s="1">
        <v>45658</v>
      </c>
      <c r="BK978" s="1">
        <v>46022</v>
      </c>
      <c r="BN978">
        <v>35</v>
      </c>
      <c r="BO978">
        <v>0</v>
      </c>
      <c r="BP978">
        <v>7</v>
      </c>
      <c r="BQ978">
        <v>7</v>
      </c>
      <c r="BR978">
        <v>7</v>
      </c>
      <c r="BS978">
        <v>7</v>
      </c>
      <c r="BT978">
        <v>7</v>
      </c>
      <c r="BU978">
        <v>0</v>
      </c>
      <c r="BV978" t="str">
        <f>"8:30 AM"</f>
        <v>8:30 AM</v>
      </c>
      <c r="BW978" t="str">
        <f>"4:30 PM"</f>
        <v>4:30 PM</v>
      </c>
      <c r="BX978" t="s">
        <v>226</v>
      </c>
      <c r="BY978">
        <v>0</v>
      </c>
      <c r="BZ978">
        <v>6</v>
      </c>
      <c r="CA978" t="s">
        <v>115</v>
      </c>
      <c r="CC978" t="s">
        <v>6471</v>
      </c>
      <c r="CD978" t="s">
        <v>6472</v>
      </c>
      <c r="CF978" t="s">
        <v>119</v>
      </c>
      <c r="CG978" t="s">
        <v>120</v>
      </c>
      <c r="CH978" s="8">
        <v>96950</v>
      </c>
      <c r="CI978" s="3">
        <v>12.28</v>
      </c>
      <c r="CJ978" s="3">
        <v>12.28</v>
      </c>
      <c r="CK978" s="3">
        <v>18.420000000000002</v>
      </c>
      <c r="CL978" s="3">
        <v>18.420000000000002</v>
      </c>
      <c r="CM978" t="s">
        <v>136</v>
      </c>
      <c r="CN978" t="s">
        <v>137</v>
      </c>
      <c r="CO978" t="s">
        <v>138</v>
      </c>
      <c r="CQ978" t="s">
        <v>115</v>
      </c>
      <c r="CR978" t="s">
        <v>133</v>
      </c>
      <c r="CS978" t="s">
        <v>139</v>
      </c>
      <c r="CT978" t="s">
        <v>133</v>
      </c>
      <c r="CU978" t="s">
        <v>139</v>
      </c>
      <c r="CV978" t="s">
        <v>133</v>
      </c>
      <c r="CW978" t="s">
        <v>139</v>
      </c>
      <c r="CX978" s="2" t="s">
        <v>6473</v>
      </c>
      <c r="CY978" s="10">
        <v>16702881463</v>
      </c>
      <c r="CZ978" t="s">
        <v>1662</v>
      </c>
      <c r="DA978" t="s">
        <v>1522</v>
      </c>
      <c r="DB978" t="s">
        <v>133</v>
      </c>
      <c r="DC978" t="s">
        <v>115</v>
      </c>
    </row>
    <row r="979" spans="1:112" ht="14.45" customHeight="1" x14ac:dyDescent="0.25">
      <c r="A979" t="s">
        <v>7071</v>
      </c>
      <c r="B979" t="s">
        <v>143</v>
      </c>
      <c r="C979" s="1">
        <v>45589</v>
      </c>
      <c r="D979" s="1">
        <v>45638</v>
      </c>
      <c r="E979" t="s">
        <v>114</v>
      </c>
      <c r="G979" t="s">
        <v>115</v>
      </c>
      <c r="H979" t="s">
        <v>115</v>
      </c>
      <c r="I979" t="s">
        <v>115</v>
      </c>
      <c r="J979" t="s">
        <v>1012</v>
      </c>
      <c r="L979" t="s">
        <v>1013</v>
      </c>
      <c r="N979" t="s">
        <v>162</v>
      </c>
      <c r="O979" t="s">
        <v>120</v>
      </c>
      <c r="P979" s="8">
        <v>96952</v>
      </c>
      <c r="Q979" t="s">
        <v>121</v>
      </c>
      <c r="S979" s="10">
        <v>16704330422</v>
      </c>
      <c r="U979" t="s">
        <v>1014</v>
      </c>
      <c r="V979">
        <v>212312</v>
      </c>
      <c r="W979" t="s">
        <v>123</v>
      </c>
      <c r="Y979" t="s">
        <v>1015</v>
      </c>
      <c r="Z979" t="s">
        <v>1016</v>
      </c>
      <c r="AA979" t="s">
        <v>1015</v>
      </c>
      <c r="AB979" t="s">
        <v>1018</v>
      </c>
      <c r="AC979" t="s">
        <v>1013</v>
      </c>
      <c r="AE979" t="s">
        <v>162</v>
      </c>
      <c r="AF979" t="s">
        <v>120</v>
      </c>
      <c r="AG979" s="8">
        <v>96952</v>
      </c>
      <c r="AH979" t="s">
        <v>121</v>
      </c>
      <c r="AJ979" s="10">
        <v>16704330422</v>
      </c>
      <c r="AL979" t="s">
        <v>1019</v>
      </c>
      <c r="BD979" t="str">
        <f>"17-3022.00"</f>
        <v>17-3022.00</v>
      </c>
      <c r="BE979" t="s">
        <v>1567</v>
      </c>
      <c r="BF979" t="s">
        <v>7072</v>
      </c>
      <c r="BG979" t="s">
        <v>3349</v>
      </c>
      <c r="BH979">
        <v>1</v>
      </c>
      <c r="BI979">
        <v>1</v>
      </c>
      <c r="BJ979" s="1">
        <v>45689</v>
      </c>
      <c r="BK979" s="1">
        <v>46053</v>
      </c>
      <c r="BL979" s="1">
        <v>45689</v>
      </c>
      <c r="BM979" s="1">
        <v>46053</v>
      </c>
      <c r="BN979">
        <v>40</v>
      </c>
      <c r="BO979">
        <v>0</v>
      </c>
      <c r="BP979">
        <v>8</v>
      </c>
      <c r="BQ979">
        <v>8</v>
      </c>
      <c r="BR979">
        <v>8</v>
      </c>
      <c r="BS979">
        <v>8</v>
      </c>
      <c r="BT979">
        <v>8</v>
      </c>
      <c r="BU979">
        <v>0</v>
      </c>
      <c r="BV979" t="str">
        <f>"7:30 AM"</f>
        <v>7:30 AM</v>
      </c>
      <c r="BW979" t="str">
        <f>"4:30 PM"</f>
        <v>4:30 PM</v>
      </c>
      <c r="BX979" t="s">
        <v>226</v>
      </c>
      <c r="BY979">
        <v>0</v>
      </c>
      <c r="BZ979">
        <v>12</v>
      </c>
      <c r="CA979" t="s">
        <v>115</v>
      </c>
      <c r="CC979" t="s">
        <v>7073</v>
      </c>
      <c r="CD979" t="s">
        <v>1013</v>
      </c>
      <c r="CF979" t="s">
        <v>162</v>
      </c>
      <c r="CG979" t="s">
        <v>120</v>
      </c>
      <c r="CH979" s="8">
        <v>96952</v>
      </c>
      <c r="CI979" s="3">
        <v>15.75</v>
      </c>
      <c r="CJ979" s="3">
        <v>18</v>
      </c>
      <c r="CK979" s="3">
        <v>23.63</v>
      </c>
      <c r="CL979" s="3">
        <v>27</v>
      </c>
      <c r="CM979" t="s">
        <v>136</v>
      </c>
      <c r="CN979" t="s">
        <v>1024</v>
      </c>
      <c r="CO979" t="s">
        <v>466</v>
      </c>
      <c r="CQ979" t="s">
        <v>115</v>
      </c>
      <c r="CR979" t="s">
        <v>133</v>
      </c>
      <c r="CS979" t="s">
        <v>133</v>
      </c>
      <c r="CT979" t="s">
        <v>133</v>
      </c>
      <c r="CU979" t="s">
        <v>139</v>
      </c>
      <c r="CV979" t="s">
        <v>133</v>
      </c>
      <c r="CW979" t="s">
        <v>133</v>
      </c>
      <c r="CX979" t="s">
        <v>2404</v>
      </c>
      <c r="CY979" s="10">
        <v>16704330422</v>
      </c>
      <c r="CZ979" t="s">
        <v>1019</v>
      </c>
      <c r="DA979" t="s">
        <v>139</v>
      </c>
      <c r="DB979" t="s">
        <v>133</v>
      </c>
      <c r="DC979" t="s">
        <v>115</v>
      </c>
    </row>
    <row r="980" spans="1:112" ht="14.45" customHeight="1" x14ac:dyDescent="0.25">
      <c r="A980" t="s">
        <v>7497</v>
      </c>
      <c r="B980" t="s">
        <v>143</v>
      </c>
      <c r="C980" s="1">
        <v>45594</v>
      </c>
      <c r="D980" s="1">
        <v>45638</v>
      </c>
      <c r="E980" t="s">
        <v>114</v>
      </c>
      <c r="G980" t="s">
        <v>115</v>
      </c>
      <c r="H980" t="s">
        <v>115</v>
      </c>
      <c r="I980" t="s">
        <v>115</v>
      </c>
      <c r="J980" t="s">
        <v>578</v>
      </c>
      <c r="L980" t="s">
        <v>579</v>
      </c>
      <c r="M980" t="s">
        <v>580</v>
      </c>
      <c r="N980" t="s">
        <v>148</v>
      </c>
      <c r="O980" t="s">
        <v>120</v>
      </c>
      <c r="P980" s="8">
        <v>96950</v>
      </c>
      <c r="Q980" t="s">
        <v>121</v>
      </c>
      <c r="S980" s="10">
        <v>16702368202</v>
      </c>
      <c r="T980">
        <v>3554</v>
      </c>
      <c r="U980" t="s">
        <v>581</v>
      </c>
      <c r="V980">
        <v>62211</v>
      </c>
      <c r="W980" t="s">
        <v>123</v>
      </c>
      <c r="Y980" t="s">
        <v>582</v>
      </c>
      <c r="Z980" t="s">
        <v>583</v>
      </c>
      <c r="AA980" t="s">
        <v>568</v>
      </c>
      <c r="AB980" t="s">
        <v>584</v>
      </c>
      <c r="AC980" t="s">
        <v>579</v>
      </c>
      <c r="AD980" t="s">
        <v>580</v>
      </c>
      <c r="AE980" t="s">
        <v>148</v>
      </c>
      <c r="AF980" t="s">
        <v>120</v>
      </c>
      <c r="AG980" s="8">
        <v>96950</v>
      </c>
      <c r="AH980" t="s">
        <v>121</v>
      </c>
      <c r="AJ980" s="10">
        <v>16702368202</v>
      </c>
      <c r="AK980">
        <v>3554</v>
      </c>
      <c r="AL980" t="s">
        <v>585</v>
      </c>
      <c r="BD980" t="str">
        <f>"29-2034.00"</f>
        <v>29-2034.00</v>
      </c>
      <c r="BE980" t="s">
        <v>5685</v>
      </c>
      <c r="BF980" t="s">
        <v>7113</v>
      </c>
      <c r="BG980" t="s">
        <v>7114</v>
      </c>
      <c r="BH980">
        <v>2</v>
      </c>
      <c r="BI980">
        <v>2</v>
      </c>
      <c r="BJ980" s="1">
        <v>45712</v>
      </c>
      <c r="BK980" s="1">
        <v>46076</v>
      </c>
      <c r="BL980" s="1">
        <v>45712</v>
      </c>
      <c r="BM980" s="1">
        <v>46076</v>
      </c>
      <c r="BN980">
        <v>40</v>
      </c>
      <c r="BO980">
        <v>0</v>
      </c>
      <c r="BP980">
        <v>8</v>
      </c>
      <c r="BQ980">
        <v>8</v>
      </c>
      <c r="BR980">
        <v>8</v>
      </c>
      <c r="BS980">
        <v>8</v>
      </c>
      <c r="BT980">
        <v>8</v>
      </c>
      <c r="BU980">
        <v>0</v>
      </c>
      <c r="BV980" t="str">
        <f>"7:30 AM"</f>
        <v>7:30 AM</v>
      </c>
      <c r="BW980" t="str">
        <f>"4:30 PM"</f>
        <v>4:30 PM</v>
      </c>
      <c r="BX980" t="s">
        <v>726</v>
      </c>
      <c r="BY980">
        <v>0</v>
      </c>
      <c r="BZ980">
        <v>24</v>
      </c>
      <c r="CA980" t="s">
        <v>115</v>
      </c>
      <c r="CC980" s="2" t="s">
        <v>7115</v>
      </c>
      <c r="CD980" t="s">
        <v>579</v>
      </c>
      <c r="CE980" t="s">
        <v>580</v>
      </c>
      <c r="CF980" t="s">
        <v>148</v>
      </c>
      <c r="CG980" t="s">
        <v>120</v>
      </c>
      <c r="CH980" s="8">
        <v>96950</v>
      </c>
      <c r="CI980" s="3">
        <v>14.62</v>
      </c>
      <c r="CJ980" s="3">
        <v>23.55</v>
      </c>
      <c r="CK980" s="3">
        <v>21.93</v>
      </c>
      <c r="CL980" s="3">
        <v>35.33</v>
      </c>
      <c r="CM980" t="s">
        <v>136</v>
      </c>
      <c r="CN980" t="s">
        <v>7498</v>
      </c>
      <c r="CO980" t="s">
        <v>138</v>
      </c>
      <c r="CQ980" t="s">
        <v>133</v>
      </c>
      <c r="CR980" t="s">
        <v>133</v>
      </c>
      <c r="CS980" t="s">
        <v>139</v>
      </c>
      <c r="CT980" t="s">
        <v>133</v>
      </c>
      <c r="CU980" t="s">
        <v>139</v>
      </c>
      <c r="CV980" t="s">
        <v>133</v>
      </c>
      <c r="CW980" t="s">
        <v>139</v>
      </c>
      <c r="CX980" t="s">
        <v>2840</v>
      </c>
      <c r="CY980" s="10">
        <v>16702368202</v>
      </c>
      <c r="CZ980" t="s">
        <v>592</v>
      </c>
      <c r="DA980" t="s">
        <v>593</v>
      </c>
      <c r="DB980" t="s">
        <v>133</v>
      </c>
      <c r="DC980" t="s">
        <v>115</v>
      </c>
      <c r="DD980" t="s">
        <v>1576</v>
      </c>
      <c r="DE980" t="s">
        <v>1577</v>
      </c>
      <c r="DF980" t="s">
        <v>2748</v>
      </c>
      <c r="DG980" t="s">
        <v>578</v>
      </c>
      <c r="DH980" t="s">
        <v>1579</v>
      </c>
    </row>
    <row r="981" spans="1:112" ht="14.45" customHeight="1" x14ac:dyDescent="0.25">
      <c r="A981" t="s">
        <v>7510</v>
      </c>
      <c r="B981" t="s">
        <v>143</v>
      </c>
      <c r="C981" s="1">
        <v>45594</v>
      </c>
      <c r="D981" s="1">
        <v>45638</v>
      </c>
      <c r="E981" t="s">
        <v>114</v>
      </c>
      <c r="G981" t="s">
        <v>115</v>
      </c>
      <c r="H981" t="s">
        <v>115</v>
      </c>
      <c r="I981" t="s">
        <v>115</v>
      </c>
      <c r="J981" t="s">
        <v>7511</v>
      </c>
      <c r="K981" t="s">
        <v>7512</v>
      </c>
      <c r="L981" t="s">
        <v>7513</v>
      </c>
      <c r="M981" t="s">
        <v>1009</v>
      </c>
      <c r="N981" t="s">
        <v>119</v>
      </c>
      <c r="O981" t="s">
        <v>120</v>
      </c>
      <c r="P981" s="8">
        <v>96950</v>
      </c>
      <c r="Q981" t="s">
        <v>121</v>
      </c>
      <c r="R981" t="s">
        <v>376</v>
      </c>
      <c r="S981" s="10">
        <v>16702877617</v>
      </c>
      <c r="U981" t="s">
        <v>7514</v>
      </c>
      <c r="V981">
        <v>561520</v>
      </c>
      <c r="W981" t="s">
        <v>123</v>
      </c>
      <c r="Y981" t="s">
        <v>5934</v>
      </c>
      <c r="Z981" t="s">
        <v>7515</v>
      </c>
      <c r="AA981" t="s">
        <v>139</v>
      </c>
      <c r="AB981" t="s">
        <v>200</v>
      </c>
      <c r="AC981" t="s">
        <v>7513</v>
      </c>
      <c r="AD981" t="s">
        <v>1009</v>
      </c>
      <c r="AE981" t="s">
        <v>119</v>
      </c>
      <c r="AF981" t="s">
        <v>120</v>
      </c>
      <c r="AG981" s="8">
        <v>96950</v>
      </c>
      <c r="AH981" t="s">
        <v>121</v>
      </c>
      <c r="AI981" t="s">
        <v>376</v>
      </c>
      <c r="AJ981" s="10">
        <v>16702877617</v>
      </c>
      <c r="AL981" t="s">
        <v>7516</v>
      </c>
      <c r="BD981" t="str">
        <f>"39-7012.00"</f>
        <v>39-7012.00</v>
      </c>
      <c r="BE981" t="s">
        <v>381</v>
      </c>
      <c r="BF981" t="s">
        <v>7517</v>
      </c>
      <c r="BG981" t="s">
        <v>1857</v>
      </c>
      <c r="BH981">
        <v>2</v>
      </c>
      <c r="BI981">
        <v>2</v>
      </c>
      <c r="BJ981" s="1">
        <v>45596</v>
      </c>
      <c r="BK981" s="1">
        <v>45930</v>
      </c>
      <c r="BL981" s="1">
        <v>45638</v>
      </c>
      <c r="BM981" s="1">
        <v>45930</v>
      </c>
      <c r="BN981">
        <v>35</v>
      </c>
      <c r="BO981">
        <v>0</v>
      </c>
      <c r="BP981">
        <v>7</v>
      </c>
      <c r="BQ981">
        <v>7</v>
      </c>
      <c r="BR981">
        <v>7</v>
      </c>
      <c r="BS981">
        <v>7</v>
      </c>
      <c r="BT981">
        <v>7</v>
      </c>
      <c r="BU981">
        <v>0</v>
      </c>
      <c r="BV981" t="str">
        <f>"8:00 AM"</f>
        <v>8:00 AM</v>
      </c>
      <c r="BW981" t="str">
        <f>"4:00 PM"</f>
        <v>4:00 PM</v>
      </c>
      <c r="BX981" t="s">
        <v>158</v>
      </c>
      <c r="BY981">
        <v>0</v>
      </c>
      <c r="BZ981">
        <v>12</v>
      </c>
      <c r="CA981" t="s">
        <v>115</v>
      </c>
      <c r="CC981" t="s">
        <v>7518</v>
      </c>
      <c r="CD981" t="s">
        <v>7519</v>
      </c>
      <c r="CE981" t="s">
        <v>1009</v>
      </c>
      <c r="CF981" t="s">
        <v>119</v>
      </c>
      <c r="CG981" t="s">
        <v>120</v>
      </c>
      <c r="CH981" s="8">
        <v>96950</v>
      </c>
      <c r="CI981" s="3">
        <v>10.72</v>
      </c>
      <c r="CJ981" s="3">
        <v>11</v>
      </c>
      <c r="CK981" s="3">
        <v>16.079999999999998</v>
      </c>
      <c r="CL981" s="3">
        <v>16.5</v>
      </c>
      <c r="CM981" t="s">
        <v>136</v>
      </c>
      <c r="CN981" t="s">
        <v>139</v>
      </c>
      <c r="CO981" t="s">
        <v>138</v>
      </c>
      <c r="CQ981" t="s">
        <v>115</v>
      </c>
      <c r="CR981" t="s">
        <v>133</v>
      </c>
      <c r="CS981" t="s">
        <v>133</v>
      </c>
      <c r="CT981" t="s">
        <v>133</v>
      </c>
      <c r="CU981" t="s">
        <v>139</v>
      </c>
      <c r="CV981" t="s">
        <v>133</v>
      </c>
      <c r="CW981" t="s">
        <v>139</v>
      </c>
      <c r="CX981" t="s">
        <v>386</v>
      </c>
      <c r="CY981" s="10">
        <v>16702877617</v>
      </c>
      <c r="CZ981" t="s">
        <v>7516</v>
      </c>
      <c r="DA981" t="s">
        <v>139</v>
      </c>
      <c r="DB981" t="s">
        <v>133</v>
      </c>
      <c r="DC981" t="s">
        <v>115</v>
      </c>
    </row>
    <row r="982" spans="1:112" ht="14.45" customHeight="1" x14ac:dyDescent="0.25">
      <c r="A982" t="s">
        <v>7561</v>
      </c>
      <c r="B982" t="s">
        <v>212</v>
      </c>
      <c r="C982" s="1">
        <v>45592</v>
      </c>
      <c r="D982" s="1">
        <v>45638</v>
      </c>
      <c r="E982" t="s">
        <v>114</v>
      </c>
      <c r="G982" t="s">
        <v>115</v>
      </c>
      <c r="H982" t="s">
        <v>115</v>
      </c>
      <c r="I982" t="s">
        <v>115</v>
      </c>
      <c r="J982" t="s">
        <v>1651</v>
      </c>
      <c r="K982" t="s">
        <v>1652</v>
      </c>
      <c r="L982" t="s">
        <v>1653</v>
      </c>
      <c r="N982" t="s">
        <v>119</v>
      </c>
      <c r="O982" t="s">
        <v>120</v>
      </c>
      <c r="P982" s="8">
        <v>96950</v>
      </c>
      <c r="Q982" t="s">
        <v>121</v>
      </c>
      <c r="S982" s="10">
        <v>16702881463</v>
      </c>
      <c r="U982" t="s">
        <v>1654</v>
      </c>
      <c r="V982">
        <v>722513</v>
      </c>
      <c r="W982" t="s">
        <v>123</v>
      </c>
      <c r="Y982" t="s">
        <v>700</v>
      </c>
      <c r="Z982" t="s">
        <v>1655</v>
      </c>
      <c r="AA982" t="s">
        <v>1656</v>
      </c>
      <c r="AB982" t="s">
        <v>460</v>
      </c>
      <c r="AC982" t="s">
        <v>1653</v>
      </c>
      <c r="AE982" t="s">
        <v>148</v>
      </c>
      <c r="AF982" t="s">
        <v>120</v>
      </c>
      <c r="AG982" s="8">
        <v>96950</v>
      </c>
      <c r="AH982" t="s">
        <v>121</v>
      </c>
      <c r="AJ982" s="10">
        <v>16702881463</v>
      </c>
      <c r="AL982" t="s">
        <v>1657</v>
      </c>
      <c r="BD982" t="str">
        <f>"35-3031.00"</f>
        <v>35-3031.00</v>
      </c>
      <c r="BE982" t="s">
        <v>1072</v>
      </c>
      <c r="BF982" t="s">
        <v>1659</v>
      </c>
      <c r="BG982" t="s">
        <v>1660</v>
      </c>
      <c r="BH982">
        <v>10</v>
      </c>
      <c r="BJ982" s="1">
        <v>45658</v>
      </c>
      <c r="BK982" s="1">
        <v>46022</v>
      </c>
      <c r="BN982">
        <v>35</v>
      </c>
      <c r="BO982">
        <v>0</v>
      </c>
      <c r="BP982">
        <v>7</v>
      </c>
      <c r="BQ982">
        <v>7</v>
      </c>
      <c r="BR982">
        <v>7</v>
      </c>
      <c r="BS982">
        <v>7</v>
      </c>
      <c r="BT982">
        <v>7</v>
      </c>
      <c r="BU982">
        <v>0</v>
      </c>
      <c r="BV982" t="str">
        <f>"8:30 AM"</f>
        <v>8:30 AM</v>
      </c>
      <c r="BW982" t="str">
        <f>"4:30 PM"</f>
        <v>4:30 PM</v>
      </c>
      <c r="BX982" t="s">
        <v>158</v>
      </c>
      <c r="BY982">
        <v>0</v>
      </c>
      <c r="BZ982">
        <v>3</v>
      </c>
      <c r="CA982" t="s">
        <v>115</v>
      </c>
      <c r="CC982" t="s">
        <v>1661</v>
      </c>
      <c r="CD982" t="s">
        <v>1653</v>
      </c>
      <c r="CF982" t="s">
        <v>148</v>
      </c>
      <c r="CG982" t="s">
        <v>120</v>
      </c>
      <c r="CH982" s="8">
        <v>96950</v>
      </c>
      <c r="CI982" s="3">
        <v>8.0399999999999991</v>
      </c>
      <c r="CJ982" s="3">
        <v>8.0399999999999991</v>
      </c>
      <c r="CK982" s="3">
        <v>12.06</v>
      </c>
      <c r="CL982" s="3">
        <v>12.06</v>
      </c>
      <c r="CM982" t="s">
        <v>136</v>
      </c>
      <c r="CN982" t="s">
        <v>137</v>
      </c>
      <c r="CO982" t="s">
        <v>4733</v>
      </c>
      <c r="CQ982" t="s">
        <v>115</v>
      </c>
      <c r="CR982" t="s">
        <v>133</v>
      </c>
      <c r="CS982" t="s">
        <v>139</v>
      </c>
      <c r="CT982" t="s">
        <v>133</v>
      </c>
      <c r="CU982" t="s">
        <v>139</v>
      </c>
      <c r="CV982" t="s">
        <v>133</v>
      </c>
      <c r="CW982" t="s">
        <v>139</v>
      </c>
      <c r="CX982" s="2" t="s">
        <v>6692</v>
      </c>
      <c r="CY982" s="10">
        <v>16702881463</v>
      </c>
      <c r="CZ982" t="s">
        <v>1662</v>
      </c>
      <c r="DA982" t="s">
        <v>1522</v>
      </c>
      <c r="DB982" t="s">
        <v>133</v>
      </c>
      <c r="DC982" t="s">
        <v>115</v>
      </c>
    </row>
    <row r="983" spans="1:112" ht="14.45" customHeight="1" x14ac:dyDescent="0.25">
      <c r="A983" t="s">
        <v>7961</v>
      </c>
      <c r="B983" t="s">
        <v>143</v>
      </c>
      <c r="C983" s="1">
        <v>45594</v>
      </c>
      <c r="D983" s="1">
        <v>45638</v>
      </c>
      <c r="E983" t="s">
        <v>114</v>
      </c>
      <c r="G983" t="s">
        <v>115</v>
      </c>
      <c r="H983" t="s">
        <v>115</v>
      </c>
      <c r="I983" t="s">
        <v>115</v>
      </c>
      <c r="J983" t="s">
        <v>7511</v>
      </c>
      <c r="K983" t="s">
        <v>7512</v>
      </c>
      <c r="L983" t="s">
        <v>7513</v>
      </c>
      <c r="M983" t="s">
        <v>1009</v>
      </c>
      <c r="N983" t="s">
        <v>119</v>
      </c>
      <c r="O983" t="s">
        <v>120</v>
      </c>
      <c r="P983" s="8">
        <v>96950</v>
      </c>
      <c r="Q983" t="s">
        <v>121</v>
      </c>
      <c r="R983" t="s">
        <v>376</v>
      </c>
      <c r="S983" s="10">
        <v>16702877617</v>
      </c>
      <c r="U983" t="s">
        <v>7514</v>
      </c>
      <c r="V983">
        <v>561520</v>
      </c>
      <c r="W983" t="s">
        <v>123</v>
      </c>
      <c r="Y983" t="s">
        <v>5934</v>
      </c>
      <c r="Z983" t="s">
        <v>7515</v>
      </c>
      <c r="AA983" t="s">
        <v>139</v>
      </c>
      <c r="AB983" t="s">
        <v>200</v>
      </c>
      <c r="AC983" t="s">
        <v>7513</v>
      </c>
      <c r="AD983" t="s">
        <v>1009</v>
      </c>
      <c r="AE983" t="s">
        <v>119</v>
      </c>
      <c r="AF983" t="s">
        <v>120</v>
      </c>
      <c r="AG983" s="8">
        <v>96950</v>
      </c>
      <c r="AH983" t="s">
        <v>121</v>
      </c>
      <c r="AI983" t="s">
        <v>376</v>
      </c>
      <c r="AJ983" s="10">
        <v>16702877617</v>
      </c>
      <c r="AL983" t="s">
        <v>7516</v>
      </c>
      <c r="BD983" t="str">
        <f>"49-9092.00"</f>
        <v>49-9092.00</v>
      </c>
      <c r="BE983" t="s">
        <v>6585</v>
      </c>
      <c r="BF983" t="s">
        <v>7962</v>
      </c>
      <c r="BG983" t="s">
        <v>7963</v>
      </c>
      <c r="BH983">
        <v>2</v>
      </c>
      <c r="BI983">
        <v>2</v>
      </c>
      <c r="BJ983" s="1">
        <v>45596</v>
      </c>
      <c r="BK983" s="1">
        <v>45930</v>
      </c>
      <c r="BL983" s="1">
        <v>45638</v>
      </c>
      <c r="BM983" s="1">
        <v>45930</v>
      </c>
      <c r="BN983">
        <v>35</v>
      </c>
      <c r="BO983">
        <v>0</v>
      </c>
      <c r="BP983">
        <v>7</v>
      </c>
      <c r="BQ983">
        <v>7</v>
      </c>
      <c r="BR983">
        <v>7</v>
      </c>
      <c r="BS983">
        <v>7</v>
      </c>
      <c r="BT983">
        <v>7</v>
      </c>
      <c r="BU983">
        <v>0</v>
      </c>
      <c r="BV983" t="str">
        <f>"8:00 AM"</f>
        <v>8:00 AM</v>
      </c>
      <c r="BW983" t="str">
        <f>"4:00 PM"</f>
        <v>4:00 PM</v>
      </c>
      <c r="BX983" t="s">
        <v>158</v>
      </c>
      <c r="BY983">
        <v>0</v>
      </c>
      <c r="BZ983">
        <v>24</v>
      </c>
      <c r="CA983" t="s">
        <v>115</v>
      </c>
      <c r="CC983" t="s">
        <v>7964</v>
      </c>
      <c r="CD983" t="s">
        <v>7519</v>
      </c>
      <c r="CE983" t="s">
        <v>1009</v>
      </c>
      <c r="CF983" t="s">
        <v>119</v>
      </c>
      <c r="CG983" t="s">
        <v>120</v>
      </c>
      <c r="CH983" s="8">
        <v>96950</v>
      </c>
      <c r="CI983" s="3">
        <v>10.02</v>
      </c>
      <c r="CJ983" s="3">
        <v>10.5</v>
      </c>
      <c r="CK983" s="3">
        <v>15.03</v>
      </c>
      <c r="CL983" s="3">
        <v>15.75</v>
      </c>
      <c r="CM983" t="s">
        <v>136</v>
      </c>
      <c r="CN983" t="s">
        <v>139</v>
      </c>
      <c r="CO983" t="s">
        <v>138</v>
      </c>
      <c r="CQ983" t="s">
        <v>115</v>
      </c>
      <c r="CR983" t="s">
        <v>133</v>
      </c>
      <c r="CS983" t="s">
        <v>133</v>
      </c>
      <c r="CT983" t="s">
        <v>133</v>
      </c>
      <c r="CU983" t="s">
        <v>139</v>
      </c>
      <c r="CV983" t="s">
        <v>133</v>
      </c>
      <c r="CW983" t="s">
        <v>139</v>
      </c>
      <c r="CX983" t="s">
        <v>386</v>
      </c>
      <c r="CY983" s="10">
        <v>16702877617</v>
      </c>
      <c r="CZ983" t="s">
        <v>7516</v>
      </c>
      <c r="DA983" t="s">
        <v>139</v>
      </c>
      <c r="DB983" t="s">
        <v>133</v>
      </c>
      <c r="DC983" t="s">
        <v>115</v>
      </c>
    </row>
    <row r="984" spans="1:112" ht="14.45" customHeight="1" x14ac:dyDescent="0.25">
      <c r="A984" t="s">
        <v>8443</v>
      </c>
      <c r="B984" t="s">
        <v>143</v>
      </c>
      <c r="C984" s="1">
        <v>45603</v>
      </c>
      <c r="D984" s="1">
        <v>45638</v>
      </c>
      <c r="E984" t="s">
        <v>114</v>
      </c>
      <c r="G984" t="s">
        <v>115</v>
      </c>
      <c r="H984" t="s">
        <v>115</v>
      </c>
      <c r="I984" t="s">
        <v>115</v>
      </c>
      <c r="J984" t="s">
        <v>5692</v>
      </c>
      <c r="L984" t="s">
        <v>7826</v>
      </c>
      <c r="N984" t="s">
        <v>119</v>
      </c>
      <c r="O984" t="s">
        <v>120</v>
      </c>
      <c r="P984" s="8">
        <v>96950</v>
      </c>
      <c r="Q984" t="s">
        <v>121</v>
      </c>
      <c r="S984" s="10">
        <v>16702368202</v>
      </c>
      <c r="T984">
        <v>3554</v>
      </c>
      <c r="U984" t="s">
        <v>581</v>
      </c>
      <c r="V984">
        <v>62211</v>
      </c>
      <c r="W984" t="s">
        <v>123</v>
      </c>
      <c r="Y984" t="s">
        <v>7827</v>
      </c>
      <c r="Z984" t="s">
        <v>7828</v>
      </c>
      <c r="AA984" t="s">
        <v>2441</v>
      </c>
      <c r="AB984" t="s">
        <v>7829</v>
      </c>
      <c r="AC984" t="s">
        <v>7830</v>
      </c>
      <c r="AE984" t="s">
        <v>119</v>
      </c>
      <c r="AF984" t="s">
        <v>120</v>
      </c>
      <c r="AG984" s="8">
        <v>96950</v>
      </c>
      <c r="AH984" t="s">
        <v>121</v>
      </c>
      <c r="AJ984" s="10">
        <v>16702368202</v>
      </c>
      <c r="AK984">
        <v>3554</v>
      </c>
      <c r="AL984" t="s">
        <v>585</v>
      </c>
      <c r="BD984" t="str">
        <f>"29-2061.00"</f>
        <v>29-2061.00</v>
      </c>
      <c r="BE984" t="s">
        <v>7831</v>
      </c>
      <c r="BF984" t="s">
        <v>7832</v>
      </c>
      <c r="BG984" t="s">
        <v>7833</v>
      </c>
      <c r="BH984">
        <v>1</v>
      </c>
      <c r="BI984">
        <v>1</v>
      </c>
      <c r="BJ984" s="1">
        <v>45717</v>
      </c>
      <c r="BK984" s="1">
        <v>46081</v>
      </c>
      <c r="BL984" s="1">
        <v>45717</v>
      </c>
      <c r="BM984" s="1">
        <v>46081</v>
      </c>
      <c r="BN984">
        <v>40</v>
      </c>
      <c r="BO984">
        <v>0</v>
      </c>
      <c r="BP984">
        <v>8</v>
      </c>
      <c r="BQ984">
        <v>8</v>
      </c>
      <c r="BR984">
        <v>8</v>
      </c>
      <c r="BS984">
        <v>8</v>
      </c>
      <c r="BT984">
        <v>8</v>
      </c>
      <c r="BU984">
        <v>0</v>
      </c>
      <c r="BV984" t="str">
        <f>"7:30 AM"</f>
        <v>7:30 AM</v>
      </c>
      <c r="BW984" t="str">
        <f>"4:30 PM"</f>
        <v>4:30 PM</v>
      </c>
      <c r="BX984" t="s">
        <v>226</v>
      </c>
      <c r="BY984">
        <v>0</v>
      </c>
      <c r="BZ984">
        <v>0</v>
      </c>
      <c r="CA984" t="s">
        <v>115</v>
      </c>
      <c r="CC984" s="2" t="s">
        <v>7834</v>
      </c>
      <c r="CD984" t="s">
        <v>7830</v>
      </c>
      <c r="CE984" t="s">
        <v>7826</v>
      </c>
      <c r="CF984" t="s">
        <v>119</v>
      </c>
      <c r="CG984" t="s">
        <v>120</v>
      </c>
      <c r="CH984" s="8">
        <v>96950</v>
      </c>
      <c r="CI984" s="3">
        <v>15.24</v>
      </c>
      <c r="CJ984" s="3">
        <v>21.21</v>
      </c>
      <c r="CK984" s="3">
        <v>22.86</v>
      </c>
      <c r="CL984" s="3">
        <v>31.81</v>
      </c>
      <c r="CM984" t="s">
        <v>136</v>
      </c>
      <c r="CN984" t="s">
        <v>7835</v>
      </c>
      <c r="CO984" t="s">
        <v>138</v>
      </c>
      <c r="CQ984" t="s">
        <v>133</v>
      </c>
      <c r="CR984" t="s">
        <v>133</v>
      </c>
      <c r="CS984" t="s">
        <v>139</v>
      </c>
      <c r="CT984" t="s">
        <v>133</v>
      </c>
      <c r="CU984" t="s">
        <v>139</v>
      </c>
      <c r="CV984" t="s">
        <v>133</v>
      </c>
      <c r="CW984" t="s">
        <v>139</v>
      </c>
      <c r="CX984" t="s">
        <v>2840</v>
      </c>
      <c r="CY984" s="10">
        <v>16702368202</v>
      </c>
      <c r="CZ984" t="s">
        <v>592</v>
      </c>
      <c r="DA984" t="s">
        <v>593</v>
      </c>
      <c r="DB984" t="s">
        <v>133</v>
      </c>
      <c r="DC984" t="s">
        <v>115</v>
      </c>
      <c r="DD984" t="s">
        <v>1576</v>
      </c>
      <c r="DE984" t="s">
        <v>1577</v>
      </c>
      <c r="DF984" t="s">
        <v>2748</v>
      </c>
      <c r="DG984" t="s">
        <v>578</v>
      </c>
      <c r="DH984" t="s">
        <v>1579</v>
      </c>
    </row>
    <row r="985" spans="1:112" ht="14.45" customHeight="1" x14ac:dyDescent="0.25">
      <c r="A985" t="s">
        <v>8638</v>
      </c>
      <c r="B985" t="s">
        <v>143</v>
      </c>
      <c r="C985" s="1">
        <v>45594</v>
      </c>
      <c r="D985" s="1">
        <v>45638</v>
      </c>
      <c r="E985" t="s">
        <v>114</v>
      </c>
      <c r="G985" t="s">
        <v>115</v>
      </c>
      <c r="H985" t="s">
        <v>115</v>
      </c>
      <c r="I985" t="s">
        <v>115</v>
      </c>
      <c r="J985" t="s">
        <v>7511</v>
      </c>
      <c r="K985" t="s">
        <v>8639</v>
      </c>
      <c r="L985" t="s">
        <v>8640</v>
      </c>
      <c r="M985" t="s">
        <v>119</v>
      </c>
      <c r="N985" t="s">
        <v>119</v>
      </c>
      <c r="O985" t="s">
        <v>120</v>
      </c>
      <c r="P985" s="8">
        <v>96950</v>
      </c>
      <c r="Q985" t="s">
        <v>121</v>
      </c>
      <c r="R985" t="s">
        <v>376</v>
      </c>
      <c r="S985" s="10">
        <v>16702877617</v>
      </c>
      <c r="U985" t="s">
        <v>7514</v>
      </c>
      <c r="V985">
        <v>721191</v>
      </c>
      <c r="W985" t="s">
        <v>123</v>
      </c>
      <c r="Y985" t="s">
        <v>5934</v>
      </c>
      <c r="Z985" t="s">
        <v>7515</v>
      </c>
      <c r="AA985" t="s">
        <v>139</v>
      </c>
      <c r="AB985" t="s">
        <v>200</v>
      </c>
      <c r="AC985" t="s">
        <v>8641</v>
      </c>
      <c r="AD985" t="s">
        <v>119</v>
      </c>
      <c r="AE985" t="s">
        <v>119</v>
      </c>
      <c r="AF985" t="s">
        <v>120</v>
      </c>
      <c r="AG985" s="8">
        <v>96950</v>
      </c>
      <c r="AH985" t="s">
        <v>121</v>
      </c>
      <c r="AI985" t="s">
        <v>376</v>
      </c>
      <c r="AJ985" s="10">
        <v>16702877617</v>
      </c>
      <c r="AL985" t="s">
        <v>7516</v>
      </c>
      <c r="BD985" t="str">
        <f>"49-9071.00"</f>
        <v>49-9071.00</v>
      </c>
      <c r="BE985" t="s">
        <v>241</v>
      </c>
      <c r="BF985" t="s">
        <v>8642</v>
      </c>
      <c r="BG985" t="s">
        <v>626</v>
      </c>
      <c r="BH985">
        <v>2</v>
      </c>
      <c r="BI985">
        <v>2</v>
      </c>
      <c r="BJ985" s="1">
        <v>45596</v>
      </c>
      <c r="BK985" s="1">
        <v>45930</v>
      </c>
      <c r="BL985" s="1">
        <v>45638</v>
      </c>
      <c r="BM985" s="1">
        <v>45930</v>
      </c>
      <c r="BN985">
        <v>36</v>
      </c>
      <c r="BO985">
        <v>0</v>
      </c>
      <c r="BP985">
        <v>7</v>
      </c>
      <c r="BQ985">
        <v>7</v>
      </c>
      <c r="BR985">
        <v>7</v>
      </c>
      <c r="BS985">
        <v>7</v>
      </c>
      <c r="BT985">
        <v>7</v>
      </c>
      <c r="BU985">
        <v>1</v>
      </c>
      <c r="BV985" t="str">
        <f>"8:00 AM"</f>
        <v>8:00 AM</v>
      </c>
      <c r="BW985" t="str">
        <f>"4:00 PM"</f>
        <v>4:00 PM</v>
      </c>
      <c r="BX985" t="s">
        <v>158</v>
      </c>
      <c r="BY985">
        <v>0</v>
      </c>
      <c r="BZ985">
        <v>12</v>
      </c>
      <c r="CA985" t="s">
        <v>115</v>
      </c>
      <c r="CC985" t="s">
        <v>5161</v>
      </c>
      <c r="CD985" t="s">
        <v>2490</v>
      </c>
      <c r="CE985" t="s">
        <v>6930</v>
      </c>
      <c r="CF985" t="s">
        <v>119</v>
      </c>
      <c r="CG985" t="s">
        <v>120</v>
      </c>
      <c r="CH985" s="8">
        <v>96950</v>
      </c>
      <c r="CI985" s="3">
        <v>9.75</v>
      </c>
      <c r="CJ985" s="3">
        <v>10</v>
      </c>
      <c r="CK985" s="3">
        <v>14.62</v>
      </c>
      <c r="CL985" s="3">
        <v>15</v>
      </c>
      <c r="CM985" t="s">
        <v>136</v>
      </c>
      <c r="CN985" t="s">
        <v>139</v>
      </c>
      <c r="CO985" t="s">
        <v>138</v>
      </c>
      <c r="CQ985" t="s">
        <v>115</v>
      </c>
      <c r="CR985" t="s">
        <v>133</v>
      </c>
      <c r="CS985" t="s">
        <v>133</v>
      </c>
      <c r="CT985" t="s">
        <v>133</v>
      </c>
      <c r="CU985" t="s">
        <v>139</v>
      </c>
      <c r="CV985" t="s">
        <v>133</v>
      </c>
      <c r="CW985" t="s">
        <v>139</v>
      </c>
      <c r="CX985" t="s">
        <v>420</v>
      </c>
      <c r="CY985" s="10">
        <v>16702877617</v>
      </c>
      <c r="CZ985" t="s">
        <v>7516</v>
      </c>
      <c r="DA985" t="s">
        <v>139</v>
      </c>
      <c r="DB985" t="s">
        <v>133</v>
      </c>
      <c r="DC985" t="s">
        <v>115</v>
      </c>
    </row>
    <row r="986" spans="1:112" ht="14.45" customHeight="1" x14ac:dyDescent="0.25">
      <c r="A986" t="s">
        <v>8998</v>
      </c>
      <c r="B986" t="s">
        <v>192</v>
      </c>
      <c r="C986" s="1">
        <v>45608</v>
      </c>
      <c r="D986" s="1">
        <v>45638</v>
      </c>
      <c r="E986" t="s">
        <v>144</v>
      </c>
      <c r="F986" s="1">
        <v>45687</v>
      </c>
      <c r="G986" t="s">
        <v>115</v>
      </c>
      <c r="H986" t="s">
        <v>115</v>
      </c>
      <c r="I986" t="s">
        <v>115</v>
      </c>
      <c r="J986" t="s">
        <v>2875</v>
      </c>
      <c r="L986" t="s">
        <v>2876</v>
      </c>
      <c r="N986" t="s">
        <v>148</v>
      </c>
      <c r="O986" t="s">
        <v>120</v>
      </c>
      <c r="P986" s="8">
        <v>96950</v>
      </c>
      <c r="Q986" t="s">
        <v>121</v>
      </c>
      <c r="R986" t="s">
        <v>4772</v>
      </c>
      <c r="S986" s="10">
        <v>16707891106</v>
      </c>
      <c r="U986" t="s">
        <v>2877</v>
      </c>
      <c r="V986">
        <v>561720</v>
      </c>
      <c r="W986" t="s">
        <v>123</v>
      </c>
      <c r="Y986" t="s">
        <v>2878</v>
      </c>
      <c r="Z986" t="s">
        <v>2879</v>
      </c>
      <c r="AA986" t="s">
        <v>2880</v>
      </c>
      <c r="AB986" t="s">
        <v>623</v>
      </c>
      <c r="AC986" t="s">
        <v>2876</v>
      </c>
      <c r="AE986" t="s">
        <v>119</v>
      </c>
      <c r="AF986" t="s">
        <v>120</v>
      </c>
      <c r="AG986" s="8">
        <v>96950</v>
      </c>
      <c r="AH986" t="s">
        <v>121</v>
      </c>
      <c r="AI986" t="s">
        <v>4772</v>
      </c>
      <c r="AJ986" s="10">
        <v>16707891106</v>
      </c>
      <c r="AL986" t="s">
        <v>2882</v>
      </c>
      <c r="BD986" t="str">
        <f>"37-2012.00"</f>
        <v>37-2012.00</v>
      </c>
      <c r="BE986" t="s">
        <v>512</v>
      </c>
      <c r="BF986" t="s">
        <v>8999</v>
      </c>
      <c r="BG986" t="s">
        <v>3782</v>
      </c>
      <c r="BH986">
        <v>10</v>
      </c>
      <c r="BJ986" s="1">
        <v>45689</v>
      </c>
      <c r="BK986" s="1">
        <v>46053</v>
      </c>
      <c r="BN986">
        <v>35</v>
      </c>
      <c r="BO986">
        <v>0</v>
      </c>
      <c r="BP986">
        <v>7</v>
      </c>
      <c r="BQ986">
        <v>7</v>
      </c>
      <c r="BR986">
        <v>7</v>
      </c>
      <c r="BS986">
        <v>7</v>
      </c>
      <c r="BT986">
        <v>7</v>
      </c>
      <c r="BU986">
        <v>0</v>
      </c>
      <c r="BV986" t="str">
        <f>"8:00 AM"</f>
        <v>8:00 AM</v>
      </c>
      <c r="BW986" t="str">
        <f>"4:00 PM"</f>
        <v>4:00 PM</v>
      </c>
      <c r="BX986" t="s">
        <v>158</v>
      </c>
      <c r="BY986">
        <v>0</v>
      </c>
      <c r="BZ986">
        <v>6</v>
      </c>
      <c r="CA986" t="s">
        <v>115</v>
      </c>
      <c r="CC986" t="s">
        <v>4773</v>
      </c>
      <c r="CD986" t="s">
        <v>2876</v>
      </c>
      <c r="CF986" t="s">
        <v>119</v>
      </c>
      <c r="CG986" t="s">
        <v>120</v>
      </c>
      <c r="CH986" s="8">
        <v>96950</v>
      </c>
      <c r="CI986" s="3">
        <v>7.77</v>
      </c>
      <c r="CJ986" s="3">
        <v>7.77</v>
      </c>
      <c r="CK986" s="3">
        <v>11.66</v>
      </c>
      <c r="CL986" s="3">
        <v>11.66</v>
      </c>
      <c r="CM986" t="s">
        <v>136</v>
      </c>
      <c r="CO986" t="s">
        <v>138</v>
      </c>
      <c r="CQ986" t="s">
        <v>115</v>
      </c>
      <c r="CR986" t="s">
        <v>133</v>
      </c>
      <c r="CS986" t="s">
        <v>139</v>
      </c>
      <c r="CT986" t="s">
        <v>133</v>
      </c>
      <c r="CU986" t="s">
        <v>139</v>
      </c>
      <c r="CV986" t="s">
        <v>133</v>
      </c>
      <c r="CW986" t="s">
        <v>139</v>
      </c>
      <c r="CX986" t="s">
        <v>2885</v>
      </c>
      <c r="CY986" s="10">
        <v>16707891106</v>
      </c>
      <c r="CZ986" t="s">
        <v>2882</v>
      </c>
      <c r="DA986" t="s">
        <v>793</v>
      </c>
      <c r="DB986" t="s">
        <v>133</v>
      </c>
      <c r="DC986" t="s">
        <v>115</v>
      </c>
    </row>
    <row r="987" spans="1:112" ht="14.45" customHeight="1" x14ac:dyDescent="0.25">
      <c r="A987" t="s">
        <v>9616</v>
      </c>
      <c r="B987" t="s">
        <v>143</v>
      </c>
      <c r="C987" s="1">
        <v>45587</v>
      </c>
      <c r="D987" s="1">
        <v>45638</v>
      </c>
      <c r="E987" t="s">
        <v>114</v>
      </c>
      <c r="G987" t="s">
        <v>115</v>
      </c>
      <c r="H987" t="s">
        <v>115</v>
      </c>
      <c r="I987" t="s">
        <v>115</v>
      </c>
      <c r="J987" t="s">
        <v>2621</v>
      </c>
      <c r="K987" t="s">
        <v>2622</v>
      </c>
      <c r="L987" t="s">
        <v>2623</v>
      </c>
      <c r="M987" t="s">
        <v>2624</v>
      </c>
      <c r="N987" t="s">
        <v>148</v>
      </c>
      <c r="O987" t="s">
        <v>120</v>
      </c>
      <c r="P987" s="8">
        <v>96950</v>
      </c>
      <c r="Q987" t="s">
        <v>121</v>
      </c>
      <c r="S987" s="10">
        <v>16702333600</v>
      </c>
      <c r="U987" t="s">
        <v>2625</v>
      </c>
      <c r="V987">
        <v>524210</v>
      </c>
      <c r="W987" t="s">
        <v>123</v>
      </c>
      <c r="Y987" t="s">
        <v>2626</v>
      </c>
      <c r="Z987" t="s">
        <v>2627</v>
      </c>
      <c r="AB987" t="s">
        <v>2628</v>
      </c>
      <c r="AC987" t="s">
        <v>2623</v>
      </c>
      <c r="AD987" t="s">
        <v>2624</v>
      </c>
      <c r="AE987" t="s">
        <v>148</v>
      </c>
      <c r="AF987" t="s">
        <v>120</v>
      </c>
      <c r="AG987" s="8">
        <v>96950</v>
      </c>
      <c r="AH987" t="s">
        <v>121</v>
      </c>
      <c r="AJ987" s="10">
        <v>16702333600</v>
      </c>
      <c r="AL987" t="s">
        <v>2629</v>
      </c>
      <c r="BD987" t="str">
        <f>"13-2011.00"</f>
        <v>13-2011.00</v>
      </c>
      <c r="BE987" t="s">
        <v>129</v>
      </c>
      <c r="BF987" t="s">
        <v>9617</v>
      </c>
      <c r="BG987" t="s">
        <v>9618</v>
      </c>
      <c r="BH987">
        <v>1</v>
      </c>
      <c r="BI987">
        <v>1</v>
      </c>
      <c r="BJ987" s="1">
        <v>45689</v>
      </c>
      <c r="BK987" s="1">
        <v>46053</v>
      </c>
      <c r="BL987" s="1">
        <v>45689</v>
      </c>
      <c r="BM987" s="1">
        <v>46053</v>
      </c>
      <c r="BN987">
        <v>35</v>
      </c>
      <c r="BO987">
        <v>0</v>
      </c>
      <c r="BP987">
        <v>7</v>
      </c>
      <c r="BQ987">
        <v>7</v>
      </c>
      <c r="BR987">
        <v>7</v>
      </c>
      <c r="BS987">
        <v>7</v>
      </c>
      <c r="BT987">
        <v>7</v>
      </c>
      <c r="BU987">
        <v>0</v>
      </c>
      <c r="BV987" t="str">
        <f>"8:30 AM"</f>
        <v>8:30 AM</v>
      </c>
      <c r="BW987" t="str">
        <f>"5:00 PM"</f>
        <v>5:00 PM</v>
      </c>
      <c r="BX987" t="s">
        <v>132</v>
      </c>
      <c r="BY987">
        <v>0</v>
      </c>
      <c r="BZ987">
        <v>24</v>
      </c>
      <c r="CA987" t="s">
        <v>115</v>
      </c>
      <c r="CC987" s="2" t="s">
        <v>9619</v>
      </c>
      <c r="CD987" t="s">
        <v>9620</v>
      </c>
      <c r="CE987" t="s">
        <v>2623</v>
      </c>
      <c r="CF987" t="s">
        <v>148</v>
      </c>
      <c r="CG987" t="s">
        <v>120</v>
      </c>
      <c r="CH987" s="8">
        <v>96950</v>
      </c>
      <c r="CI987" s="3">
        <v>17.48</v>
      </c>
      <c r="CJ987" s="3">
        <v>17.48</v>
      </c>
      <c r="CK987" s="3">
        <v>26.22</v>
      </c>
      <c r="CL987" s="3">
        <v>26.22</v>
      </c>
      <c r="CM987" t="s">
        <v>136</v>
      </c>
      <c r="CN987" t="s">
        <v>9621</v>
      </c>
      <c r="CO987" t="s">
        <v>138</v>
      </c>
      <c r="CQ987" t="s">
        <v>115</v>
      </c>
      <c r="CR987" t="s">
        <v>133</v>
      </c>
      <c r="CS987" t="s">
        <v>133</v>
      </c>
      <c r="CT987" t="s">
        <v>133</v>
      </c>
      <c r="CU987" t="s">
        <v>139</v>
      </c>
      <c r="CV987" t="s">
        <v>133</v>
      </c>
      <c r="CW987" t="s">
        <v>139</v>
      </c>
      <c r="CX987" s="2" t="s">
        <v>9622</v>
      </c>
      <c r="CY987" s="10">
        <v>16702333600</v>
      </c>
      <c r="CZ987" t="s">
        <v>2629</v>
      </c>
      <c r="DA987" t="s">
        <v>209</v>
      </c>
      <c r="DB987" t="s">
        <v>133</v>
      </c>
      <c r="DC987" t="s">
        <v>115</v>
      </c>
    </row>
    <row r="988" spans="1:112" ht="14.45" customHeight="1" x14ac:dyDescent="0.25">
      <c r="A988" t="s">
        <v>870</v>
      </c>
      <c r="B988" t="s">
        <v>113</v>
      </c>
      <c r="C988" s="1">
        <v>45634</v>
      </c>
      <c r="D988" s="1">
        <v>45639</v>
      </c>
      <c r="E988" t="s">
        <v>144</v>
      </c>
      <c r="F988" s="1">
        <v>45791</v>
      </c>
      <c r="G988" t="s">
        <v>115</v>
      </c>
      <c r="H988" t="s">
        <v>115</v>
      </c>
      <c r="I988" t="s">
        <v>115</v>
      </c>
      <c r="J988" t="s">
        <v>871</v>
      </c>
      <c r="L988" t="s">
        <v>872</v>
      </c>
      <c r="M988" t="s">
        <v>873</v>
      </c>
      <c r="N988" t="s">
        <v>874</v>
      </c>
      <c r="O988" t="s">
        <v>120</v>
      </c>
      <c r="P988" s="8">
        <v>96950</v>
      </c>
      <c r="Q988" t="s">
        <v>121</v>
      </c>
      <c r="R988" t="s">
        <v>139</v>
      </c>
      <c r="S988" s="10">
        <v>16703223320</v>
      </c>
      <c r="U988" t="s">
        <v>875</v>
      </c>
      <c r="V988">
        <v>611110</v>
      </c>
      <c r="W988" t="s">
        <v>123</v>
      </c>
      <c r="Y988" t="s">
        <v>876</v>
      </c>
      <c r="Z988" t="s">
        <v>877</v>
      </c>
      <c r="AA988" t="s">
        <v>878</v>
      </c>
      <c r="AB988" t="s">
        <v>879</v>
      </c>
      <c r="AC988" t="s">
        <v>872</v>
      </c>
      <c r="AE988" t="s">
        <v>119</v>
      </c>
      <c r="AF988" t="s">
        <v>120</v>
      </c>
      <c r="AG988" s="8">
        <v>96950</v>
      </c>
      <c r="AH988" t="s">
        <v>121</v>
      </c>
      <c r="AI988" t="s">
        <v>284</v>
      </c>
      <c r="AJ988" s="10">
        <v>16703223320</v>
      </c>
      <c r="AL988" t="s">
        <v>880</v>
      </c>
      <c r="BD988" t="str">
        <f>"25-2022.00"</f>
        <v>25-2022.00</v>
      </c>
      <c r="BE988" t="s">
        <v>881</v>
      </c>
      <c r="BF988" t="s">
        <v>882</v>
      </c>
      <c r="BG988" t="s">
        <v>883</v>
      </c>
      <c r="BH988">
        <v>2</v>
      </c>
      <c r="BJ988" s="1">
        <v>45824</v>
      </c>
      <c r="BK988" s="1">
        <v>46188</v>
      </c>
      <c r="BN988">
        <v>35</v>
      </c>
      <c r="BO988">
        <v>0</v>
      </c>
      <c r="BP988">
        <v>7</v>
      </c>
      <c r="BQ988">
        <v>7</v>
      </c>
      <c r="BR988">
        <v>7</v>
      </c>
      <c r="BS988">
        <v>7</v>
      </c>
      <c r="BT988">
        <v>7</v>
      </c>
      <c r="BU988">
        <v>0</v>
      </c>
      <c r="BV988" t="str">
        <f>"7:00 AM"</f>
        <v>7:00 AM</v>
      </c>
      <c r="BW988" t="str">
        <f>"3:00 PM"</f>
        <v>3:00 PM</v>
      </c>
      <c r="BX988" t="s">
        <v>726</v>
      </c>
      <c r="BY988">
        <v>0</v>
      </c>
      <c r="BZ988">
        <v>6</v>
      </c>
      <c r="CA988" t="s">
        <v>115</v>
      </c>
      <c r="CC988" s="2" t="s">
        <v>884</v>
      </c>
      <c r="CD988" t="s">
        <v>885</v>
      </c>
      <c r="CF988" t="s">
        <v>874</v>
      </c>
      <c r="CG988" t="s">
        <v>120</v>
      </c>
      <c r="CH988" s="8">
        <v>96950</v>
      </c>
      <c r="CI988" s="3">
        <v>20.89</v>
      </c>
      <c r="CJ988" s="3">
        <v>20.89</v>
      </c>
      <c r="CK988" s="3">
        <v>0</v>
      </c>
      <c r="CL988" s="3">
        <v>0</v>
      </c>
      <c r="CM988" t="s">
        <v>136</v>
      </c>
      <c r="CN988" t="s">
        <v>246</v>
      </c>
      <c r="CO988" t="s">
        <v>138</v>
      </c>
      <c r="CQ988" t="s">
        <v>115</v>
      </c>
      <c r="CR988" t="s">
        <v>133</v>
      </c>
      <c r="CS988" t="s">
        <v>139</v>
      </c>
      <c r="CT988" t="s">
        <v>139</v>
      </c>
      <c r="CU988" t="s">
        <v>139</v>
      </c>
      <c r="CV988" t="s">
        <v>133</v>
      </c>
      <c r="CW988" t="s">
        <v>139</v>
      </c>
      <c r="CX988" t="s">
        <v>295</v>
      </c>
      <c r="CY988" s="10">
        <v>16703223320</v>
      </c>
      <c r="CZ988" t="s">
        <v>880</v>
      </c>
      <c r="DA988" t="s">
        <v>793</v>
      </c>
      <c r="DB988" t="s">
        <v>133</v>
      </c>
      <c r="DC988" t="s">
        <v>115</v>
      </c>
    </row>
    <row r="989" spans="1:112" ht="14.45" customHeight="1" x14ac:dyDescent="0.25">
      <c r="A989" t="s">
        <v>2351</v>
      </c>
      <c r="B989" t="s">
        <v>192</v>
      </c>
      <c r="C989" s="1">
        <v>45597</v>
      </c>
      <c r="D989" s="1">
        <v>45639</v>
      </c>
      <c r="E989" t="s">
        <v>114</v>
      </c>
      <c r="G989" t="s">
        <v>115</v>
      </c>
      <c r="H989" t="s">
        <v>115</v>
      </c>
      <c r="I989" t="s">
        <v>115</v>
      </c>
      <c r="J989" t="s">
        <v>326</v>
      </c>
      <c r="K989" t="s">
        <v>327</v>
      </c>
      <c r="L989" t="s">
        <v>964</v>
      </c>
      <c r="M989" t="s">
        <v>329</v>
      </c>
      <c r="N989" t="s">
        <v>119</v>
      </c>
      <c r="O989" t="s">
        <v>120</v>
      </c>
      <c r="P989" s="8">
        <v>96950</v>
      </c>
      <c r="Q989" t="s">
        <v>121</v>
      </c>
      <c r="S989" s="10">
        <v>16702336927</v>
      </c>
      <c r="U989" t="s">
        <v>330</v>
      </c>
      <c r="V989">
        <v>23622</v>
      </c>
      <c r="W989" t="s">
        <v>123</v>
      </c>
      <c r="Y989" t="s">
        <v>331</v>
      </c>
      <c r="Z989" t="s">
        <v>332</v>
      </c>
      <c r="AA989" t="s">
        <v>333</v>
      </c>
      <c r="AB989" t="s">
        <v>200</v>
      </c>
      <c r="AC989" t="s">
        <v>964</v>
      </c>
      <c r="AE989" t="s">
        <v>119</v>
      </c>
      <c r="AF989" t="s">
        <v>120</v>
      </c>
      <c r="AG989" s="8">
        <v>96950</v>
      </c>
      <c r="AH989" t="s">
        <v>121</v>
      </c>
      <c r="AJ989" s="10">
        <v>16702336927</v>
      </c>
      <c r="AL989" t="s">
        <v>334</v>
      </c>
      <c r="BD989" t="str">
        <f>"17-3011.00"</f>
        <v>17-3011.00</v>
      </c>
      <c r="BE989" t="s">
        <v>960</v>
      </c>
      <c r="BF989" t="s">
        <v>2352</v>
      </c>
      <c r="BG989" t="s">
        <v>962</v>
      </c>
      <c r="BH989">
        <v>5</v>
      </c>
      <c r="BJ989" s="1">
        <v>45627</v>
      </c>
      <c r="BK989" s="1">
        <v>45991</v>
      </c>
      <c r="BN989">
        <v>40</v>
      </c>
      <c r="BO989">
        <v>0</v>
      </c>
      <c r="BP989">
        <v>8</v>
      </c>
      <c r="BQ989">
        <v>8</v>
      </c>
      <c r="BR989">
        <v>8</v>
      </c>
      <c r="BS989">
        <v>8</v>
      </c>
      <c r="BT989">
        <v>8</v>
      </c>
      <c r="BU989">
        <v>0</v>
      </c>
      <c r="BV989" t="str">
        <f>"8:00 AM"</f>
        <v>8:00 AM</v>
      </c>
      <c r="BW989" t="str">
        <f>"5:00 PM"</f>
        <v>5:00 PM</v>
      </c>
      <c r="BX989" t="s">
        <v>726</v>
      </c>
      <c r="BY989">
        <v>0</v>
      </c>
      <c r="BZ989">
        <v>24</v>
      </c>
      <c r="CA989" t="s">
        <v>115</v>
      </c>
      <c r="CC989" t="s">
        <v>2353</v>
      </c>
      <c r="CD989" t="s">
        <v>964</v>
      </c>
      <c r="CF989" t="s">
        <v>119</v>
      </c>
      <c r="CG989" t="s">
        <v>120</v>
      </c>
      <c r="CH989" s="8">
        <v>96950</v>
      </c>
      <c r="CI989" s="3">
        <v>16.18</v>
      </c>
      <c r="CJ989" s="3">
        <v>16.18</v>
      </c>
      <c r="CK989" s="3">
        <v>0</v>
      </c>
      <c r="CL989" s="3">
        <v>0</v>
      </c>
      <c r="CM989" t="s">
        <v>136</v>
      </c>
      <c r="CO989" t="s">
        <v>138</v>
      </c>
      <c r="CQ989" t="s">
        <v>115</v>
      </c>
      <c r="CR989" t="s">
        <v>133</v>
      </c>
      <c r="CS989" t="s">
        <v>139</v>
      </c>
      <c r="CT989" t="s">
        <v>133</v>
      </c>
      <c r="CU989" t="s">
        <v>139</v>
      </c>
      <c r="CV989" t="s">
        <v>133</v>
      </c>
      <c r="CW989" t="s">
        <v>139</v>
      </c>
      <c r="CX989" t="s">
        <v>338</v>
      </c>
      <c r="CY989" s="10">
        <v>16702336927</v>
      </c>
      <c r="CZ989" t="s">
        <v>334</v>
      </c>
      <c r="DA989" t="s">
        <v>139</v>
      </c>
      <c r="DB989" t="s">
        <v>133</v>
      </c>
      <c r="DC989" t="s">
        <v>115</v>
      </c>
    </row>
    <row r="990" spans="1:112" ht="14.45" customHeight="1" x14ac:dyDescent="0.25">
      <c r="A990" t="s">
        <v>4359</v>
      </c>
      <c r="B990" t="s">
        <v>143</v>
      </c>
      <c r="C990" s="1">
        <v>45582</v>
      </c>
      <c r="D990" s="1">
        <v>45639</v>
      </c>
      <c r="E990" t="s">
        <v>114</v>
      </c>
      <c r="G990" t="s">
        <v>115</v>
      </c>
      <c r="H990" t="s">
        <v>115</v>
      </c>
      <c r="I990" t="s">
        <v>115</v>
      </c>
      <c r="J990" t="s">
        <v>4360</v>
      </c>
      <c r="K990" t="s">
        <v>4361</v>
      </c>
      <c r="L990" t="s">
        <v>4362</v>
      </c>
      <c r="M990" t="s">
        <v>4363</v>
      </c>
      <c r="N990" t="s">
        <v>119</v>
      </c>
      <c r="O990" t="s">
        <v>120</v>
      </c>
      <c r="P990" s="8">
        <v>96950</v>
      </c>
      <c r="Q990" t="s">
        <v>121</v>
      </c>
      <c r="R990" t="s">
        <v>376</v>
      </c>
      <c r="S990" s="10">
        <v>16719884535</v>
      </c>
      <c r="U990" t="s">
        <v>4364</v>
      </c>
      <c r="V990">
        <v>236116</v>
      </c>
      <c r="W990" t="s">
        <v>123</v>
      </c>
      <c r="Y990" t="s">
        <v>4365</v>
      </c>
      <c r="Z990" t="s">
        <v>4366</v>
      </c>
      <c r="AA990" t="s">
        <v>4367</v>
      </c>
      <c r="AB990" t="s">
        <v>200</v>
      </c>
      <c r="AC990" t="s">
        <v>4362</v>
      </c>
      <c r="AD990" t="s">
        <v>4363</v>
      </c>
      <c r="AE990" t="s">
        <v>119</v>
      </c>
      <c r="AF990" t="s">
        <v>120</v>
      </c>
      <c r="AG990" s="8">
        <v>96950</v>
      </c>
      <c r="AH990" t="s">
        <v>121</v>
      </c>
      <c r="AI990" t="s">
        <v>376</v>
      </c>
      <c r="AJ990" s="10">
        <v>16719884535</v>
      </c>
      <c r="AL990" t="s">
        <v>4368</v>
      </c>
      <c r="BD990" t="str">
        <f>"51-7011.00"</f>
        <v>51-7011.00</v>
      </c>
      <c r="BE990" t="s">
        <v>4369</v>
      </c>
      <c r="BF990" t="s">
        <v>4370</v>
      </c>
      <c r="BG990" t="s">
        <v>4371</v>
      </c>
      <c r="BH990">
        <v>3</v>
      </c>
      <c r="BI990">
        <v>3</v>
      </c>
      <c r="BJ990" s="1">
        <v>45582</v>
      </c>
      <c r="BK990" s="1">
        <v>45930</v>
      </c>
      <c r="BL990" s="1">
        <v>45639</v>
      </c>
      <c r="BM990" s="1">
        <v>45930</v>
      </c>
      <c r="BN990">
        <v>35</v>
      </c>
      <c r="BO990">
        <v>0</v>
      </c>
      <c r="BP990">
        <v>7</v>
      </c>
      <c r="BQ990">
        <v>7</v>
      </c>
      <c r="BR990">
        <v>7</v>
      </c>
      <c r="BS990">
        <v>7</v>
      </c>
      <c r="BT990">
        <v>7</v>
      </c>
      <c r="BU990">
        <v>0</v>
      </c>
      <c r="BV990" t="str">
        <f>"8:00 AM"</f>
        <v>8:00 AM</v>
      </c>
      <c r="BW990" t="str">
        <f>"4:00 PM"</f>
        <v>4:00 PM</v>
      </c>
      <c r="BX990" t="s">
        <v>158</v>
      </c>
      <c r="BY990">
        <v>0</v>
      </c>
      <c r="BZ990">
        <v>12</v>
      </c>
      <c r="CA990" t="s">
        <v>115</v>
      </c>
      <c r="CC990" t="s">
        <v>4372</v>
      </c>
      <c r="CD990" t="s">
        <v>4373</v>
      </c>
      <c r="CE990" t="s">
        <v>4363</v>
      </c>
      <c r="CF990" t="s">
        <v>119</v>
      </c>
      <c r="CG990" t="s">
        <v>120</v>
      </c>
      <c r="CH990" s="8">
        <v>96950</v>
      </c>
      <c r="CI990" s="3">
        <v>13.73</v>
      </c>
      <c r="CJ990" s="3">
        <v>14</v>
      </c>
      <c r="CK990" s="3">
        <v>0</v>
      </c>
      <c r="CL990" s="3">
        <v>0</v>
      </c>
      <c r="CM990" t="s">
        <v>136</v>
      </c>
      <c r="CN990" t="s">
        <v>139</v>
      </c>
      <c r="CO990" t="s">
        <v>138</v>
      </c>
      <c r="CQ990" t="s">
        <v>115</v>
      </c>
      <c r="CR990" t="s">
        <v>133</v>
      </c>
      <c r="CS990" t="s">
        <v>133</v>
      </c>
      <c r="CT990" t="s">
        <v>139</v>
      </c>
      <c r="CU990" t="s">
        <v>139</v>
      </c>
      <c r="CV990" t="s">
        <v>133</v>
      </c>
      <c r="CW990" t="s">
        <v>139</v>
      </c>
      <c r="CX990" t="s">
        <v>386</v>
      </c>
      <c r="CY990" s="10">
        <v>16719884535</v>
      </c>
      <c r="CZ990" t="s">
        <v>4368</v>
      </c>
      <c r="DA990" t="s">
        <v>139</v>
      </c>
      <c r="DB990" t="s">
        <v>133</v>
      </c>
      <c r="DC990" t="s">
        <v>115</v>
      </c>
    </row>
    <row r="991" spans="1:112" ht="14.45" customHeight="1" x14ac:dyDescent="0.25">
      <c r="A991" t="s">
        <v>8429</v>
      </c>
      <c r="B991" t="s">
        <v>143</v>
      </c>
      <c r="C991" s="1">
        <v>45589</v>
      </c>
      <c r="D991" s="1">
        <v>45639</v>
      </c>
      <c r="E991" t="s">
        <v>114</v>
      </c>
      <c r="G991" t="s">
        <v>115</v>
      </c>
      <c r="H991" t="s">
        <v>115</v>
      </c>
      <c r="I991" t="s">
        <v>115</v>
      </c>
      <c r="J991" t="s">
        <v>326</v>
      </c>
      <c r="K991" t="s">
        <v>327</v>
      </c>
      <c r="L991" t="s">
        <v>328</v>
      </c>
      <c r="M991" t="s">
        <v>329</v>
      </c>
      <c r="N991" t="s">
        <v>119</v>
      </c>
      <c r="O991" t="s">
        <v>120</v>
      </c>
      <c r="P991" s="8">
        <v>96950</v>
      </c>
      <c r="Q991" t="s">
        <v>121</v>
      </c>
      <c r="S991" s="10">
        <v>16702336927</v>
      </c>
      <c r="U991" t="s">
        <v>330</v>
      </c>
      <c r="V991">
        <v>23622</v>
      </c>
      <c r="W991" t="s">
        <v>123</v>
      </c>
      <c r="Y991" t="s">
        <v>331</v>
      </c>
      <c r="Z991" t="s">
        <v>332</v>
      </c>
      <c r="AA991" t="s">
        <v>333</v>
      </c>
      <c r="AB991" t="s">
        <v>200</v>
      </c>
      <c r="AC991" t="s">
        <v>4527</v>
      </c>
      <c r="AD991" t="s">
        <v>329</v>
      </c>
      <c r="AE991" t="s">
        <v>119</v>
      </c>
      <c r="AF991" t="s">
        <v>120</v>
      </c>
      <c r="AG991" s="8">
        <v>96950</v>
      </c>
      <c r="AH991" t="s">
        <v>121</v>
      </c>
      <c r="AJ991" s="10">
        <v>16702336927</v>
      </c>
      <c r="AL991" t="s">
        <v>334</v>
      </c>
      <c r="BD991" t="str">
        <f>"49-9071.00"</f>
        <v>49-9071.00</v>
      </c>
      <c r="BE991" t="s">
        <v>241</v>
      </c>
      <c r="BF991" t="s">
        <v>4528</v>
      </c>
      <c r="BG991" t="s">
        <v>4529</v>
      </c>
      <c r="BH991">
        <v>15</v>
      </c>
      <c r="BI991">
        <v>15</v>
      </c>
      <c r="BJ991" s="1">
        <v>45688</v>
      </c>
      <c r="BK991" s="1">
        <v>46052</v>
      </c>
      <c r="BL991" s="1">
        <v>45688</v>
      </c>
      <c r="BM991" s="1">
        <v>46052</v>
      </c>
      <c r="BN991">
        <v>35</v>
      </c>
      <c r="BO991">
        <v>0</v>
      </c>
      <c r="BP991">
        <v>7</v>
      </c>
      <c r="BQ991">
        <v>7</v>
      </c>
      <c r="BR991">
        <v>7</v>
      </c>
      <c r="BS991">
        <v>7</v>
      </c>
      <c r="BT991">
        <v>7</v>
      </c>
      <c r="BU991">
        <v>0</v>
      </c>
      <c r="BV991" t="str">
        <f>"7:30 AM"</f>
        <v>7:30 AM</v>
      </c>
      <c r="BW991" t="str">
        <f>"4:30 PM"</f>
        <v>4:30 PM</v>
      </c>
      <c r="BX991" t="s">
        <v>226</v>
      </c>
      <c r="BY991">
        <v>0</v>
      </c>
      <c r="BZ991">
        <v>24</v>
      </c>
      <c r="CA991" t="s">
        <v>115</v>
      </c>
      <c r="CC991" s="2" t="s">
        <v>8430</v>
      </c>
      <c r="CD991" t="s">
        <v>328</v>
      </c>
      <c r="CE991" t="s">
        <v>329</v>
      </c>
      <c r="CF991" t="s">
        <v>119</v>
      </c>
      <c r="CG991" t="s">
        <v>120</v>
      </c>
      <c r="CH991" s="8">
        <v>96950</v>
      </c>
      <c r="CI991" s="3">
        <v>9.75</v>
      </c>
      <c r="CJ991" s="3">
        <v>9.75</v>
      </c>
      <c r="CK991" s="3">
        <v>14.63</v>
      </c>
      <c r="CL991" s="3">
        <v>14.63</v>
      </c>
      <c r="CM991" t="s">
        <v>136</v>
      </c>
      <c r="CO991" t="s">
        <v>138</v>
      </c>
      <c r="CQ991" t="s">
        <v>115</v>
      </c>
      <c r="CR991" t="s">
        <v>133</v>
      </c>
      <c r="CS991" t="s">
        <v>139</v>
      </c>
      <c r="CT991" t="s">
        <v>133</v>
      </c>
      <c r="CU991" t="s">
        <v>139</v>
      </c>
      <c r="CV991" t="s">
        <v>133</v>
      </c>
      <c r="CW991" t="s">
        <v>139</v>
      </c>
      <c r="CX991" t="s">
        <v>338</v>
      </c>
      <c r="CY991" s="10">
        <v>16702336927</v>
      </c>
      <c r="CZ991" t="s">
        <v>334</v>
      </c>
      <c r="DA991" t="s">
        <v>139</v>
      </c>
      <c r="DB991" t="s">
        <v>133</v>
      </c>
      <c r="DC991" t="s">
        <v>115</v>
      </c>
    </row>
    <row r="992" spans="1:112" ht="14.45" customHeight="1" x14ac:dyDescent="0.25">
      <c r="A992" t="s">
        <v>1433</v>
      </c>
      <c r="B992" t="s">
        <v>192</v>
      </c>
      <c r="C992" s="1">
        <v>45590</v>
      </c>
      <c r="D992" s="1">
        <v>45642</v>
      </c>
      <c r="E992" t="s">
        <v>114</v>
      </c>
      <c r="G992" t="s">
        <v>115</v>
      </c>
      <c r="H992" t="s">
        <v>115</v>
      </c>
      <c r="I992" t="s">
        <v>115</v>
      </c>
      <c r="J992" t="s">
        <v>1367</v>
      </c>
      <c r="K992" t="s">
        <v>1434</v>
      </c>
      <c r="L992" t="s">
        <v>1369</v>
      </c>
      <c r="M992" t="s">
        <v>1370</v>
      </c>
      <c r="N992" t="s">
        <v>119</v>
      </c>
      <c r="O992" t="s">
        <v>120</v>
      </c>
      <c r="P992" s="8">
        <v>96950</v>
      </c>
      <c r="Q992" t="s">
        <v>121</v>
      </c>
      <c r="S992" s="10">
        <v>16702872348</v>
      </c>
      <c r="U992" t="s">
        <v>1371</v>
      </c>
      <c r="V992">
        <v>812112</v>
      </c>
      <c r="W992" t="s">
        <v>123</v>
      </c>
      <c r="Y992" t="s">
        <v>1372</v>
      </c>
      <c r="Z992" t="s">
        <v>1373</v>
      </c>
      <c r="AA992" t="s">
        <v>1374</v>
      </c>
      <c r="AB992" t="s">
        <v>1375</v>
      </c>
      <c r="AC992" t="s">
        <v>1369</v>
      </c>
      <c r="AD992" t="s">
        <v>1370</v>
      </c>
      <c r="AE992" t="s">
        <v>119</v>
      </c>
      <c r="AF992" t="s">
        <v>120</v>
      </c>
      <c r="AG992" s="8">
        <v>96950</v>
      </c>
      <c r="AH992" t="s">
        <v>121</v>
      </c>
      <c r="AJ992" s="10">
        <v>16702872348</v>
      </c>
      <c r="AL992" t="s">
        <v>1376</v>
      </c>
      <c r="BD992" t="str">
        <f>"39-5012.00"</f>
        <v>39-5012.00</v>
      </c>
      <c r="BE992" t="s">
        <v>947</v>
      </c>
      <c r="BF992" t="s">
        <v>1435</v>
      </c>
      <c r="BG992" t="s">
        <v>948</v>
      </c>
      <c r="BH992">
        <v>2</v>
      </c>
      <c r="BJ992" s="1">
        <v>45689</v>
      </c>
      <c r="BK992" s="1">
        <v>46053</v>
      </c>
      <c r="BN992">
        <v>40</v>
      </c>
      <c r="BO992">
        <v>0</v>
      </c>
      <c r="BP992">
        <v>8</v>
      </c>
      <c r="BQ992">
        <v>8</v>
      </c>
      <c r="BR992">
        <v>8</v>
      </c>
      <c r="BS992">
        <v>8</v>
      </c>
      <c r="BT992">
        <v>8</v>
      </c>
      <c r="BU992">
        <v>0</v>
      </c>
      <c r="BV992" t="str">
        <f>"8:00 AM"</f>
        <v>8:00 AM</v>
      </c>
      <c r="BW992" t="str">
        <f>"5:00 PM"</f>
        <v>5:00 PM</v>
      </c>
      <c r="BX992" t="s">
        <v>226</v>
      </c>
      <c r="BY992">
        <v>6</v>
      </c>
      <c r="BZ992">
        <v>12</v>
      </c>
      <c r="CA992" t="s">
        <v>115</v>
      </c>
      <c r="CC992" t="s">
        <v>1436</v>
      </c>
      <c r="CD992" t="s">
        <v>1370</v>
      </c>
      <c r="CE992" t="s">
        <v>1369</v>
      </c>
      <c r="CF992" t="s">
        <v>119</v>
      </c>
      <c r="CG992" t="s">
        <v>120</v>
      </c>
      <c r="CH992" s="8">
        <v>96950</v>
      </c>
      <c r="CI992" s="3">
        <v>7.98</v>
      </c>
      <c r="CJ992" s="3">
        <v>7.98</v>
      </c>
      <c r="CK992" s="3">
        <v>11.97</v>
      </c>
      <c r="CL992" s="3">
        <v>11.97</v>
      </c>
      <c r="CM992" t="s">
        <v>136</v>
      </c>
      <c r="CN992" t="s">
        <v>368</v>
      </c>
      <c r="CO992" t="s">
        <v>466</v>
      </c>
      <c r="CQ992" t="s">
        <v>115</v>
      </c>
      <c r="CR992" t="s">
        <v>133</v>
      </c>
      <c r="CS992" t="s">
        <v>139</v>
      </c>
      <c r="CT992" t="s">
        <v>133</v>
      </c>
      <c r="CU992" t="s">
        <v>133</v>
      </c>
      <c r="CV992" t="s">
        <v>133</v>
      </c>
      <c r="CW992" t="s">
        <v>139</v>
      </c>
      <c r="CX992" t="s">
        <v>1381</v>
      </c>
      <c r="CY992" s="10">
        <v>16702872348</v>
      </c>
      <c r="CZ992" t="s">
        <v>1376</v>
      </c>
      <c r="DA992" t="s">
        <v>356</v>
      </c>
      <c r="DB992" t="s">
        <v>133</v>
      </c>
      <c r="DC992" t="s">
        <v>115</v>
      </c>
    </row>
    <row r="993" spans="1:112" ht="14.45" customHeight="1" x14ac:dyDescent="0.25">
      <c r="A993" t="s">
        <v>2143</v>
      </c>
      <c r="B993" t="s">
        <v>192</v>
      </c>
      <c r="C993" s="1">
        <v>45595</v>
      </c>
      <c r="D993" s="1">
        <v>45642</v>
      </c>
      <c r="E993" t="s">
        <v>114</v>
      </c>
      <c r="G993" t="s">
        <v>115</v>
      </c>
      <c r="H993" t="s">
        <v>115</v>
      </c>
      <c r="I993" t="s">
        <v>115</v>
      </c>
      <c r="J993" t="s">
        <v>2144</v>
      </c>
      <c r="K993" t="s">
        <v>2145</v>
      </c>
      <c r="L993" t="s">
        <v>2146</v>
      </c>
      <c r="M993" t="s">
        <v>2147</v>
      </c>
      <c r="N993" t="s">
        <v>119</v>
      </c>
      <c r="O993" t="s">
        <v>120</v>
      </c>
      <c r="P993" s="8">
        <v>96950</v>
      </c>
      <c r="Q993" t="s">
        <v>121</v>
      </c>
      <c r="S993" s="10">
        <v>16702876661</v>
      </c>
      <c r="U993" t="s">
        <v>2148</v>
      </c>
      <c r="V993">
        <v>81211</v>
      </c>
      <c r="W993" t="s">
        <v>123</v>
      </c>
      <c r="Y993" t="s">
        <v>2149</v>
      </c>
      <c r="Z993" t="s">
        <v>2150</v>
      </c>
      <c r="AB993" t="s">
        <v>1279</v>
      </c>
      <c r="AC993" t="s">
        <v>2146</v>
      </c>
      <c r="AD993" t="s">
        <v>2147</v>
      </c>
      <c r="AE993" t="s">
        <v>119</v>
      </c>
      <c r="AF993" t="s">
        <v>120</v>
      </c>
      <c r="AG993" s="8">
        <v>96950</v>
      </c>
      <c r="AH993" t="s">
        <v>121</v>
      </c>
      <c r="AJ993" s="10">
        <v>16702876661</v>
      </c>
      <c r="AL993" t="s">
        <v>2151</v>
      </c>
      <c r="BD993" t="str">
        <f>"39-5012.00"</f>
        <v>39-5012.00</v>
      </c>
      <c r="BE993" t="s">
        <v>947</v>
      </c>
      <c r="BF993" t="s">
        <v>2152</v>
      </c>
      <c r="BG993" t="s">
        <v>2153</v>
      </c>
      <c r="BH993">
        <v>3</v>
      </c>
      <c r="BJ993" s="1">
        <v>45627</v>
      </c>
      <c r="BK993" s="1">
        <v>45930</v>
      </c>
      <c r="BN993">
        <v>35</v>
      </c>
      <c r="BO993">
        <v>7</v>
      </c>
      <c r="BP993">
        <v>0</v>
      </c>
      <c r="BQ993">
        <v>0</v>
      </c>
      <c r="BR993">
        <v>7</v>
      </c>
      <c r="BS993">
        <v>7</v>
      </c>
      <c r="BT993">
        <v>7</v>
      </c>
      <c r="BU993">
        <v>7</v>
      </c>
      <c r="BV993" t="str">
        <f>"11:00 AM"</f>
        <v>11:00 AM</v>
      </c>
      <c r="BW993" t="str">
        <f>"6:00 PM"</f>
        <v>6:00 PM</v>
      </c>
      <c r="BX993" t="s">
        <v>158</v>
      </c>
      <c r="BY993">
        <v>0</v>
      </c>
      <c r="BZ993">
        <v>12</v>
      </c>
      <c r="CA993" t="s">
        <v>115</v>
      </c>
      <c r="CC993" t="s">
        <v>2154</v>
      </c>
      <c r="CD993" t="s">
        <v>2146</v>
      </c>
      <c r="CE993" t="s">
        <v>2147</v>
      </c>
      <c r="CF993" t="s">
        <v>119</v>
      </c>
      <c r="CG993" t="s">
        <v>120</v>
      </c>
      <c r="CH993" s="8">
        <v>96950</v>
      </c>
      <c r="CI993" s="3">
        <v>7.98</v>
      </c>
      <c r="CJ993" s="3">
        <v>7.98</v>
      </c>
      <c r="CK993" s="3">
        <v>11.97</v>
      </c>
      <c r="CL993" s="3">
        <v>11.97</v>
      </c>
      <c r="CM993" t="s">
        <v>136</v>
      </c>
      <c r="CN993" t="s">
        <v>209</v>
      </c>
      <c r="CO993" t="s">
        <v>138</v>
      </c>
      <c r="CQ993" t="s">
        <v>115</v>
      </c>
      <c r="CR993" t="s">
        <v>133</v>
      </c>
      <c r="CS993" t="s">
        <v>139</v>
      </c>
      <c r="CT993" t="s">
        <v>133</v>
      </c>
      <c r="CU993" t="s">
        <v>139</v>
      </c>
      <c r="CV993" t="s">
        <v>133</v>
      </c>
      <c r="CW993" t="s">
        <v>139</v>
      </c>
      <c r="CX993" t="s">
        <v>2155</v>
      </c>
      <c r="CY993" s="10">
        <v>16702876661</v>
      </c>
      <c r="CZ993" t="s">
        <v>2151</v>
      </c>
      <c r="DA993" t="s">
        <v>139</v>
      </c>
      <c r="DB993" t="s">
        <v>133</v>
      </c>
      <c r="DC993" t="s">
        <v>115</v>
      </c>
    </row>
    <row r="994" spans="1:112" ht="14.45" customHeight="1" x14ac:dyDescent="0.25">
      <c r="A994" t="s">
        <v>4926</v>
      </c>
      <c r="B994" t="s">
        <v>143</v>
      </c>
      <c r="C994" s="1">
        <v>45586</v>
      </c>
      <c r="D994" s="1">
        <v>45642</v>
      </c>
      <c r="E994" t="s">
        <v>114</v>
      </c>
      <c r="G994" t="s">
        <v>115</v>
      </c>
      <c r="H994" t="s">
        <v>115</v>
      </c>
      <c r="I994" t="s">
        <v>115</v>
      </c>
      <c r="J994" t="s">
        <v>2605</v>
      </c>
      <c r="K994" t="s">
        <v>2606</v>
      </c>
      <c r="L994" t="s">
        <v>4927</v>
      </c>
      <c r="M994" t="s">
        <v>2608</v>
      </c>
      <c r="N994" t="s">
        <v>148</v>
      </c>
      <c r="O994" t="s">
        <v>120</v>
      </c>
      <c r="P994" s="8">
        <v>96950</v>
      </c>
      <c r="Q994" t="s">
        <v>121</v>
      </c>
      <c r="S994" s="10">
        <v>16702346526</v>
      </c>
      <c r="U994" t="s">
        <v>2609</v>
      </c>
      <c r="V994">
        <v>23622</v>
      </c>
      <c r="W994" t="s">
        <v>123</v>
      </c>
      <c r="Y994" t="s">
        <v>4928</v>
      </c>
      <c r="Z994" t="s">
        <v>4929</v>
      </c>
      <c r="AA994" t="s">
        <v>4930</v>
      </c>
      <c r="AB994" t="s">
        <v>2208</v>
      </c>
      <c r="AC994" t="s">
        <v>4927</v>
      </c>
      <c r="AD994" t="s">
        <v>2608</v>
      </c>
      <c r="AE994" t="s">
        <v>148</v>
      </c>
      <c r="AF994" t="s">
        <v>120</v>
      </c>
      <c r="AG994" s="8">
        <v>96950</v>
      </c>
      <c r="AH994" t="s">
        <v>121</v>
      </c>
      <c r="AJ994" s="10">
        <v>16702346526</v>
      </c>
      <c r="AL994" t="s">
        <v>2615</v>
      </c>
      <c r="BD994" t="str">
        <f>"49-9071.00"</f>
        <v>49-9071.00</v>
      </c>
      <c r="BE994" t="s">
        <v>241</v>
      </c>
      <c r="BF994" t="s">
        <v>4931</v>
      </c>
      <c r="BG994" t="s">
        <v>4932</v>
      </c>
      <c r="BH994">
        <v>5</v>
      </c>
      <c r="BI994">
        <v>5</v>
      </c>
      <c r="BJ994" s="1">
        <v>45627</v>
      </c>
      <c r="BK994" s="1">
        <v>45991</v>
      </c>
      <c r="BL994" s="1">
        <v>45642</v>
      </c>
      <c r="BM994" s="1">
        <v>45991</v>
      </c>
      <c r="BN994">
        <v>40</v>
      </c>
      <c r="BO994">
        <v>0</v>
      </c>
      <c r="BP994">
        <v>8</v>
      </c>
      <c r="BQ994">
        <v>8</v>
      </c>
      <c r="BR994">
        <v>8</v>
      </c>
      <c r="BS994">
        <v>8</v>
      </c>
      <c r="BT994">
        <v>8</v>
      </c>
      <c r="BU994">
        <v>0</v>
      </c>
      <c r="BV994" t="str">
        <f>"8:00 AM"</f>
        <v>8:00 AM</v>
      </c>
      <c r="BW994" t="str">
        <f>"5:00 PM"</f>
        <v>5:00 PM</v>
      </c>
      <c r="BX994" t="s">
        <v>226</v>
      </c>
      <c r="BY994">
        <v>0</v>
      </c>
      <c r="BZ994">
        <v>12</v>
      </c>
      <c r="CA994" t="s">
        <v>115</v>
      </c>
      <c r="CC994" s="2" t="s">
        <v>4933</v>
      </c>
      <c r="CD994" t="s">
        <v>4927</v>
      </c>
      <c r="CF994" t="s">
        <v>148</v>
      </c>
      <c r="CG994" t="s">
        <v>120</v>
      </c>
      <c r="CH994" s="8">
        <v>96950</v>
      </c>
      <c r="CI994" s="3">
        <v>9.75</v>
      </c>
      <c r="CJ994" s="3">
        <v>9.75</v>
      </c>
      <c r="CK994" s="3">
        <v>14.63</v>
      </c>
      <c r="CL994" s="3">
        <v>14.63</v>
      </c>
      <c r="CM994" t="s">
        <v>136</v>
      </c>
      <c r="CN994" t="s">
        <v>158</v>
      </c>
      <c r="CO994" t="s">
        <v>138</v>
      </c>
      <c r="CQ994" t="s">
        <v>133</v>
      </c>
      <c r="CR994" t="s">
        <v>133</v>
      </c>
      <c r="CS994" t="s">
        <v>139</v>
      </c>
      <c r="CT994" t="s">
        <v>133</v>
      </c>
      <c r="CU994" t="s">
        <v>139</v>
      </c>
      <c r="CV994" t="s">
        <v>133</v>
      </c>
      <c r="CW994" t="s">
        <v>139</v>
      </c>
      <c r="CX994" t="s">
        <v>4934</v>
      </c>
      <c r="CY994" s="10">
        <v>16702346526</v>
      </c>
      <c r="CZ994" t="s">
        <v>2615</v>
      </c>
      <c r="DA994" t="s">
        <v>139</v>
      </c>
      <c r="DB994" t="s">
        <v>133</v>
      </c>
      <c r="DC994" t="s">
        <v>115</v>
      </c>
    </row>
    <row r="995" spans="1:112" ht="14.45" customHeight="1" x14ac:dyDescent="0.25">
      <c r="A995" t="s">
        <v>5320</v>
      </c>
      <c r="B995" t="s">
        <v>192</v>
      </c>
      <c r="C995" s="1">
        <v>45601</v>
      </c>
      <c r="D995" s="1">
        <v>45642</v>
      </c>
      <c r="E995" t="s">
        <v>114</v>
      </c>
      <c r="G995" t="s">
        <v>115</v>
      </c>
      <c r="H995" t="s">
        <v>115</v>
      </c>
      <c r="I995" t="s">
        <v>115</v>
      </c>
      <c r="J995" t="s">
        <v>1940</v>
      </c>
      <c r="K995" t="s">
        <v>1941</v>
      </c>
      <c r="L995" t="s">
        <v>1942</v>
      </c>
      <c r="M995" t="s">
        <v>1943</v>
      </c>
      <c r="N995" t="s">
        <v>119</v>
      </c>
      <c r="O995" t="s">
        <v>120</v>
      </c>
      <c r="P995" s="8">
        <v>96950</v>
      </c>
      <c r="Q995" t="s">
        <v>121</v>
      </c>
      <c r="R995" t="s">
        <v>139</v>
      </c>
      <c r="S995" s="10">
        <v>16702355009</v>
      </c>
      <c r="U995" t="s">
        <v>1944</v>
      </c>
      <c r="V995">
        <v>561320</v>
      </c>
      <c r="W995" t="s">
        <v>234</v>
      </c>
      <c r="X995" t="s">
        <v>133</v>
      </c>
      <c r="Y995" t="s">
        <v>473</v>
      </c>
      <c r="Z995" t="s">
        <v>474</v>
      </c>
      <c r="AA995" t="s">
        <v>475</v>
      </c>
      <c r="AB995" t="s">
        <v>365</v>
      </c>
      <c r="AC995" t="s">
        <v>1942</v>
      </c>
      <c r="AD995" t="s">
        <v>1943</v>
      </c>
      <c r="AE995" t="s">
        <v>119</v>
      </c>
      <c r="AF995" t="s">
        <v>120</v>
      </c>
      <c r="AG995" s="8">
        <v>96950</v>
      </c>
      <c r="AH995" t="s">
        <v>121</v>
      </c>
      <c r="AJ995" s="10">
        <v>16702355009</v>
      </c>
      <c r="AL995" t="s">
        <v>1945</v>
      </c>
      <c r="BD995" t="str">
        <f>"37-2011.00"</f>
        <v>37-2011.00</v>
      </c>
      <c r="BE995" t="s">
        <v>203</v>
      </c>
      <c r="BF995" t="s">
        <v>1946</v>
      </c>
      <c r="BG995" t="s">
        <v>1947</v>
      </c>
      <c r="BH995">
        <v>10</v>
      </c>
      <c r="BJ995" s="1">
        <v>45658</v>
      </c>
      <c r="BK995" s="1">
        <v>46022</v>
      </c>
      <c r="BN995">
        <v>35</v>
      </c>
      <c r="BO995">
        <v>0</v>
      </c>
      <c r="BP995">
        <v>7</v>
      </c>
      <c r="BQ995">
        <v>7</v>
      </c>
      <c r="BR995">
        <v>7</v>
      </c>
      <c r="BS995">
        <v>7</v>
      </c>
      <c r="BT995">
        <v>7</v>
      </c>
      <c r="BU995">
        <v>0</v>
      </c>
      <c r="BV995" t="str">
        <f>"7:00 AM"</f>
        <v>7:00 AM</v>
      </c>
      <c r="BW995" t="str">
        <f>"3:00 PM"</f>
        <v>3:00 PM</v>
      </c>
      <c r="BX995" t="s">
        <v>158</v>
      </c>
      <c r="BY995">
        <v>0</v>
      </c>
      <c r="BZ995">
        <v>12</v>
      </c>
      <c r="CA995" t="s">
        <v>115</v>
      </c>
      <c r="CC995" t="s">
        <v>5321</v>
      </c>
      <c r="CD995" t="s">
        <v>5322</v>
      </c>
      <c r="CE995" t="s">
        <v>5323</v>
      </c>
      <c r="CF995" t="s">
        <v>119</v>
      </c>
      <c r="CG995" t="s">
        <v>120</v>
      </c>
      <c r="CH995" s="8">
        <v>96950</v>
      </c>
      <c r="CI995" s="3">
        <v>8.2899999999999991</v>
      </c>
      <c r="CJ995" s="3">
        <v>8.2899999999999991</v>
      </c>
      <c r="CK995" s="3">
        <v>12.44</v>
      </c>
      <c r="CL995" s="3">
        <v>12.44</v>
      </c>
      <c r="CM995" t="s">
        <v>136</v>
      </c>
      <c r="CN995" t="s">
        <v>1949</v>
      </c>
      <c r="CO995" t="s">
        <v>138</v>
      </c>
      <c r="CQ995" t="s">
        <v>115</v>
      </c>
      <c r="CR995" t="s">
        <v>133</v>
      </c>
      <c r="CS995" t="s">
        <v>139</v>
      </c>
      <c r="CT995" t="s">
        <v>133</v>
      </c>
      <c r="CU995" t="s">
        <v>139</v>
      </c>
      <c r="CV995" t="s">
        <v>133</v>
      </c>
      <c r="CW995" t="s">
        <v>139</v>
      </c>
      <c r="CX995" t="s">
        <v>1950</v>
      </c>
      <c r="CY995" s="10">
        <v>16702355009</v>
      </c>
      <c r="CZ995" t="s">
        <v>1945</v>
      </c>
      <c r="DA995" t="s">
        <v>139</v>
      </c>
      <c r="DB995" t="s">
        <v>133</v>
      </c>
      <c r="DC995" t="s">
        <v>133</v>
      </c>
    </row>
    <row r="996" spans="1:112" ht="14.45" customHeight="1" x14ac:dyDescent="0.25">
      <c r="A996" t="s">
        <v>5912</v>
      </c>
      <c r="B996" t="s">
        <v>143</v>
      </c>
      <c r="C996" s="1">
        <v>45600</v>
      </c>
      <c r="D996" s="1">
        <v>45642</v>
      </c>
      <c r="E996" t="s">
        <v>144</v>
      </c>
      <c r="F996" s="1">
        <v>45657</v>
      </c>
      <c r="G996" t="s">
        <v>115</v>
      </c>
      <c r="H996" t="s">
        <v>115</v>
      </c>
      <c r="I996" t="s">
        <v>115</v>
      </c>
      <c r="J996" t="s">
        <v>3439</v>
      </c>
      <c r="K996" t="s">
        <v>3440</v>
      </c>
      <c r="L996" t="s">
        <v>1054</v>
      </c>
      <c r="N996" t="s">
        <v>643</v>
      </c>
      <c r="O996" t="s">
        <v>120</v>
      </c>
      <c r="P996" s="8">
        <v>96951</v>
      </c>
      <c r="Q996" t="s">
        <v>121</v>
      </c>
      <c r="S996" s="10">
        <v>16705320350</v>
      </c>
      <c r="U996" t="s">
        <v>3441</v>
      </c>
      <c r="V996">
        <v>445110</v>
      </c>
      <c r="W996" t="s">
        <v>123</v>
      </c>
      <c r="Y996" t="s">
        <v>1056</v>
      </c>
      <c r="Z996" t="s">
        <v>269</v>
      </c>
      <c r="AA996" t="s">
        <v>1057</v>
      </c>
      <c r="AB996" t="s">
        <v>3386</v>
      </c>
      <c r="AC996" t="s">
        <v>1054</v>
      </c>
      <c r="AE996" t="s">
        <v>643</v>
      </c>
      <c r="AF996" t="s">
        <v>120</v>
      </c>
      <c r="AG996" s="8">
        <v>96951</v>
      </c>
      <c r="AH996" t="s">
        <v>121</v>
      </c>
      <c r="AJ996" s="10">
        <v>16705320350</v>
      </c>
      <c r="AL996" t="s">
        <v>3442</v>
      </c>
      <c r="BD996" t="str">
        <f>"51-9198.00"</f>
        <v>51-9198.00</v>
      </c>
      <c r="BE996" t="s">
        <v>1347</v>
      </c>
      <c r="BF996" t="s">
        <v>3802</v>
      </c>
      <c r="BG996" t="s">
        <v>3803</v>
      </c>
      <c r="BH996">
        <v>3</v>
      </c>
      <c r="BI996">
        <v>3</v>
      </c>
      <c r="BJ996" s="1">
        <v>45659</v>
      </c>
      <c r="BK996" s="1">
        <v>46023</v>
      </c>
      <c r="BL996" s="1">
        <v>45659</v>
      </c>
      <c r="BM996" s="1">
        <v>46023</v>
      </c>
      <c r="BN996">
        <v>40</v>
      </c>
      <c r="BO996">
        <v>0</v>
      </c>
      <c r="BP996">
        <v>7</v>
      </c>
      <c r="BQ996">
        <v>7</v>
      </c>
      <c r="BR996">
        <v>7</v>
      </c>
      <c r="BS996">
        <v>7</v>
      </c>
      <c r="BT996">
        <v>7</v>
      </c>
      <c r="BU996">
        <v>5</v>
      </c>
      <c r="BV996" t="str">
        <f>"8:00 AM"</f>
        <v>8:00 AM</v>
      </c>
      <c r="BW996" t="str">
        <f>"4:00 PM"</f>
        <v>4:00 PM</v>
      </c>
      <c r="BX996" t="s">
        <v>158</v>
      </c>
      <c r="BY996">
        <v>0</v>
      </c>
      <c r="BZ996">
        <v>3</v>
      </c>
      <c r="CA996" t="s">
        <v>115</v>
      </c>
      <c r="CC996" t="s">
        <v>3804</v>
      </c>
      <c r="CD996" t="s">
        <v>1063</v>
      </c>
      <c r="CF996" t="s">
        <v>643</v>
      </c>
      <c r="CG996" t="s">
        <v>120</v>
      </c>
      <c r="CH996" s="8">
        <v>96951</v>
      </c>
      <c r="CI996" s="3">
        <v>8.23</v>
      </c>
      <c r="CJ996" s="3">
        <v>8.23</v>
      </c>
      <c r="CK996" s="3">
        <v>12.35</v>
      </c>
      <c r="CL996" s="3">
        <v>12.35</v>
      </c>
      <c r="CM996" t="s">
        <v>136</v>
      </c>
      <c r="CN996" t="s">
        <v>139</v>
      </c>
      <c r="CO996" t="s">
        <v>138</v>
      </c>
      <c r="CQ996" t="s">
        <v>115</v>
      </c>
      <c r="CR996" t="s">
        <v>133</v>
      </c>
      <c r="CS996" t="s">
        <v>133</v>
      </c>
      <c r="CT996" t="s">
        <v>133</v>
      </c>
      <c r="CU996" t="s">
        <v>139</v>
      </c>
      <c r="CV996" t="s">
        <v>133</v>
      </c>
      <c r="CW996" t="s">
        <v>139</v>
      </c>
      <c r="CX996" t="s">
        <v>2198</v>
      </c>
      <c r="CY996" s="10">
        <v>16705320350</v>
      </c>
      <c r="CZ996" t="s">
        <v>3442</v>
      </c>
      <c r="DA996" t="s">
        <v>139</v>
      </c>
      <c r="DB996" t="s">
        <v>133</v>
      </c>
      <c r="DC996" t="s">
        <v>115</v>
      </c>
    </row>
    <row r="997" spans="1:112" ht="14.45" customHeight="1" x14ac:dyDescent="0.25">
      <c r="A997" t="s">
        <v>5913</v>
      </c>
      <c r="B997" t="s">
        <v>192</v>
      </c>
      <c r="C997" s="1">
        <v>45580</v>
      </c>
      <c r="D997" s="1">
        <v>45642</v>
      </c>
      <c r="E997" t="s">
        <v>114</v>
      </c>
      <c r="G997" t="s">
        <v>133</v>
      </c>
      <c r="H997" t="s">
        <v>115</v>
      </c>
      <c r="I997" t="s">
        <v>115</v>
      </c>
      <c r="J997" t="s">
        <v>970</v>
      </c>
      <c r="K997" t="s">
        <v>971</v>
      </c>
      <c r="L997" t="s">
        <v>972</v>
      </c>
      <c r="N997" t="s">
        <v>119</v>
      </c>
      <c r="O997" t="s">
        <v>120</v>
      </c>
      <c r="P997" s="8">
        <v>96950</v>
      </c>
      <c r="Q997" t="s">
        <v>121</v>
      </c>
      <c r="R997" t="s">
        <v>5914</v>
      </c>
      <c r="S997" s="10">
        <v>16702343207</v>
      </c>
      <c r="U997" t="s">
        <v>974</v>
      </c>
      <c r="V997">
        <v>61111</v>
      </c>
      <c r="W997" t="s">
        <v>123</v>
      </c>
      <c r="Y997" t="s">
        <v>975</v>
      </c>
      <c r="Z997" t="s">
        <v>976</v>
      </c>
      <c r="AA997" t="s">
        <v>977</v>
      </c>
      <c r="AB997" t="s">
        <v>200</v>
      </c>
      <c r="AC997" t="s">
        <v>972</v>
      </c>
      <c r="AE997" t="s">
        <v>119</v>
      </c>
      <c r="AF997" t="s">
        <v>120</v>
      </c>
      <c r="AG997" s="8">
        <v>96950</v>
      </c>
      <c r="AH997" t="s">
        <v>121</v>
      </c>
      <c r="AI997" t="s">
        <v>973</v>
      </c>
      <c r="AJ997" s="10">
        <v>16702343207</v>
      </c>
      <c r="AL997" t="s">
        <v>978</v>
      </c>
      <c r="BD997" t="str">
        <f>"25-2022.00"</f>
        <v>25-2022.00</v>
      </c>
      <c r="BE997" t="s">
        <v>881</v>
      </c>
      <c r="BF997" t="s">
        <v>5915</v>
      </c>
      <c r="BG997" t="s">
        <v>5916</v>
      </c>
      <c r="BH997">
        <v>1</v>
      </c>
      <c r="BJ997" s="1">
        <v>45641</v>
      </c>
      <c r="BK997" s="1">
        <v>46005</v>
      </c>
      <c r="BN997">
        <v>40</v>
      </c>
      <c r="BO997">
        <v>0</v>
      </c>
      <c r="BP997">
        <v>8</v>
      </c>
      <c r="BQ997">
        <v>8</v>
      </c>
      <c r="BR997">
        <v>8</v>
      </c>
      <c r="BS997">
        <v>8</v>
      </c>
      <c r="BT997">
        <v>8</v>
      </c>
      <c r="BU997">
        <v>0</v>
      </c>
      <c r="BV997" t="str">
        <f>"8:00 AM"</f>
        <v>8:00 AM</v>
      </c>
      <c r="BW997" t="str">
        <f>"5:00 PM"</f>
        <v>5:00 PM</v>
      </c>
      <c r="BX997" t="s">
        <v>132</v>
      </c>
      <c r="BY997">
        <v>0</v>
      </c>
      <c r="BZ997">
        <v>12</v>
      </c>
      <c r="CA997" t="s">
        <v>115</v>
      </c>
      <c r="CC997" s="2" t="s">
        <v>5917</v>
      </c>
      <c r="CD997" t="s">
        <v>5918</v>
      </c>
      <c r="CF997" t="s">
        <v>119</v>
      </c>
      <c r="CG997" t="s">
        <v>120</v>
      </c>
      <c r="CH997" s="8">
        <v>96950</v>
      </c>
      <c r="CI997" s="3">
        <v>20.89</v>
      </c>
      <c r="CJ997" s="3">
        <v>20.89</v>
      </c>
      <c r="CK997" s="3">
        <v>31.33</v>
      </c>
      <c r="CL997" s="3">
        <v>31.33</v>
      </c>
      <c r="CM997" t="s">
        <v>136</v>
      </c>
      <c r="CN997" t="s">
        <v>2928</v>
      </c>
      <c r="CO997" t="s">
        <v>138</v>
      </c>
      <c r="CQ997" t="s">
        <v>115</v>
      </c>
      <c r="CR997" t="s">
        <v>133</v>
      </c>
      <c r="CS997" t="s">
        <v>139</v>
      </c>
      <c r="CT997" t="s">
        <v>133</v>
      </c>
      <c r="CU997" t="s">
        <v>139</v>
      </c>
      <c r="CV997" t="s">
        <v>133</v>
      </c>
      <c r="CW997" t="s">
        <v>139</v>
      </c>
      <c r="CX997" t="s">
        <v>985</v>
      </c>
      <c r="CY997" s="10">
        <v>16702343207</v>
      </c>
      <c r="CZ997" t="s">
        <v>2929</v>
      </c>
      <c r="DA997" t="s">
        <v>139</v>
      </c>
      <c r="DB997" t="s">
        <v>133</v>
      </c>
      <c r="DC997" t="s">
        <v>115</v>
      </c>
    </row>
    <row r="998" spans="1:112" ht="14.45" customHeight="1" x14ac:dyDescent="0.25">
      <c r="A998" t="s">
        <v>5957</v>
      </c>
      <c r="B998" t="s">
        <v>143</v>
      </c>
      <c r="C998" s="1">
        <v>45588</v>
      </c>
      <c r="D998" s="1">
        <v>45642</v>
      </c>
      <c r="E998" t="s">
        <v>114</v>
      </c>
      <c r="G998" t="s">
        <v>115</v>
      </c>
      <c r="H998" t="s">
        <v>115</v>
      </c>
      <c r="I998" t="s">
        <v>115</v>
      </c>
      <c r="J998" t="s">
        <v>5958</v>
      </c>
      <c r="L998" t="s">
        <v>5959</v>
      </c>
      <c r="M998" t="s">
        <v>5959</v>
      </c>
      <c r="N998" t="s">
        <v>148</v>
      </c>
      <c r="O998" t="s">
        <v>120</v>
      </c>
      <c r="P998" s="8">
        <v>96950</v>
      </c>
      <c r="Q998" t="s">
        <v>121</v>
      </c>
      <c r="S998" s="10">
        <v>16702346445</v>
      </c>
      <c r="T998">
        <v>2263</v>
      </c>
      <c r="U998" t="s">
        <v>5960</v>
      </c>
      <c r="V998">
        <v>53111</v>
      </c>
      <c r="W998" t="s">
        <v>123</v>
      </c>
      <c r="Y998" t="s">
        <v>1631</v>
      </c>
      <c r="Z998" t="s">
        <v>1632</v>
      </c>
      <c r="AB998" t="s">
        <v>1633</v>
      </c>
      <c r="AC998" t="s">
        <v>5959</v>
      </c>
      <c r="AD998" t="s">
        <v>5959</v>
      </c>
      <c r="AE998" t="s">
        <v>148</v>
      </c>
      <c r="AF998" t="s">
        <v>120</v>
      </c>
      <c r="AG998" s="8">
        <v>96950</v>
      </c>
      <c r="AH998" t="s">
        <v>121</v>
      </c>
      <c r="AJ998" s="10">
        <v>16702346445</v>
      </c>
      <c r="AK998">
        <v>2263</v>
      </c>
      <c r="AL998" t="s">
        <v>1635</v>
      </c>
      <c r="BD998" t="str">
        <f>"37-2011.00"</f>
        <v>37-2011.00</v>
      </c>
      <c r="BE998" t="s">
        <v>203</v>
      </c>
      <c r="BF998" t="s">
        <v>5961</v>
      </c>
      <c r="BG998" t="s">
        <v>1702</v>
      </c>
      <c r="BH998">
        <v>1</v>
      </c>
      <c r="BI998">
        <v>1</v>
      </c>
      <c r="BJ998" s="1">
        <v>45627</v>
      </c>
      <c r="BK998" s="1">
        <v>45991</v>
      </c>
      <c r="BL998" s="1">
        <v>45642</v>
      </c>
      <c r="BM998" s="1">
        <v>45991</v>
      </c>
      <c r="BN998">
        <v>40</v>
      </c>
      <c r="BO998">
        <v>0</v>
      </c>
      <c r="BP998">
        <v>8</v>
      </c>
      <c r="BQ998">
        <v>8</v>
      </c>
      <c r="BR998">
        <v>8</v>
      </c>
      <c r="BS998">
        <v>8</v>
      </c>
      <c r="BT998">
        <v>8</v>
      </c>
      <c r="BU998">
        <v>0</v>
      </c>
      <c r="BV998" t="str">
        <f>"8:00 AM"</f>
        <v>8:00 AM</v>
      </c>
      <c r="BW998" t="str">
        <f>"5:00 PM"</f>
        <v>5:00 PM</v>
      </c>
      <c r="BX998" t="s">
        <v>158</v>
      </c>
      <c r="BY998">
        <v>0</v>
      </c>
      <c r="BZ998">
        <v>6</v>
      </c>
      <c r="CA998" t="s">
        <v>115</v>
      </c>
      <c r="CC998" t="s">
        <v>5962</v>
      </c>
      <c r="CD998" t="s">
        <v>5959</v>
      </c>
      <c r="CE998" t="s">
        <v>5959</v>
      </c>
      <c r="CF998" t="s">
        <v>148</v>
      </c>
      <c r="CG998" t="s">
        <v>120</v>
      </c>
      <c r="CH998" s="8">
        <v>96950</v>
      </c>
      <c r="CI998" s="3">
        <v>8.2899999999999991</v>
      </c>
      <c r="CJ998" s="3">
        <v>9</v>
      </c>
      <c r="CK998" s="3">
        <v>12.45</v>
      </c>
      <c r="CL998" s="3">
        <v>13.5</v>
      </c>
      <c r="CM998" t="s">
        <v>136</v>
      </c>
      <c r="CN998" t="s">
        <v>5963</v>
      </c>
      <c r="CO998" t="s">
        <v>138</v>
      </c>
      <c r="CQ998" t="s">
        <v>115</v>
      </c>
      <c r="CR998" t="s">
        <v>133</v>
      </c>
      <c r="CS998" t="s">
        <v>139</v>
      </c>
      <c r="CT998" t="s">
        <v>133</v>
      </c>
      <c r="CU998" t="s">
        <v>139</v>
      </c>
      <c r="CV998" t="s">
        <v>133</v>
      </c>
      <c r="CW998" t="s">
        <v>139</v>
      </c>
      <c r="CX998" t="s">
        <v>9654</v>
      </c>
      <c r="CY998" s="10">
        <v>16702346445</v>
      </c>
      <c r="CZ998" t="s">
        <v>1635</v>
      </c>
      <c r="DA998" t="s">
        <v>139</v>
      </c>
      <c r="DB998" t="s">
        <v>133</v>
      </c>
      <c r="DC998" t="s">
        <v>115</v>
      </c>
      <c r="DD998" t="s">
        <v>1631</v>
      </c>
      <c r="DE998" t="s">
        <v>1632</v>
      </c>
      <c r="DG998" t="s">
        <v>5958</v>
      </c>
      <c r="DH998" t="s">
        <v>1635</v>
      </c>
    </row>
    <row r="999" spans="1:112" ht="14.45" customHeight="1" x14ac:dyDescent="0.25">
      <c r="A999" t="s">
        <v>6143</v>
      </c>
      <c r="B999" t="s">
        <v>143</v>
      </c>
      <c r="C999" s="1">
        <v>45600</v>
      </c>
      <c r="D999" s="1">
        <v>45642</v>
      </c>
      <c r="E999" t="s">
        <v>114</v>
      </c>
      <c r="G999" t="s">
        <v>115</v>
      </c>
      <c r="H999" t="s">
        <v>115</v>
      </c>
      <c r="I999" t="s">
        <v>115</v>
      </c>
      <c r="J999" t="s">
        <v>3439</v>
      </c>
      <c r="K999" t="s">
        <v>3440</v>
      </c>
      <c r="L999" t="s">
        <v>1054</v>
      </c>
      <c r="N999" t="s">
        <v>643</v>
      </c>
      <c r="O999" t="s">
        <v>120</v>
      </c>
      <c r="P999" s="8">
        <v>96951</v>
      </c>
      <c r="Q999" t="s">
        <v>121</v>
      </c>
      <c r="S999" s="10">
        <v>16705320350</v>
      </c>
      <c r="U999" t="s">
        <v>3441</v>
      </c>
      <c r="V999">
        <v>445110</v>
      </c>
      <c r="W999" t="s">
        <v>123</v>
      </c>
      <c r="Y999" t="s">
        <v>1056</v>
      </c>
      <c r="Z999" t="s">
        <v>269</v>
      </c>
      <c r="AA999" t="s">
        <v>1057</v>
      </c>
      <c r="AB999" t="s">
        <v>3386</v>
      </c>
      <c r="AC999" t="s">
        <v>1054</v>
      </c>
      <c r="AE999" t="s">
        <v>643</v>
      </c>
      <c r="AF999" t="s">
        <v>120</v>
      </c>
      <c r="AG999" s="8">
        <v>96951</v>
      </c>
      <c r="AH999" t="s">
        <v>121</v>
      </c>
      <c r="AJ999" s="10">
        <v>16705320350</v>
      </c>
      <c r="AL999" t="s">
        <v>3442</v>
      </c>
      <c r="BD999" t="str">
        <f>"51-9198.00"</f>
        <v>51-9198.00</v>
      </c>
      <c r="BE999" t="s">
        <v>1347</v>
      </c>
      <c r="BF999" t="s">
        <v>3802</v>
      </c>
      <c r="BG999" t="s">
        <v>3803</v>
      </c>
      <c r="BH999">
        <v>3</v>
      </c>
      <c r="BI999">
        <v>3</v>
      </c>
      <c r="BJ999" s="1">
        <v>45658</v>
      </c>
      <c r="BK999" s="1">
        <v>46022</v>
      </c>
      <c r="BL999" s="1">
        <v>45658</v>
      </c>
      <c r="BM999" s="1">
        <v>46022</v>
      </c>
      <c r="BN999">
        <v>40</v>
      </c>
      <c r="BO999">
        <v>0</v>
      </c>
      <c r="BP999">
        <v>7</v>
      </c>
      <c r="BQ999">
        <v>7</v>
      </c>
      <c r="BR999">
        <v>7</v>
      </c>
      <c r="BS999">
        <v>7</v>
      </c>
      <c r="BT999">
        <v>7</v>
      </c>
      <c r="BU999">
        <v>5</v>
      </c>
      <c r="BV999" t="str">
        <f>"7:00 AM"</f>
        <v>7:00 AM</v>
      </c>
      <c r="BW999" t="str">
        <f>"4:00 PM"</f>
        <v>4:00 PM</v>
      </c>
      <c r="BX999" t="s">
        <v>158</v>
      </c>
      <c r="BY999">
        <v>0</v>
      </c>
      <c r="BZ999">
        <v>3</v>
      </c>
      <c r="CA999" t="s">
        <v>115</v>
      </c>
      <c r="CC999" t="s">
        <v>3804</v>
      </c>
      <c r="CD999" t="s">
        <v>1063</v>
      </c>
      <c r="CF999" t="s">
        <v>643</v>
      </c>
      <c r="CG999" t="s">
        <v>120</v>
      </c>
      <c r="CH999" s="8">
        <v>96951</v>
      </c>
      <c r="CI999" s="3">
        <v>8.23</v>
      </c>
      <c r="CJ999" s="3">
        <v>8.23</v>
      </c>
      <c r="CK999" s="3">
        <v>12.35</v>
      </c>
      <c r="CL999" s="3">
        <v>12.35</v>
      </c>
      <c r="CM999" t="s">
        <v>136</v>
      </c>
      <c r="CN999" t="s">
        <v>139</v>
      </c>
      <c r="CO999" t="s">
        <v>138</v>
      </c>
      <c r="CQ999" t="s">
        <v>115</v>
      </c>
      <c r="CR999" t="s">
        <v>133</v>
      </c>
      <c r="CS999" t="s">
        <v>133</v>
      </c>
      <c r="CT999" t="s">
        <v>133</v>
      </c>
      <c r="CU999" t="s">
        <v>139</v>
      </c>
      <c r="CV999" t="s">
        <v>133</v>
      </c>
      <c r="CW999" t="s">
        <v>139</v>
      </c>
      <c r="CX999" t="s">
        <v>2198</v>
      </c>
      <c r="CY999" s="10">
        <v>16705320350</v>
      </c>
      <c r="CZ999" t="s">
        <v>3442</v>
      </c>
      <c r="DA999" t="s">
        <v>139</v>
      </c>
      <c r="DB999" t="s">
        <v>133</v>
      </c>
      <c r="DC999" t="s">
        <v>115</v>
      </c>
    </row>
    <row r="1000" spans="1:112" ht="14.45" customHeight="1" x14ac:dyDescent="0.25">
      <c r="A1000" t="s">
        <v>8219</v>
      </c>
      <c r="B1000" t="s">
        <v>212</v>
      </c>
      <c r="C1000" s="1">
        <v>45502</v>
      </c>
      <c r="D1000" s="1">
        <v>45642</v>
      </c>
      <c r="E1000" t="s">
        <v>144</v>
      </c>
      <c r="F1000" s="1">
        <v>45565</v>
      </c>
      <c r="G1000" t="s">
        <v>133</v>
      </c>
      <c r="H1000" t="s">
        <v>115</v>
      </c>
      <c r="I1000" t="s">
        <v>115</v>
      </c>
      <c r="J1000" t="s">
        <v>559</v>
      </c>
      <c r="L1000" t="s">
        <v>560</v>
      </c>
      <c r="M1000" t="s">
        <v>561</v>
      </c>
      <c r="N1000" t="s">
        <v>148</v>
      </c>
      <c r="O1000" t="s">
        <v>120</v>
      </c>
      <c r="P1000" s="8">
        <v>96950</v>
      </c>
      <c r="Q1000" t="s">
        <v>121</v>
      </c>
      <c r="S1000" s="10">
        <v>16702345828</v>
      </c>
      <c r="U1000" t="s">
        <v>562</v>
      </c>
      <c r="V1000">
        <v>2362</v>
      </c>
      <c r="W1000" t="s">
        <v>123</v>
      </c>
      <c r="Y1000" t="s">
        <v>563</v>
      </c>
      <c r="Z1000" t="s">
        <v>564</v>
      </c>
      <c r="AB1000" t="s">
        <v>565</v>
      </c>
      <c r="AC1000" t="s">
        <v>560</v>
      </c>
      <c r="AD1000" t="s">
        <v>561</v>
      </c>
      <c r="AE1000" t="s">
        <v>148</v>
      </c>
      <c r="AF1000" t="s">
        <v>120</v>
      </c>
      <c r="AG1000" s="8">
        <v>96950</v>
      </c>
      <c r="AH1000" t="s">
        <v>121</v>
      </c>
      <c r="AJ1000" s="10">
        <v>16702345828</v>
      </c>
      <c r="AL1000" t="s">
        <v>566</v>
      </c>
      <c r="AM1000" t="s">
        <v>567</v>
      </c>
      <c r="AN1000" t="s">
        <v>568</v>
      </c>
      <c r="AO1000" t="s">
        <v>569</v>
      </c>
      <c r="AQ1000" t="s">
        <v>8220</v>
      </c>
      <c r="AR1000" t="s">
        <v>571</v>
      </c>
      <c r="AS1000" t="s">
        <v>148</v>
      </c>
      <c r="AT1000" t="s">
        <v>120</v>
      </c>
      <c r="AU1000" s="8">
        <v>96950</v>
      </c>
      <c r="AV1000" t="s">
        <v>121</v>
      </c>
      <c r="AX1000" s="10">
        <v>16702872946</v>
      </c>
      <c r="AZ1000" t="s">
        <v>572</v>
      </c>
      <c r="BA1000" t="s">
        <v>573</v>
      </c>
      <c r="BD1000" t="str">
        <f>"47-2051.00"</f>
        <v>47-2051.00</v>
      </c>
      <c r="BE1000" t="s">
        <v>4133</v>
      </c>
      <c r="BF1000" t="s">
        <v>8221</v>
      </c>
      <c r="BG1000" t="s">
        <v>3358</v>
      </c>
      <c r="BH1000">
        <v>1</v>
      </c>
      <c r="BJ1000" s="1">
        <v>45566</v>
      </c>
      <c r="BK1000" s="1">
        <v>46660</v>
      </c>
      <c r="BN1000">
        <v>40</v>
      </c>
      <c r="BO1000">
        <v>0</v>
      </c>
      <c r="BP1000">
        <v>8</v>
      </c>
      <c r="BQ1000">
        <v>8</v>
      </c>
      <c r="BR1000">
        <v>8</v>
      </c>
      <c r="BS1000">
        <v>8</v>
      </c>
      <c r="BT1000">
        <v>8</v>
      </c>
      <c r="BU1000">
        <v>0</v>
      </c>
      <c r="BV1000" t="str">
        <f>"8:00 AM"</f>
        <v>8:00 AM</v>
      </c>
      <c r="BW1000" t="str">
        <f>"5:00 PM"</f>
        <v>5:00 PM</v>
      </c>
      <c r="BX1000" t="s">
        <v>158</v>
      </c>
      <c r="BY1000">
        <v>0</v>
      </c>
      <c r="BZ1000">
        <v>3</v>
      </c>
      <c r="CA1000" t="s">
        <v>115</v>
      </c>
      <c r="CC1000" t="s">
        <v>368</v>
      </c>
      <c r="CD1000" t="s">
        <v>560</v>
      </c>
      <c r="CE1000" t="s">
        <v>561</v>
      </c>
      <c r="CF1000" t="s">
        <v>148</v>
      </c>
      <c r="CG1000" t="s">
        <v>120</v>
      </c>
      <c r="CH1000" s="8">
        <v>96950</v>
      </c>
      <c r="CI1000" s="3">
        <v>9.7799999999999994</v>
      </c>
      <c r="CJ1000" s="3">
        <v>9.7799999999999994</v>
      </c>
      <c r="CK1000" s="3">
        <v>14.67</v>
      </c>
      <c r="CL1000" s="3">
        <v>14.67</v>
      </c>
      <c r="CM1000" t="s">
        <v>136</v>
      </c>
      <c r="CN1000" t="s">
        <v>368</v>
      </c>
      <c r="CO1000" t="s">
        <v>138</v>
      </c>
      <c r="CQ1000" t="s">
        <v>115</v>
      </c>
      <c r="CR1000" t="s">
        <v>133</v>
      </c>
      <c r="CS1000" t="s">
        <v>139</v>
      </c>
      <c r="CT1000" t="s">
        <v>133</v>
      </c>
      <c r="CU1000" t="s">
        <v>139</v>
      </c>
      <c r="CV1000" t="s">
        <v>133</v>
      </c>
      <c r="CW1000" t="s">
        <v>139</v>
      </c>
      <c r="CX1000" t="s">
        <v>576</v>
      </c>
      <c r="CY1000" s="10">
        <v>16702345828</v>
      </c>
      <c r="CZ1000" t="s">
        <v>566</v>
      </c>
      <c r="DA1000" t="s">
        <v>139</v>
      </c>
      <c r="DB1000" t="s">
        <v>133</v>
      </c>
      <c r="DC1000" t="s">
        <v>115</v>
      </c>
      <c r="DD1000" t="s">
        <v>568</v>
      </c>
      <c r="DE1000" t="s">
        <v>569</v>
      </c>
      <c r="DG1000" t="s">
        <v>573</v>
      </c>
      <c r="DH1000" t="s">
        <v>572</v>
      </c>
    </row>
    <row r="1001" spans="1:112" ht="14.45" customHeight="1" x14ac:dyDescent="0.25">
      <c r="A1001" t="s">
        <v>9443</v>
      </c>
      <c r="B1001" t="s">
        <v>192</v>
      </c>
      <c r="C1001" s="1">
        <v>45620</v>
      </c>
      <c r="D1001" s="1">
        <v>45642</v>
      </c>
      <c r="E1001" t="s">
        <v>114</v>
      </c>
      <c r="G1001" t="s">
        <v>115</v>
      </c>
      <c r="H1001" t="s">
        <v>115</v>
      </c>
      <c r="I1001" t="s">
        <v>115</v>
      </c>
      <c r="J1001" t="s">
        <v>8491</v>
      </c>
      <c r="K1001" t="s">
        <v>8491</v>
      </c>
      <c r="L1001" t="s">
        <v>9444</v>
      </c>
      <c r="M1001" t="s">
        <v>1067</v>
      </c>
      <c r="N1001" t="s">
        <v>643</v>
      </c>
      <c r="O1001" t="s">
        <v>120</v>
      </c>
      <c r="P1001" s="8">
        <v>96951</v>
      </c>
      <c r="Q1001" t="s">
        <v>121</v>
      </c>
      <c r="S1001" s="10">
        <v>16707850100</v>
      </c>
      <c r="U1001" t="s">
        <v>2942</v>
      </c>
      <c r="V1001">
        <v>72251</v>
      </c>
      <c r="W1001" t="s">
        <v>123</v>
      </c>
      <c r="Y1001" t="s">
        <v>2943</v>
      </c>
      <c r="Z1001" t="s">
        <v>2944</v>
      </c>
      <c r="AB1001" t="s">
        <v>648</v>
      </c>
      <c r="AC1001" t="s">
        <v>9444</v>
      </c>
      <c r="AD1001" t="s">
        <v>1067</v>
      </c>
      <c r="AE1001" t="s">
        <v>643</v>
      </c>
      <c r="AF1001" t="s">
        <v>120</v>
      </c>
      <c r="AG1001" s="8">
        <v>96951</v>
      </c>
      <c r="AH1001" t="s">
        <v>121</v>
      </c>
      <c r="AJ1001" s="10">
        <v>16707850100</v>
      </c>
      <c r="AL1001" t="s">
        <v>1388</v>
      </c>
      <c r="BD1001" t="str">
        <f>"35-2014.00"</f>
        <v>35-2014.00</v>
      </c>
      <c r="BE1001" t="s">
        <v>273</v>
      </c>
      <c r="BF1001" t="s">
        <v>9445</v>
      </c>
      <c r="BG1001" t="s">
        <v>275</v>
      </c>
      <c r="BH1001">
        <v>2</v>
      </c>
      <c r="BJ1001" s="1">
        <v>45693</v>
      </c>
      <c r="BK1001" s="1">
        <v>46057</v>
      </c>
      <c r="BN1001">
        <v>35</v>
      </c>
      <c r="BO1001">
        <v>0</v>
      </c>
      <c r="BP1001">
        <v>7</v>
      </c>
      <c r="BQ1001">
        <v>7</v>
      </c>
      <c r="BR1001">
        <v>7</v>
      </c>
      <c r="BS1001">
        <v>7</v>
      </c>
      <c r="BT1001">
        <v>7</v>
      </c>
      <c r="BU1001">
        <v>0</v>
      </c>
      <c r="BV1001" t="str">
        <f>"6:00 AM"</f>
        <v>6:00 AM</v>
      </c>
      <c r="BW1001" t="str">
        <f>"2:00 PM"</f>
        <v>2:00 PM</v>
      </c>
      <c r="BX1001" t="s">
        <v>226</v>
      </c>
      <c r="BY1001">
        <v>0</v>
      </c>
      <c r="BZ1001">
        <v>12</v>
      </c>
      <c r="CA1001" t="s">
        <v>115</v>
      </c>
      <c r="CC1001" t="s">
        <v>9446</v>
      </c>
      <c r="CD1001" t="s">
        <v>9444</v>
      </c>
      <c r="CE1001" t="s">
        <v>1067</v>
      </c>
      <c r="CF1001" t="s">
        <v>643</v>
      </c>
      <c r="CG1001" t="s">
        <v>120</v>
      </c>
      <c r="CH1001" s="8">
        <v>96951</v>
      </c>
      <c r="CI1001" s="3">
        <v>8.85</v>
      </c>
      <c r="CJ1001" s="3">
        <v>8.85</v>
      </c>
      <c r="CK1001" s="3">
        <v>13.27</v>
      </c>
      <c r="CL1001" s="3">
        <v>13.27</v>
      </c>
      <c r="CM1001" t="s">
        <v>136</v>
      </c>
      <c r="CN1001" t="s">
        <v>139</v>
      </c>
      <c r="CO1001" t="s">
        <v>138</v>
      </c>
      <c r="CQ1001" t="s">
        <v>115</v>
      </c>
      <c r="CR1001" t="s">
        <v>133</v>
      </c>
      <c r="CS1001" t="s">
        <v>139</v>
      </c>
      <c r="CT1001" t="s">
        <v>133</v>
      </c>
      <c r="CU1001" t="s">
        <v>139</v>
      </c>
      <c r="CV1001" t="s">
        <v>133</v>
      </c>
      <c r="CW1001" t="s">
        <v>133</v>
      </c>
      <c r="CX1001" t="s">
        <v>139</v>
      </c>
      <c r="CY1001" s="10">
        <v>16707850100</v>
      </c>
      <c r="CZ1001" t="s">
        <v>2946</v>
      </c>
      <c r="DA1001" t="s">
        <v>209</v>
      </c>
      <c r="DB1001" t="s">
        <v>133</v>
      </c>
      <c r="DC1001" t="s">
        <v>115</v>
      </c>
    </row>
    <row r="1002" spans="1:112" ht="14.45" customHeight="1" x14ac:dyDescent="0.25">
      <c r="A1002" t="s">
        <v>9505</v>
      </c>
      <c r="B1002" t="s">
        <v>143</v>
      </c>
      <c r="C1002" s="1">
        <v>45601</v>
      </c>
      <c r="D1002" s="1">
        <v>45642</v>
      </c>
      <c r="E1002" t="s">
        <v>144</v>
      </c>
      <c r="F1002" s="1">
        <v>45656</v>
      </c>
      <c r="G1002" t="s">
        <v>133</v>
      </c>
      <c r="H1002" t="s">
        <v>115</v>
      </c>
      <c r="I1002" t="s">
        <v>115</v>
      </c>
      <c r="J1002" t="s">
        <v>9506</v>
      </c>
      <c r="L1002" t="s">
        <v>7150</v>
      </c>
      <c r="N1002" t="s">
        <v>2477</v>
      </c>
      <c r="O1002" t="s">
        <v>120</v>
      </c>
      <c r="P1002" s="8">
        <v>96950</v>
      </c>
      <c r="Q1002" t="s">
        <v>121</v>
      </c>
      <c r="S1002" s="10">
        <v>16704831971</v>
      </c>
      <c r="U1002" t="s">
        <v>7151</v>
      </c>
      <c r="V1002">
        <v>531120</v>
      </c>
      <c r="W1002" t="s">
        <v>123</v>
      </c>
      <c r="Y1002" t="s">
        <v>7159</v>
      </c>
      <c r="Z1002" t="s">
        <v>7160</v>
      </c>
      <c r="AB1002" t="s">
        <v>9507</v>
      </c>
      <c r="AC1002" t="s">
        <v>7150</v>
      </c>
      <c r="AE1002" t="s">
        <v>2477</v>
      </c>
      <c r="AF1002" t="s">
        <v>120</v>
      </c>
      <c r="AG1002" s="8">
        <v>96950</v>
      </c>
      <c r="AH1002" t="s">
        <v>121</v>
      </c>
      <c r="AJ1002" s="10">
        <v>16704831971</v>
      </c>
      <c r="AL1002" t="s">
        <v>7155</v>
      </c>
      <c r="BD1002" t="str">
        <f>"49-9071.00"</f>
        <v>49-9071.00</v>
      </c>
      <c r="BE1002" t="s">
        <v>241</v>
      </c>
      <c r="BF1002" t="s">
        <v>9508</v>
      </c>
      <c r="BG1002" t="s">
        <v>241</v>
      </c>
      <c r="BH1002">
        <v>6</v>
      </c>
      <c r="BI1002">
        <v>6</v>
      </c>
      <c r="BJ1002" s="1">
        <v>45658</v>
      </c>
      <c r="BK1002" s="1">
        <v>46752</v>
      </c>
      <c r="BL1002" s="1">
        <v>45658</v>
      </c>
      <c r="BM1002" s="1">
        <v>46752</v>
      </c>
      <c r="BN1002">
        <v>35</v>
      </c>
      <c r="BO1002">
        <v>0</v>
      </c>
      <c r="BP1002">
        <v>7</v>
      </c>
      <c r="BQ1002">
        <v>7</v>
      </c>
      <c r="BR1002">
        <v>7</v>
      </c>
      <c r="BS1002">
        <v>7</v>
      </c>
      <c r="BT1002">
        <v>7</v>
      </c>
      <c r="BU1002">
        <v>0</v>
      </c>
      <c r="BV1002" t="str">
        <f>"8:00 AM"</f>
        <v>8:00 AM</v>
      </c>
      <c r="BW1002" t="str">
        <f>"5:00 PM"</f>
        <v>5:00 PM</v>
      </c>
      <c r="BX1002" t="s">
        <v>226</v>
      </c>
      <c r="BY1002">
        <v>0</v>
      </c>
      <c r="BZ1002">
        <v>12</v>
      </c>
      <c r="CA1002" t="s">
        <v>115</v>
      </c>
      <c r="CC1002" t="s">
        <v>9509</v>
      </c>
      <c r="CD1002" t="s">
        <v>5892</v>
      </c>
      <c r="CF1002" t="s">
        <v>2477</v>
      </c>
      <c r="CG1002" t="s">
        <v>120</v>
      </c>
      <c r="CH1002" s="8">
        <v>96950</v>
      </c>
      <c r="CI1002" s="3">
        <v>9.75</v>
      </c>
      <c r="CJ1002" s="3">
        <v>9.75</v>
      </c>
      <c r="CK1002" s="3">
        <v>14.62</v>
      </c>
      <c r="CL1002" s="3">
        <v>14.62</v>
      </c>
      <c r="CM1002" t="s">
        <v>136</v>
      </c>
      <c r="CO1002" t="s">
        <v>138</v>
      </c>
      <c r="CQ1002" t="s">
        <v>115</v>
      </c>
      <c r="CR1002" t="s">
        <v>133</v>
      </c>
      <c r="CS1002" t="s">
        <v>139</v>
      </c>
      <c r="CT1002" t="s">
        <v>133</v>
      </c>
      <c r="CU1002" t="s">
        <v>139</v>
      </c>
      <c r="CV1002" t="s">
        <v>133</v>
      </c>
      <c r="CW1002" t="s">
        <v>139</v>
      </c>
      <c r="CX1002" t="s">
        <v>7809</v>
      </c>
      <c r="CY1002" s="10">
        <v>16704831971</v>
      </c>
      <c r="CZ1002" t="s">
        <v>7155</v>
      </c>
      <c r="DA1002" t="s">
        <v>139</v>
      </c>
      <c r="DB1002" t="s">
        <v>133</v>
      </c>
      <c r="DC1002" t="s">
        <v>115</v>
      </c>
      <c r="DD1002" t="s">
        <v>7152</v>
      </c>
      <c r="DE1002" t="s">
        <v>7153</v>
      </c>
      <c r="DG1002" t="s">
        <v>9510</v>
      </c>
      <c r="DH1002" t="s">
        <v>7155</v>
      </c>
    </row>
    <row r="1003" spans="1:112" ht="14.45" customHeight="1" x14ac:dyDescent="0.25">
      <c r="A1003" t="s">
        <v>777</v>
      </c>
      <c r="B1003" t="s">
        <v>143</v>
      </c>
      <c r="C1003" s="1">
        <v>45595</v>
      </c>
      <c r="D1003" s="1">
        <v>45643</v>
      </c>
      <c r="E1003" t="s">
        <v>144</v>
      </c>
      <c r="F1003" s="1">
        <v>45715</v>
      </c>
      <c r="G1003" t="s">
        <v>115</v>
      </c>
      <c r="H1003" t="s">
        <v>115</v>
      </c>
      <c r="I1003" t="s">
        <v>115</v>
      </c>
      <c r="J1003" t="s">
        <v>778</v>
      </c>
      <c r="K1003" t="s">
        <v>139</v>
      </c>
      <c r="L1003" t="s">
        <v>779</v>
      </c>
      <c r="M1003" t="s">
        <v>780</v>
      </c>
      <c r="N1003" t="s">
        <v>148</v>
      </c>
      <c r="O1003" t="s">
        <v>120</v>
      </c>
      <c r="P1003" s="8">
        <v>96950</v>
      </c>
      <c r="Q1003" t="s">
        <v>121</v>
      </c>
      <c r="R1003" t="s">
        <v>139</v>
      </c>
      <c r="S1003" s="10">
        <v>16702346560</v>
      </c>
      <c r="U1003" t="s">
        <v>781</v>
      </c>
      <c r="V1003">
        <v>238220</v>
      </c>
      <c r="W1003" t="s">
        <v>123</v>
      </c>
      <c r="Y1003" t="s">
        <v>782</v>
      </c>
      <c r="Z1003" t="s">
        <v>783</v>
      </c>
      <c r="AA1003" t="s">
        <v>784</v>
      </c>
      <c r="AB1003" t="s">
        <v>785</v>
      </c>
      <c r="AC1003" t="s">
        <v>779</v>
      </c>
      <c r="AD1003" t="s">
        <v>780</v>
      </c>
      <c r="AE1003" t="s">
        <v>148</v>
      </c>
      <c r="AF1003" t="s">
        <v>120</v>
      </c>
      <c r="AG1003" s="8">
        <v>96950</v>
      </c>
      <c r="AH1003" t="s">
        <v>121</v>
      </c>
      <c r="AJ1003" s="10">
        <v>16702346560</v>
      </c>
      <c r="AL1003" t="s">
        <v>786</v>
      </c>
      <c r="BD1003" t="str">
        <f>"49-9071.00"</f>
        <v>49-9071.00</v>
      </c>
      <c r="BE1003" t="s">
        <v>241</v>
      </c>
      <c r="BF1003" t="s">
        <v>787</v>
      </c>
      <c r="BG1003" t="s">
        <v>788</v>
      </c>
      <c r="BH1003">
        <v>1</v>
      </c>
      <c r="BI1003">
        <v>1</v>
      </c>
      <c r="BJ1003" s="1">
        <v>45717</v>
      </c>
      <c r="BK1003" s="1">
        <v>46081</v>
      </c>
      <c r="BL1003" s="1">
        <v>45717</v>
      </c>
      <c r="BM1003" s="1">
        <v>46081</v>
      </c>
      <c r="BN1003">
        <v>35</v>
      </c>
      <c r="BO1003">
        <v>0</v>
      </c>
      <c r="BP1003">
        <v>7</v>
      </c>
      <c r="BQ1003">
        <v>7</v>
      </c>
      <c r="BR1003">
        <v>7</v>
      </c>
      <c r="BS1003">
        <v>7</v>
      </c>
      <c r="BT1003">
        <v>7</v>
      </c>
      <c r="BU1003">
        <v>0</v>
      </c>
      <c r="BV1003" t="str">
        <f>"8:00 AM"</f>
        <v>8:00 AM</v>
      </c>
      <c r="BW1003" t="str">
        <f>"4:00 PM"</f>
        <v>4:00 PM</v>
      </c>
      <c r="BX1003" t="s">
        <v>226</v>
      </c>
      <c r="BY1003">
        <v>0</v>
      </c>
      <c r="BZ1003">
        <v>24</v>
      </c>
      <c r="CA1003" t="s">
        <v>115</v>
      </c>
      <c r="CC1003" t="s">
        <v>789</v>
      </c>
      <c r="CD1003" t="s">
        <v>779</v>
      </c>
      <c r="CE1003" t="s">
        <v>780</v>
      </c>
      <c r="CF1003" t="s">
        <v>148</v>
      </c>
      <c r="CG1003" t="s">
        <v>120</v>
      </c>
      <c r="CH1003" s="8">
        <v>96950</v>
      </c>
      <c r="CI1003" s="3">
        <v>11</v>
      </c>
      <c r="CJ1003" s="3">
        <v>13</v>
      </c>
      <c r="CK1003" s="3">
        <v>16.5</v>
      </c>
      <c r="CL1003" s="3">
        <v>19.5</v>
      </c>
      <c r="CM1003" t="s">
        <v>136</v>
      </c>
      <c r="CO1003" t="s">
        <v>138</v>
      </c>
      <c r="CQ1003" t="s">
        <v>133</v>
      </c>
      <c r="CR1003" t="s">
        <v>133</v>
      </c>
      <c r="CS1003" t="s">
        <v>133</v>
      </c>
      <c r="CT1003" t="s">
        <v>133</v>
      </c>
      <c r="CU1003" t="s">
        <v>139</v>
      </c>
      <c r="CV1003" t="s">
        <v>133</v>
      </c>
      <c r="CW1003" t="s">
        <v>133</v>
      </c>
      <c r="CX1003" t="s">
        <v>790</v>
      </c>
      <c r="CY1003" s="10">
        <v>16702346560</v>
      </c>
      <c r="CZ1003" t="s">
        <v>786</v>
      </c>
      <c r="DA1003" t="s">
        <v>296</v>
      </c>
      <c r="DB1003" t="s">
        <v>133</v>
      </c>
      <c r="DC1003" t="s">
        <v>115</v>
      </c>
    </row>
    <row r="1004" spans="1:112" ht="14.45" customHeight="1" x14ac:dyDescent="0.25">
      <c r="A1004" t="s">
        <v>2038</v>
      </c>
      <c r="B1004" t="s">
        <v>143</v>
      </c>
      <c r="C1004" s="1">
        <v>45600</v>
      </c>
      <c r="D1004" s="1">
        <v>45643</v>
      </c>
      <c r="E1004" t="s">
        <v>144</v>
      </c>
      <c r="F1004" s="1">
        <v>45776</v>
      </c>
      <c r="G1004" t="s">
        <v>133</v>
      </c>
      <c r="H1004" t="s">
        <v>115</v>
      </c>
      <c r="I1004" t="s">
        <v>115</v>
      </c>
      <c r="J1004" t="s">
        <v>1811</v>
      </c>
      <c r="K1004" t="s">
        <v>2039</v>
      </c>
      <c r="L1004" t="s">
        <v>1813</v>
      </c>
      <c r="N1004" t="s">
        <v>823</v>
      </c>
      <c r="O1004" t="s">
        <v>120</v>
      </c>
      <c r="P1004" s="8">
        <v>96951</v>
      </c>
      <c r="Q1004" t="s">
        <v>121</v>
      </c>
      <c r="S1004" s="10">
        <v>16705323394</v>
      </c>
      <c r="U1004" t="s">
        <v>1814</v>
      </c>
      <c r="V1004">
        <v>11121</v>
      </c>
      <c r="W1004" t="s">
        <v>123</v>
      </c>
      <c r="Y1004" t="s">
        <v>1815</v>
      </c>
      <c r="Z1004" t="s">
        <v>1816</v>
      </c>
      <c r="AB1004" t="s">
        <v>1817</v>
      </c>
      <c r="AC1004" t="s">
        <v>1813</v>
      </c>
      <c r="AE1004" t="s">
        <v>823</v>
      </c>
      <c r="AF1004" t="s">
        <v>120</v>
      </c>
      <c r="AG1004" s="8">
        <v>96951</v>
      </c>
      <c r="AH1004" t="s">
        <v>121</v>
      </c>
      <c r="AJ1004" s="10">
        <v>16705323394</v>
      </c>
      <c r="AL1004" t="s">
        <v>1818</v>
      </c>
      <c r="BD1004" t="str">
        <f>"45-2092.00"</f>
        <v>45-2092.00</v>
      </c>
      <c r="BE1004" t="s">
        <v>1389</v>
      </c>
      <c r="BF1004" t="s">
        <v>2040</v>
      </c>
      <c r="BG1004" t="s">
        <v>2041</v>
      </c>
      <c r="BH1004">
        <v>2</v>
      </c>
      <c r="BI1004">
        <v>2</v>
      </c>
      <c r="BJ1004" s="1">
        <v>45778</v>
      </c>
      <c r="BK1004" s="1">
        <v>46142</v>
      </c>
      <c r="BL1004" s="1">
        <v>45778</v>
      </c>
      <c r="BM1004" s="1">
        <v>46142</v>
      </c>
      <c r="BN1004">
        <v>35</v>
      </c>
      <c r="BO1004">
        <v>0</v>
      </c>
      <c r="BP1004">
        <v>7</v>
      </c>
      <c r="BQ1004">
        <v>7</v>
      </c>
      <c r="BR1004">
        <v>7</v>
      </c>
      <c r="BS1004">
        <v>7</v>
      </c>
      <c r="BT1004">
        <v>7</v>
      </c>
      <c r="BU1004">
        <v>0</v>
      </c>
      <c r="BV1004" t="str">
        <f>"8:00 AM"</f>
        <v>8:00 AM</v>
      </c>
      <c r="BW1004" t="str">
        <f>"5:00 PM"</f>
        <v>5:00 PM</v>
      </c>
      <c r="BX1004" t="s">
        <v>158</v>
      </c>
      <c r="BY1004">
        <v>0</v>
      </c>
      <c r="BZ1004">
        <v>3</v>
      </c>
      <c r="CA1004" t="s">
        <v>115</v>
      </c>
      <c r="CC1004" t="s">
        <v>2042</v>
      </c>
      <c r="CD1004" t="s">
        <v>1813</v>
      </c>
      <c r="CF1004" t="s">
        <v>823</v>
      </c>
      <c r="CG1004" t="s">
        <v>120</v>
      </c>
      <c r="CH1004" s="8">
        <v>96951</v>
      </c>
      <c r="CI1004" s="3">
        <v>11.91</v>
      </c>
      <c r="CJ1004" s="3">
        <v>11.91</v>
      </c>
      <c r="CM1004" t="s">
        <v>136</v>
      </c>
      <c r="CO1004" t="s">
        <v>138</v>
      </c>
      <c r="CQ1004" t="s">
        <v>115</v>
      </c>
      <c r="CR1004" t="s">
        <v>133</v>
      </c>
      <c r="CS1004" t="s">
        <v>139</v>
      </c>
      <c r="CT1004" t="s">
        <v>139</v>
      </c>
      <c r="CU1004" t="s">
        <v>139</v>
      </c>
      <c r="CV1004" t="s">
        <v>133</v>
      </c>
      <c r="CW1004" t="s">
        <v>139</v>
      </c>
      <c r="CX1004" t="s">
        <v>1823</v>
      </c>
      <c r="CY1004" s="10">
        <v>16705323394</v>
      </c>
      <c r="CZ1004" t="s">
        <v>1824</v>
      </c>
      <c r="DA1004" t="s">
        <v>139</v>
      </c>
      <c r="DB1004" t="s">
        <v>133</v>
      </c>
      <c r="DC1004" t="s">
        <v>115</v>
      </c>
    </row>
    <row r="1005" spans="1:112" ht="14.45" customHeight="1" x14ac:dyDescent="0.25">
      <c r="A1005" t="s">
        <v>2471</v>
      </c>
      <c r="B1005" t="s">
        <v>143</v>
      </c>
      <c r="C1005" s="1">
        <v>45558</v>
      </c>
      <c r="D1005" s="1">
        <v>45643</v>
      </c>
      <c r="E1005" t="s">
        <v>114</v>
      </c>
      <c r="G1005" t="s">
        <v>115</v>
      </c>
      <c r="H1005" t="s">
        <v>115</v>
      </c>
      <c r="I1005" t="s">
        <v>115</v>
      </c>
      <c r="J1005" t="s">
        <v>340</v>
      </c>
      <c r="K1005" t="s">
        <v>2472</v>
      </c>
      <c r="L1005" t="s">
        <v>342</v>
      </c>
      <c r="N1005" t="s">
        <v>148</v>
      </c>
      <c r="O1005" t="s">
        <v>120</v>
      </c>
      <c r="P1005" s="8">
        <v>96950</v>
      </c>
      <c r="Q1005" t="s">
        <v>121</v>
      </c>
      <c r="S1005" s="10">
        <v>16702356129</v>
      </c>
      <c r="U1005" t="s">
        <v>343</v>
      </c>
      <c r="V1005">
        <v>56132</v>
      </c>
      <c r="W1005" t="s">
        <v>123</v>
      </c>
      <c r="Y1005" t="s">
        <v>344</v>
      </c>
      <c r="Z1005" t="s">
        <v>345</v>
      </c>
      <c r="AA1005" t="s">
        <v>346</v>
      </c>
      <c r="AB1005" t="s">
        <v>347</v>
      </c>
      <c r="AC1005" t="s">
        <v>342</v>
      </c>
      <c r="AE1005" t="s">
        <v>148</v>
      </c>
      <c r="AF1005" t="s">
        <v>120</v>
      </c>
      <c r="AG1005" s="8">
        <v>96950</v>
      </c>
      <c r="AH1005" t="s">
        <v>121</v>
      </c>
      <c r="AJ1005" s="10">
        <v>16702356129</v>
      </c>
      <c r="AL1005" t="s">
        <v>348</v>
      </c>
      <c r="BD1005" t="str">
        <f>"49-9071.00"</f>
        <v>49-9071.00</v>
      </c>
      <c r="BE1005" t="s">
        <v>241</v>
      </c>
      <c r="BF1005" t="s">
        <v>349</v>
      </c>
      <c r="BG1005" t="s">
        <v>350</v>
      </c>
      <c r="BH1005">
        <v>7</v>
      </c>
      <c r="BI1005">
        <v>7</v>
      </c>
      <c r="BJ1005" s="1">
        <v>45566</v>
      </c>
      <c r="BK1005" s="1">
        <v>45930</v>
      </c>
      <c r="BL1005" s="1">
        <v>45643</v>
      </c>
      <c r="BM1005" s="1">
        <v>45930</v>
      </c>
      <c r="BN1005">
        <v>35</v>
      </c>
      <c r="BO1005">
        <v>0</v>
      </c>
      <c r="BP1005">
        <v>7</v>
      </c>
      <c r="BQ1005">
        <v>7</v>
      </c>
      <c r="BR1005">
        <v>7</v>
      </c>
      <c r="BS1005">
        <v>7</v>
      </c>
      <c r="BT1005">
        <v>7</v>
      </c>
      <c r="BU1005">
        <v>0</v>
      </c>
      <c r="BV1005" t="str">
        <f>"8:00 AM"</f>
        <v>8:00 AM</v>
      </c>
      <c r="BW1005" t="str">
        <f>"4:00 PM"</f>
        <v>4:00 PM</v>
      </c>
      <c r="BX1005" t="s">
        <v>226</v>
      </c>
      <c r="BY1005">
        <v>0</v>
      </c>
      <c r="BZ1005">
        <v>12</v>
      </c>
      <c r="CA1005" t="s">
        <v>115</v>
      </c>
      <c r="CC1005" t="s">
        <v>351</v>
      </c>
      <c r="CD1005" t="s">
        <v>352</v>
      </c>
      <c r="CE1005" t="s">
        <v>353</v>
      </c>
      <c r="CF1005" t="s">
        <v>148</v>
      </c>
      <c r="CG1005" t="s">
        <v>120</v>
      </c>
      <c r="CH1005" s="8">
        <v>96950</v>
      </c>
      <c r="CI1005" s="3">
        <v>9.75</v>
      </c>
      <c r="CJ1005" s="3">
        <v>9.75</v>
      </c>
      <c r="CK1005" s="3">
        <v>14.63</v>
      </c>
      <c r="CL1005" s="3">
        <v>14.63</v>
      </c>
      <c r="CM1005" t="s">
        <v>136</v>
      </c>
      <c r="CO1005" t="s">
        <v>138</v>
      </c>
      <c r="CQ1005" t="s">
        <v>115</v>
      </c>
      <c r="CR1005" t="s">
        <v>133</v>
      </c>
      <c r="CS1005" t="s">
        <v>139</v>
      </c>
      <c r="CT1005" t="s">
        <v>133</v>
      </c>
      <c r="CU1005" t="s">
        <v>139</v>
      </c>
      <c r="CV1005" t="s">
        <v>133</v>
      </c>
      <c r="CW1005" t="s">
        <v>139</v>
      </c>
      <c r="CX1005" t="s">
        <v>354</v>
      </c>
      <c r="CY1005" s="10">
        <v>16702356129</v>
      </c>
      <c r="CZ1005" t="s">
        <v>355</v>
      </c>
      <c r="DA1005" t="s">
        <v>356</v>
      </c>
      <c r="DB1005" t="s">
        <v>133</v>
      </c>
      <c r="DC1005" t="s">
        <v>115</v>
      </c>
    </row>
    <row r="1006" spans="1:112" ht="14.45" customHeight="1" x14ac:dyDescent="0.25">
      <c r="A1006" t="s">
        <v>2886</v>
      </c>
      <c r="B1006" t="s">
        <v>143</v>
      </c>
      <c r="C1006" s="1">
        <v>45585</v>
      </c>
      <c r="D1006" s="1">
        <v>45643</v>
      </c>
      <c r="E1006" t="s">
        <v>114</v>
      </c>
      <c r="G1006" t="s">
        <v>115</v>
      </c>
      <c r="H1006" t="s">
        <v>115</v>
      </c>
      <c r="I1006" t="s">
        <v>115</v>
      </c>
      <c r="J1006" t="s">
        <v>578</v>
      </c>
      <c r="L1006" t="s">
        <v>579</v>
      </c>
      <c r="M1006" t="s">
        <v>580</v>
      </c>
      <c r="N1006" t="s">
        <v>148</v>
      </c>
      <c r="O1006" t="s">
        <v>120</v>
      </c>
      <c r="P1006" s="8">
        <v>96950</v>
      </c>
      <c r="Q1006" t="s">
        <v>121</v>
      </c>
      <c r="S1006" s="10">
        <v>16702368202</v>
      </c>
      <c r="T1006">
        <v>3554</v>
      </c>
      <c r="U1006" t="s">
        <v>581</v>
      </c>
      <c r="V1006">
        <v>62211</v>
      </c>
      <c r="W1006" t="s">
        <v>123</v>
      </c>
      <c r="Y1006" t="s">
        <v>582</v>
      </c>
      <c r="Z1006" t="s">
        <v>583</v>
      </c>
      <c r="AA1006" t="s">
        <v>568</v>
      </c>
      <c r="AB1006" t="s">
        <v>584</v>
      </c>
      <c r="AC1006" t="s">
        <v>579</v>
      </c>
      <c r="AD1006" t="s">
        <v>580</v>
      </c>
      <c r="AE1006" t="s">
        <v>148</v>
      </c>
      <c r="AF1006" t="s">
        <v>120</v>
      </c>
      <c r="AG1006" s="8">
        <v>96950</v>
      </c>
      <c r="AH1006" t="s">
        <v>121</v>
      </c>
      <c r="AJ1006" s="10">
        <v>16702368202</v>
      </c>
      <c r="AK1006">
        <v>3554</v>
      </c>
      <c r="AL1006" t="s">
        <v>585</v>
      </c>
      <c r="BD1006" t="str">
        <f>"29-1141.00"</f>
        <v>29-1141.00</v>
      </c>
      <c r="BE1006" t="s">
        <v>772</v>
      </c>
      <c r="BF1006" t="s">
        <v>773</v>
      </c>
      <c r="BG1006" t="s">
        <v>772</v>
      </c>
      <c r="BH1006">
        <v>24</v>
      </c>
      <c r="BI1006">
        <v>24</v>
      </c>
      <c r="BJ1006" s="1">
        <v>45689</v>
      </c>
      <c r="BK1006" s="1">
        <v>46053</v>
      </c>
      <c r="BL1006" s="1">
        <v>45689</v>
      </c>
      <c r="BM1006" s="1">
        <v>46053</v>
      </c>
      <c r="BN1006">
        <v>40</v>
      </c>
      <c r="BO1006">
        <v>12</v>
      </c>
      <c r="BP1006">
        <v>12</v>
      </c>
      <c r="BQ1006">
        <v>12</v>
      </c>
      <c r="BR1006">
        <v>4</v>
      </c>
      <c r="BS1006">
        <v>0</v>
      </c>
      <c r="BT1006">
        <v>0</v>
      </c>
      <c r="BU1006">
        <v>0</v>
      </c>
      <c r="BV1006" t="str">
        <f>"7:30 AM"</f>
        <v>7:30 AM</v>
      </c>
      <c r="BW1006" t="str">
        <f>"7:30 PM"</f>
        <v>7:30 PM</v>
      </c>
      <c r="BX1006" t="s">
        <v>726</v>
      </c>
      <c r="BY1006">
        <v>0</v>
      </c>
      <c r="BZ1006">
        <v>0</v>
      </c>
      <c r="CA1006" t="s">
        <v>115</v>
      </c>
      <c r="CC1006" s="2" t="s">
        <v>2887</v>
      </c>
      <c r="CD1006" t="s">
        <v>579</v>
      </c>
      <c r="CE1006" t="s">
        <v>580</v>
      </c>
      <c r="CF1006" t="s">
        <v>148</v>
      </c>
      <c r="CG1006" t="s">
        <v>120</v>
      </c>
      <c r="CH1006" s="8">
        <v>96950</v>
      </c>
      <c r="CI1006" s="3">
        <v>22.22</v>
      </c>
      <c r="CJ1006" s="3">
        <v>32.9</v>
      </c>
      <c r="CM1006" t="s">
        <v>136</v>
      </c>
      <c r="CN1006" t="s">
        <v>775</v>
      </c>
      <c r="CO1006" t="s">
        <v>138</v>
      </c>
      <c r="CQ1006" t="s">
        <v>133</v>
      </c>
      <c r="CR1006" t="s">
        <v>133</v>
      </c>
      <c r="CS1006" t="s">
        <v>139</v>
      </c>
      <c r="CT1006" t="s">
        <v>139</v>
      </c>
      <c r="CU1006" t="s">
        <v>139</v>
      </c>
      <c r="CV1006" t="s">
        <v>133</v>
      </c>
      <c r="CW1006" t="s">
        <v>139</v>
      </c>
      <c r="CX1006" t="s">
        <v>2888</v>
      </c>
      <c r="CY1006" s="10" t="s">
        <v>2889</v>
      </c>
      <c r="CZ1006" t="s">
        <v>592</v>
      </c>
      <c r="DA1006" t="s">
        <v>593</v>
      </c>
      <c r="DB1006" t="s">
        <v>133</v>
      </c>
      <c r="DC1006" t="s">
        <v>115</v>
      </c>
      <c r="DD1006" t="s">
        <v>1576</v>
      </c>
      <c r="DE1006" t="s">
        <v>1577</v>
      </c>
      <c r="DF1006" t="s">
        <v>1578</v>
      </c>
      <c r="DG1006" t="s">
        <v>578</v>
      </c>
      <c r="DH1006" t="s">
        <v>1579</v>
      </c>
    </row>
    <row r="1007" spans="1:112" ht="14.45" customHeight="1" x14ac:dyDescent="0.25">
      <c r="A1007" t="s">
        <v>4754</v>
      </c>
      <c r="B1007" t="s">
        <v>901</v>
      </c>
      <c r="C1007" s="1">
        <v>45570</v>
      </c>
      <c r="D1007" s="1">
        <v>45643</v>
      </c>
      <c r="E1007" t="s">
        <v>114</v>
      </c>
      <c r="G1007" t="s">
        <v>115</v>
      </c>
      <c r="H1007" t="s">
        <v>115</v>
      </c>
      <c r="I1007" t="s">
        <v>115</v>
      </c>
      <c r="J1007" t="s">
        <v>997</v>
      </c>
      <c r="L1007" t="s">
        <v>998</v>
      </c>
      <c r="M1007" t="s">
        <v>999</v>
      </c>
      <c r="N1007" t="s">
        <v>119</v>
      </c>
      <c r="O1007" t="s">
        <v>120</v>
      </c>
      <c r="P1007" s="8">
        <v>96950</v>
      </c>
      <c r="Q1007" t="s">
        <v>121</v>
      </c>
      <c r="S1007" s="10">
        <v>16702858730</v>
      </c>
      <c r="U1007" t="s">
        <v>1000</v>
      </c>
      <c r="V1007">
        <v>561320</v>
      </c>
      <c r="W1007" t="s">
        <v>123</v>
      </c>
      <c r="Y1007" t="s">
        <v>1001</v>
      </c>
      <c r="Z1007" t="s">
        <v>1002</v>
      </c>
      <c r="AA1007" t="s">
        <v>1003</v>
      </c>
      <c r="AB1007" t="s">
        <v>288</v>
      </c>
      <c r="AC1007" t="s">
        <v>998</v>
      </c>
      <c r="AD1007" t="s">
        <v>999</v>
      </c>
      <c r="AE1007" t="s">
        <v>119</v>
      </c>
      <c r="AF1007" t="s">
        <v>120</v>
      </c>
      <c r="AG1007" s="8">
        <v>96950</v>
      </c>
      <c r="AH1007" t="s">
        <v>121</v>
      </c>
      <c r="AJ1007" s="10">
        <v>16702858730</v>
      </c>
      <c r="AL1007" t="s">
        <v>1004</v>
      </c>
      <c r="BD1007" t="str">
        <f>"37-2012.00"</f>
        <v>37-2012.00</v>
      </c>
      <c r="BE1007" t="s">
        <v>512</v>
      </c>
      <c r="BF1007" t="s">
        <v>1005</v>
      </c>
      <c r="BG1007" t="s">
        <v>1593</v>
      </c>
      <c r="BH1007">
        <v>15</v>
      </c>
      <c r="BI1007">
        <v>12</v>
      </c>
      <c r="BJ1007" s="1">
        <v>45597</v>
      </c>
      <c r="BK1007" s="1">
        <v>45961</v>
      </c>
      <c r="BL1007" s="1">
        <v>45643</v>
      </c>
      <c r="BM1007" s="1">
        <v>45961</v>
      </c>
      <c r="BN1007">
        <v>35</v>
      </c>
      <c r="BO1007">
        <v>0</v>
      </c>
      <c r="BP1007">
        <v>7</v>
      </c>
      <c r="BQ1007">
        <v>7</v>
      </c>
      <c r="BR1007">
        <v>7</v>
      </c>
      <c r="BS1007">
        <v>7</v>
      </c>
      <c r="BT1007">
        <v>7</v>
      </c>
      <c r="BU1007">
        <v>0</v>
      </c>
      <c r="BV1007" t="str">
        <f>"9:00 AM"</f>
        <v>9:00 AM</v>
      </c>
      <c r="BW1007" t="str">
        <f>"5:00 PM"</f>
        <v>5:00 PM</v>
      </c>
      <c r="BX1007" t="s">
        <v>158</v>
      </c>
      <c r="BY1007">
        <v>0</v>
      </c>
      <c r="BZ1007">
        <v>3</v>
      </c>
      <c r="CA1007" t="s">
        <v>115</v>
      </c>
      <c r="CC1007" s="2" t="s">
        <v>4755</v>
      </c>
      <c r="CD1007" t="s">
        <v>1008</v>
      </c>
      <c r="CE1007" t="s">
        <v>1009</v>
      </c>
      <c r="CF1007" t="s">
        <v>119</v>
      </c>
      <c r="CG1007" t="s">
        <v>120</v>
      </c>
      <c r="CH1007" s="8">
        <v>96950</v>
      </c>
      <c r="CI1007" s="3">
        <v>7.77</v>
      </c>
      <c r="CJ1007" s="3">
        <v>7.77</v>
      </c>
      <c r="CK1007" s="3">
        <v>11.66</v>
      </c>
      <c r="CL1007" s="3">
        <v>11.66</v>
      </c>
      <c r="CM1007" t="s">
        <v>136</v>
      </c>
      <c r="CN1007" t="s">
        <v>137</v>
      </c>
      <c r="CO1007" t="s">
        <v>138</v>
      </c>
      <c r="CQ1007" t="s">
        <v>115</v>
      </c>
      <c r="CR1007" t="s">
        <v>133</v>
      </c>
      <c r="CS1007" t="s">
        <v>139</v>
      </c>
      <c r="CT1007" t="s">
        <v>133</v>
      </c>
      <c r="CU1007" t="s">
        <v>139</v>
      </c>
      <c r="CV1007" t="s">
        <v>133</v>
      </c>
      <c r="CW1007" t="s">
        <v>139</v>
      </c>
      <c r="CX1007" s="2" t="s">
        <v>3256</v>
      </c>
      <c r="CY1007" s="10">
        <v>16702858730</v>
      </c>
      <c r="CZ1007" t="s">
        <v>1004</v>
      </c>
      <c r="DA1007" t="s">
        <v>209</v>
      </c>
      <c r="DB1007" t="s">
        <v>133</v>
      </c>
      <c r="DC1007" t="s">
        <v>115</v>
      </c>
    </row>
    <row r="1008" spans="1:112" ht="14.45" customHeight="1" x14ac:dyDescent="0.25">
      <c r="A1008" t="s">
        <v>5498</v>
      </c>
      <c r="B1008" t="s">
        <v>192</v>
      </c>
      <c r="C1008" s="1">
        <v>45610</v>
      </c>
      <c r="D1008" s="1">
        <v>45643</v>
      </c>
      <c r="E1008" t="s">
        <v>114</v>
      </c>
      <c r="G1008" t="s">
        <v>115</v>
      </c>
      <c r="H1008" t="s">
        <v>115</v>
      </c>
      <c r="I1008" t="s">
        <v>115</v>
      </c>
      <c r="J1008" t="s">
        <v>3371</v>
      </c>
      <c r="K1008" t="s">
        <v>3372</v>
      </c>
      <c r="L1008" t="s">
        <v>360</v>
      </c>
      <c r="M1008" t="s">
        <v>2024</v>
      </c>
      <c r="N1008" t="s">
        <v>119</v>
      </c>
      <c r="O1008" t="s">
        <v>120</v>
      </c>
      <c r="P1008" s="8">
        <v>96950</v>
      </c>
      <c r="Q1008" t="s">
        <v>121</v>
      </c>
      <c r="S1008" s="10">
        <v>16702871116</v>
      </c>
      <c r="U1008" t="s">
        <v>3373</v>
      </c>
      <c r="V1008">
        <v>56132</v>
      </c>
      <c r="W1008" t="s">
        <v>123</v>
      </c>
      <c r="Y1008" t="s">
        <v>362</v>
      </c>
      <c r="Z1008" t="s">
        <v>363</v>
      </c>
      <c r="AA1008" t="s">
        <v>364</v>
      </c>
      <c r="AB1008" t="s">
        <v>365</v>
      </c>
      <c r="AC1008" t="s">
        <v>360</v>
      </c>
      <c r="AD1008" t="s">
        <v>2024</v>
      </c>
      <c r="AE1008" t="s">
        <v>119</v>
      </c>
      <c r="AF1008" t="s">
        <v>120</v>
      </c>
      <c r="AG1008" s="8">
        <v>96950</v>
      </c>
      <c r="AH1008" t="s">
        <v>121</v>
      </c>
      <c r="AJ1008" s="10">
        <v>16702871116</v>
      </c>
      <c r="AL1008" t="s">
        <v>3375</v>
      </c>
      <c r="BD1008" t="str">
        <f>"37-2012.00"</f>
        <v>37-2012.00</v>
      </c>
      <c r="BE1008" t="s">
        <v>512</v>
      </c>
      <c r="BF1008" t="s">
        <v>5499</v>
      </c>
      <c r="BG1008" t="s">
        <v>3377</v>
      </c>
      <c r="BH1008">
        <v>20</v>
      </c>
      <c r="BJ1008" s="1">
        <v>45658</v>
      </c>
      <c r="BK1008" s="1">
        <v>46022</v>
      </c>
      <c r="BN1008">
        <v>35</v>
      </c>
      <c r="BO1008">
        <v>0</v>
      </c>
      <c r="BP1008">
        <v>7</v>
      </c>
      <c r="BQ1008">
        <v>7</v>
      </c>
      <c r="BR1008">
        <v>7</v>
      </c>
      <c r="BS1008">
        <v>7</v>
      </c>
      <c r="BT1008">
        <v>7</v>
      </c>
      <c r="BU1008">
        <v>0</v>
      </c>
      <c r="BV1008" t="str">
        <f>"8:00 AM"</f>
        <v>8:00 AM</v>
      </c>
      <c r="BW1008" t="str">
        <f>"4:00 PM"</f>
        <v>4:00 PM</v>
      </c>
      <c r="BX1008" t="s">
        <v>158</v>
      </c>
      <c r="BY1008">
        <v>12</v>
      </c>
      <c r="BZ1008">
        <v>12</v>
      </c>
      <c r="CA1008" t="s">
        <v>115</v>
      </c>
      <c r="CC1008" t="s">
        <v>5500</v>
      </c>
      <c r="CD1008" t="s">
        <v>2024</v>
      </c>
      <c r="CF1008" t="s">
        <v>119</v>
      </c>
      <c r="CG1008" t="s">
        <v>120</v>
      </c>
      <c r="CH1008" s="8">
        <v>96950</v>
      </c>
      <c r="CI1008" s="3">
        <v>7.77</v>
      </c>
      <c r="CJ1008" s="3">
        <v>7.77</v>
      </c>
      <c r="CK1008" s="3">
        <v>11.65</v>
      </c>
      <c r="CL1008" s="3">
        <v>11.65</v>
      </c>
      <c r="CM1008" t="s">
        <v>136</v>
      </c>
      <c r="CO1008" t="s">
        <v>138</v>
      </c>
      <c r="CQ1008" t="s">
        <v>115</v>
      </c>
      <c r="CR1008" t="s">
        <v>133</v>
      </c>
      <c r="CS1008" t="s">
        <v>139</v>
      </c>
      <c r="CT1008" t="s">
        <v>133</v>
      </c>
      <c r="CU1008" t="s">
        <v>139</v>
      </c>
      <c r="CV1008" t="s">
        <v>133</v>
      </c>
      <c r="CW1008" t="s">
        <v>139</v>
      </c>
      <c r="CX1008" t="s">
        <v>5501</v>
      </c>
      <c r="CY1008" s="10">
        <v>16702871116</v>
      </c>
      <c r="CZ1008" t="s">
        <v>366</v>
      </c>
      <c r="DA1008" t="s">
        <v>139</v>
      </c>
      <c r="DB1008" t="s">
        <v>133</v>
      </c>
      <c r="DC1008" t="s">
        <v>115</v>
      </c>
    </row>
    <row r="1009" spans="1:112" ht="14.45" customHeight="1" x14ac:dyDescent="0.25">
      <c r="A1009" t="s">
        <v>5592</v>
      </c>
      <c r="B1009" t="s">
        <v>192</v>
      </c>
      <c r="C1009" s="1">
        <v>45610</v>
      </c>
      <c r="D1009" s="1">
        <v>45643</v>
      </c>
      <c r="E1009" t="s">
        <v>144</v>
      </c>
      <c r="F1009" s="1">
        <v>45349</v>
      </c>
      <c r="G1009" t="s">
        <v>115</v>
      </c>
      <c r="H1009" t="s">
        <v>115</v>
      </c>
      <c r="I1009" t="s">
        <v>115</v>
      </c>
      <c r="J1009" t="s">
        <v>5593</v>
      </c>
      <c r="L1009" t="s">
        <v>329</v>
      </c>
      <c r="N1009" t="s">
        <v>119</v>
      </c>
      <c r="O1009" t="s">
        <v>120</v>
      </c>
      <c r="P1009" s="8">
        <v>96950</v>
      </c>
      <c r="Q1009" t="s">
        <v>121</v>
      </c>
      <c r="S1009" s="10">
        <v>16702336927</v>
      </c>
      <c r="U1009" t="s">
        <v>5594</v>
      </c>
      <c r="V1009">
        <v>81111</v>
      </c>
      <c r="W1009" t="s">
        <v>123</v>
      </c>
      <c r="Y1009" t="s">
        <v>331</v>
      </c>
      <c r="Z1009" t="s">
        <v>332</v>
      </c>
      <c r="AA1009" t="s">
        <v>333</v>
      </c>
      <c r="AB1009" t="s">
        <v>663</v>
      </c>
      <c r="AC1009" t="s">
        <v>329</v>
      </c>
      <c r="AE1009" t="s">
        <v>119</v>
      </c>
      <c r="AF1009" t="s">
        <v>120</v>
      </c>
      <c r="AG1009" s="8">
        <v>96950</v>
      </c>
      <c r="AH1009" t="s">
        <v>121</v>
      </c>
      <c r="AJ1009" s="10">
        <v>16702336927</v>
      </c>
      <c r="AL1009" t="s">
        <v>5595</v>
      </c>
      <c r="BD1009" t="str">
        <f>"49-9071.00"</f>
        <v>49-9071.00</v>
      </c>
      <c r="BE1009" t="s">
        <v>241</v>
      </c>
      <c r="BF1009" t="s">
        <v>5596</v>
      </c>
      <c r="BG1009" t="s">
        <v>1570</v>
      </c>
      <c r="BH1009">
        <v>5</v>
      </c>
      <c r="BJ1009" s="1">
        <v>45717</v>
      </c>
      <c r="BK1009" s="1">
        <v>46081</v>
      </c>
      <c r="BN1009">
        <v>35</v>
      </c>
      <c r="BO1009">
        <v>0</v>
      </c>
      <c r="BP1009">
        <v>7</v>
      </c>
      <c r="BQ1009">
        <v>7</v>
      </c>
      <c r="BR1009">
        <v>7</v>
      </c>
      <c r="BS1009">
        <v>7</v>
      </c>
      <c r="BT1009">
        <v>7</v>
      </c>
      <c r="BU1009">
        <v>0</v>
      </c>
      <c r="BV1009" t="str">
        <f>"7:30 PM"</f>
        <v>7:30 PM</v>
      </c>
      <c r="BW1009" t="str">
        <f>"4:30 PM"</f>
        <v>4:30 PM</v>
      </c>
      <c r="BY1009">
        <v>0</v>
      </c>
      <c r="BZ1009">
        <v>24</v>
      </c>
      <c r="CA1009" t="s">
        <v>115</v>
      </c>
      <c r="CC1009" t="s">
        <v>5597</v>
      </c>
      <c r="CD1009" t="s">
        <v>2637</v>
      </c>
      <c r="CF1009" t="s">
        <v>119</v>
      </c>
      <c r="CG1009" t="s">
        <v>120</v>
      </c>
      <c r="CH1009" s="8">
        <v>96950</v>
      </c>
      <c r="CI1009" s="3">
        <v>9.75</v>
      </c>
      <c r="CJ1009" s="3">
        <v>9.75</v>
      </c>
      <c r="CK1009" s="3">
        <v>14.63</v>
      </c>
      <c r="CL1009" s="3">
        <v>14.63</v>
      </c>
      <c r="CM1009" t="s">
        <v>136</v>
      </c>
      <c r="CO1009" t="s">
        <v>138</v>
      </c>
      <c r="CQ1009" t="s">
        <v>115</v>
      </c>
      <c r="CR1009" t="s">
        <v>133</v>
      </c>
      <c r="CS1009" t="s">
        <v>139</v>
      </c>
      <c r="CT1009" t="s">
        <v>133</v>
      </c>
      <c r="CU1009" t="s">
        <v>139</v>
      </c>
      <c r="CV1009" t="s">
        <v>133</v>
      </c>
      <c r="CW1009" t="s">
        <v>139</v>
      </c>
      <c r="CX1009" t="s">
        <v>338</v>
      </c>
      <c r="CY1009" s="10">
        <v>16702336927</v>
      </c>
      <c r="CZ1009" t="s">
        <v>5595</v>
      </c>
      <c r="DA1009" t="s">
        <v>139</v>
      </c>
      <c r="DB1009" t="s">
        <v>133</v>
      </c>
      <c r="DC1009" t="s">
        <v>115</v>
      </c>
    </row>
    <row r="1010" spans="1:112" ht="14.45" customHeight="1" x14ac:dyDescent="0.25">
      <c r="A1010" t="s">
        <v>6502</v>
      </c>
      <c r="B1010" t="s">
        <v>143</v>
      </c>
      <c r="C1010" s="1">
        <v>45558</v>
      </c>
      <c r="D1010" s="1">
        <v>45643</v>
      </c>
      <c r="E1010" t="s">
        <v>114</v>
      </c>
      <c r="G1010" t="s">
        <v>115</v>
      </c>
      <c r="H1010" t="s">
        <v>115</v>
      </c>
      <c r="I1010" t="s">
        <v>115</v>
      </c>
      <c r="J1010" t="s">
        <v>340</v>
      </c>
      <c r="K1010" t="s">
        <v>2472</v>
      </c>
      <c r="L1010" t="s">
        <v>342</v>
      </c>
      <c r="N1010" t="s">
        <v>148</v>
      </c>
      <c r="O1010" t="s">
        <v>120</v>
      </c>
      <c r="P1010" s="8">
        <v>96950</v>
      </c>
      <c r="Q1010" t="s">
        <v>121</v>
      </c>
      <c r="S1010" s="10">
        <v>16702356129</v>
      </c>
      <c r="U1010" t="s">
        <v>343</v>
      </c>
      <c r="V1010">
        <v>56132</v>
      </c>
      <c r="W1010" t="s">
        <v>123</v>
      </c>
      <c r="Y1010" t="s">
        <v>344</v>
      </c>
      <c r="Z1010" t="s">
        <v>345</v>
      </c>
      <c r="AA1010" t="s">
        <v>346</v>
      </c>
      <c r="AB1010" t="s">
        <v>347</v>
      </c>
      <c r="AC1010" t="s">
        <v>342</v>
      </c>
      <c r="AE1010" t="s">
        <v>148</v>
      </c>
      <c r="AF1010" t="s">
        <v>120</v>
      </c>
      <c r="AG1010" s="8">
        <v>96950</v>
      </c>
      <c r="AH1010" t="s">
        <v>121</v>
      </c>
      <c r="AJ1010" s="10">
        <v>16702356129</v>
      </c>
      <c r="AL1010" t="s">
        <v>348</v>
      </c>
      <c r="BD1010" t="str">
        <f>"49-9071.00"</f>
        <v>49-9071.00</v>
      </c>
      <c r="BE1010" t="s">
        <v>241</v>
      </c>
      <c r="BF1010" t="s">
        <v>349</v>
      </c>
      <c r="BG1010" t="s">
        <v>350</v>
      </c>
      <c r="BH1010">
        <v>8</v>
      </c>
      <c r="BI1010">
        <v>8</v>
      </c>
      <c r="BJ1010" s="1">
        <v>45566</v>
      </c>
      <c r="BK1010" s="1">
        <v>45930</v>
      </c>
      <c r="BL1010" s="1">
        <v>45643</v>
      </c>
      <c r="BM1010" s="1">
        <v>45930</v>
      </c>
      <c r="BN1010">
        <v>35</v>
      </c>
      <c r="BO1010">
        <v>0</v>
      </c>
      <c r="BP1010">
        <v>7</v>
      </c>
      <c r="BQ1010">
        <v>7</v>
      </c>
      <c r="BR1010">
        <v>7</v>
      </c>
      <c r="BS1010">
        <v>7</v>
      </c>
      <c r="BT1010">
        <v>7</v>
      </c>
      <c r="BU1010">
        <v>0</v>
      </c>
      <c r="BV1010" t="str">
        <f>"8:00 AM"</f>
        <v>8:00 AM</v>
      </c>
      <c r="BW1010" t="str">
        <f>"4:00 PM"</f>
        <v>4:00 PM</v>
      </c>
      <c r="BX1010" t="s">
        <v>226</v>
      </c>
      <c r="BY1010">
        <v>0</v>
      </c>
      <c r="BZ1010">
        <v>12</v>
      </c>
      <c r="CA1010" t="s">
        <v>115</v>
      </c>
      <c r="CC1010" t="s">
        <v>351</v>
      </c>
      <c r="CD1010" t="s">
        <v>352</v>
      </c>
      <c r="CE1010" t="s">
        <v>353</v>
      </c>
      <c r="CF1010" t="s">
        <v>148</v>
      </c>
      <c r="CG1010" t="s">
        <v>120</v>
      </c>
      <c r="CH1010" s="8">
        <v>96950</v>
      </c>
      <c r="CI1010" s="3">
        <v>9.75</v>
      </c>
      <c r="CJ1010" s="3">
        <v>9.75</v>
      </c>
      <c r="CK1010" s="3">
        <v>14.63</v>
      </c>
      <c r="CL1010" s="3">
        <v>14.63</v>
      </c>
      <c r="CM1010" t="s">
        <v>136</v>
      </c>
      <c r="CO1010" t="s">
        <v>138</v>
      </c>
      <c r="CQ1010" t="s">
        <v>115</v>
      </c>
      <c r="CR1010" t="s">
        <v>133</v>
      </c>
      <c r="CS1010" t="s">
        <v>139</v>
      </c>
      <c r="CT1010" t="s">
        <v>133</v>
      </c>
      <c r="CU1010" t="s">
        <v>139</v>
      </c>
      <c r="CV1010" t="s">
        <v>133</v>
      </c>
      <c r="CW1010" t="s">
        <v>139</v>
      </c>
      <c r="CX1010" t="s">
        <v>354</v>
      </c>
      <c r="CY1010" s="10">
        <v>16702356129</v>
      </c>
      <c r="CZ1010" t="s">
        <v>355</v>
      </c>
      <c r="DA1010" t="s">
        <v>356</v>
      </c>
      <c r="DB1010" t="s">
        <v>133</v>
      </c>
      <c r="DC1010" t="s">
        <v>115</v>
      </c>
    </row>
    <row r="1011" spans="1:112" ht="14.45" customHeight="1" x14ac:dyDescent="0.25">
      <c r="A1011" t="s">
        <v>8022</v>
      </c>
      <c r="B1011" t="s">
        <v>901</v>
      </c>
      <c r="C1011" s="1">
        <v>45581</v>
      </c>
      <c r="D1011" s="1">
        <v>45643</v>
      </c>
      <c r="E1011" t="s">
        <v>114</v>
      </c>
      <c r="G1011" t="s">
        <v>115</v>
      </c>
      <c r="H1011" t="s">
        <v>115</v>
      </c>
      <c r="I1011" t="s">
        <v>115</v>
      </c>
      <c r="J1011" t="s">
        <v>997</v>
      </c>
      <c r="L1011" t="s">
        <v>2106</v>
      </c>
      <c r="M1011" t="s">
        <v>5942</v>
      </c>
      <c r="N1011" t="s">
        <v>119</v>
      </c>
      <c r="O1011" t="s">
        <v>120</v>
      </c>
      <c r="P1011" s="8">
        <v>96950</v>
      </c>
      <c r="Q1011" t="s">
        <v>121</v>
      </c>
      <c r="S1011" s="10">
        <v>16702858730</v>
      </c>
      <c r="U1011" t="s">
        <v>1000</v>
      </c>
      <c r="V1011">
        <v>561320</v>
      </c>
      <c r="W1011" t="s">
        <v>123</v>
      </c>
      <c r="Y1011" t="s">
        <v>1001</v>
      </c>
      <c r="Z1011" t="s">
        <v>1002</v>
      </c>
      <c r="AA1011" t="s">
        <v>1003</v>
      </c>
      <c r="AB1011" t="s">
        <v>288</v>
      </c>
      <c r="AC1011" t="s">
        <v>998</v>
      </c>
      <c r="AD1011" t="s">
        <v>999</v>
      </c>
      <c r="AE1011" t="s">
        <v>119</v>
      </c>
      <c r="AF1011" t="s">
        <v>120</v>
      </c>
      <c r="AG1011" s="8">
        <v>96950</v>
      </c>
      <c r="AH1011" t="s">
        <v>121</v>
      </c>
      <c r="AJ1011" s="10">
        <v>16702858730</v>
      </c>
      <c r="AL1011" t="s">
        <v>1004</v>
      </c>
      <c r="BD1011" t="str">
        <f>"49-9071.00"</f>
        <v>49-9071.00</v>
      </c>
      <c r="BE1011" t="s">
        <v>241</v>
      </c>
      <c r="BF1011" t="s">
        <v>2108</v>
      </c>
      <c r="BG1011" t="s">
        <v>1969</v>
      </c>
      <c r="BH1011">
        <v>15</v>
      </c>
      <c r="BI1011">
        <v>13</v>
      </c>
      <c r="BJ1011" s="1">
        <v>45566</v>
      </c>
      <c r="BK1011" s="1">
        <v>45930</v>
      </c>
      <c r="BL1011" s="1">
        <v>45643</v>
      </c>
      <c r="BM1011" s="1">
        <v>45930</v>
      </c>
      <c r="BN1011">
        <v>35</v>
      </c>
      <c r="BO1011">
        <v>0</v>
      </c>
      <c r="BP1011">
        <v>7</v>
      </c>
      <c r="BQ1011">
        <v>7</v>
      </c>
      <c r="BR1011">
        <v>7</v>
      </c>
      <c r="BS1011">
        <v>7</v>
      </c>
      <c r="BT1011">
        <v>7</v>
      </c>
      <c r="BU1011">
        <v>0</v>
      </c>
      <c r="BV1011" t="str">
        <f>"9:00 AM"</f>
        <v>9:00 AM</v>
      </c>
      <c r="BW1011" t="str">
        <f>"5:00 PM"</f>
        <v>5:00 PM</v>
      </c>
      <c r="BX1011" t="s">
        <v>158</v>
      </c>
      <c r="BY1011">
        <v>0</v>
      </c>
      <c r="BZ1011">
        <v>12</v>
      </c>
      <c r="CA1011" t="s">
        <v>115</v>
      </c>
      <c r="CC1011" s="2" t="s">
        <v>8023</v>
      </c>
      <c r="CD1011" t="s">
        <v>1971</v>
      </c>
      <c r="CE1011" t="s">
        <v>1009</v>
      </c>
      <c r="CF1011" t="s">
        <v>119</v>
      </c>
      <c r="CG1011" t="s">
        <v>120</v>
      </c>
      <c r="CH1011" s="8">
        <v>96950</v>
      </c>
      <c r="CI1011" s="3">
        <v>9.75</v>
      </c>
      <c r="CJ1011" s="3">
        <v>9.75</v>
      </c>
      <c r="CK1011" s="3">
        <v>14.63</v>
      </c>
      <c r="CL1011" s="3">
        <v>14.63</v>
      </c>
      <c r="CM1011" t="s">
        <v>136</v>
      </c>
      <c r="CN1011" t="s">
        <v>368</v>
      </c>
      <c r="CO1011" t="s">
        <v>138</v>
      </c>
      <c r="CQ1011" t="s">
        <v>115</v>
      </c>
      <c r="CR1011" t="s">
        <v>133</v>
      </c>
      <c r="CS1011" t="s">
        <v>139</v>
      </c>
      <c r="CT1011" t="s">
        <v>133</v>
      </c>
      <c r="CU1011" t="s">
        <v>139</v>
      </c>
      <c r="CV1011" t="s">
        <v>133</v>
      </c>
      <c r="CW1011" t="s">
        <v>139</v>
      </c>
      <c r="CX1011" s="2" t="s">
        <v>1010</v>
      </c>
      <c r="CY1011" s="10">
        <v>16702858730</v>
      </c>
      <c r="CZ1011" t="s">
        <v>1004</v>
      </c>
      <c r="DA1011" t="s">
        <v>209</v>
      </c>
      <c r="DB1011" t="s">
        <v>133</v>
      </c>
      <c r="DC1011" t="s">
        <v>115</v>
      </c>
    </row>
    <row r="1012" spans="1:112" ht="14.45" customHeight="1" x14ac:dyDescent="0.25">
      <c r="A1012" t="s">
        <v>8292</v>
      </c>
      <c r="B1012" t="s">
        <v>143</v>
      </c>
      <c r="C1012" s="1">
        <v>45589</v>
      </c>
      <c r="D1012" s="1">
        <v>45643</v>
      </c>
      <c r="E1012" t="s">
        <v>144</v>
      </c>
      <c r="F1012" s="1">
        <v>45715</v>
      </c>
      <c r="G1012" t="s">
        <v>115</v>
      </c>
      <c r="H1012" t="s">
        <v>115</v>
      </c>
      <c r="I1012" t="s">
        <v>115</v>
      </c>
      <c r="J1012" t="s">
        <v>8293</v>
      </c>
      <c r="K1012" t="s">
        <v>8293</v>
      </c>
      <c r="L1012" t="s">
        <v>8294</v>
      </c>
      <c r="M1012" t="s">
        <v>8295</v>
      </c>
      <c r="N1012" t="s">
        <v>119</v>
      </c>
      <c r="O1012" t="s">
        <v>120</v>
      </c>
      <c r="P1012" s="8">
        <v>96950</v>
      </c>
      <c r="Q1012" t="s">
        <v>121</v>
      </c>
      <c r="R1012" t="s">
        <v>148</v>
      </c>
      <c r="S1012" s="10">
        <v>16702345577</v>
      </c>
      <c r="U1012" t="s">
        <v>8296</v>
      </c>
      <c r="V1012">
        <v>236220</v>
      </c>
      <c r="W1012" t="s">
        <v>123</v>
      </c>
      <c r="Y1012" t="s">
        <v>8297</v>
      </c>
      <c r="Z1012" t="s">
        <v>8298</v>
      </c>
      <c r="AB1012" t="s">
        <v>565</v>
      </c>
      <c r="AC1012" t="s">
        <v>8294</v>
      </c>
      <c r="AD1012" t="s">
        <v>8295</v>
      </c>
      <c r="AE1012" t="s">
        <v>119</v>
      </c>
      <c r="AF1012" t="s">
        <v>120</v>
      </c>
      <c r="AG1012" s="8">
        <v>96950</v>
      </c>
      <c r="AH1012" t="s">
        <v>121</v>
      </c>
      <c r="AI1012" t="s">
        <v>148</v>
      </c>
      <c r="AJ1012" s="10">
        <v>16702345577</v>
      </c>
      <c r="AL1012" t="s">
        <v>8299</v>
      </c>
      <c r="BD1012" t="str">
        <f>"49-9071.00"</f>
        <v>49-9071.00</v>
      </c>
      <c r="BE1012" t="s">
        <v>241</v>
      </c>
      <c r="BF1012" t="s">
        <v>8300</v>
      </c>
      <c r="BG1012" t="s">
        <v>8301</v>
      </c>
      <c r="BH1012">
        <v>10</v>
      </c>
      <c r="BI1012">
        <v>10</v>
      </c>
      <c r="BJ1012" s="1">
        <v>45717</v>
      </c>
      <c r="BK1012" s="1">
        <v>46081</v>
      </c>
      <c r="BL1012" s="1">
        <v>45717</v>
      </c>
      <c r="BM1012" s="1">
        <v>46081</v>
      </c>
      <c r="BN1012">
        <v>40</v>
      </c>
      <c r="BO1012">
        <v>0</v>
      </c>
      <c r="BP1012">
        <v>8</v>
      </c>
      <c r="BQ1012">
        <v>8</v>
      </c>
      <c r="BR1012">
        <v>8</v>
      </c>
      <c r="BS1012">
        <v>8</v>
      </c>
      <c r="BT1012">
        <v>8</v>
      </c>
      <c r="BU1012">
        <v>0</v>
      </c>
      <c r="BV1012" t="str">
        <f>"8:00 AM"</f>
        <v>8:00 AM</v>
      </c>
      <c r="BW1012" t="str">
        <f>"5:00 PM"</f>
        <v>5:00 PM</v>
      </c>
      <c r="BX1012" t="s">
        <v>226</v>
      </c>
      <c r="BY1012">
        <v>0</v>
      </c>
      <c r="BZ1012">
        <v>24</v>
      </c>
      <c r="CA1012" t="s">
        <v>115</v>
      </c>
      <c r="CC1012" t="s">
        <v>8302</v>
      </c>
      <c r="CD1012" t="s">
        <v>8294</v>
      </c>
      <c r="CE1012" t="s">
        <v>8295</v>
      </c>
      <c r="CF1012" t="s">
        <v>119</v>
      </c>
      <c r="CG1012" t="s">
        <v>120</v>
      </c>
      <c r="CH1012" s="8">
        <v>96950</v>
      </c>
      <c r="CI1012" s="3">
        <v>9.75</v>
      </c>
      <c r="CJ1012" s="3">
        <v>9.75</v>
      </c>
      <c r="CK1012" s="3">
        <v>14.62</v>
      </c>
      <c r="CL1012" s="3">
        <v>14.62</v>
      </c>
      <c r="CM1012" t="s">
        <v>136</v>
      </c>
      <c r="CN1012" t="s">
        <v>368</v>
      </c>
      <c r="CO1012" t="s">
        <v>138</v>
      </c>
      <c r="CQ1012" t="s">
        <v>115</v>
      </c>
      <c r="CR1012" t="s">
        <v>133</v>
      </c>
      <c r="CS1012" t="s">
        <v>133</v>
      </c>
      <c r="CT1012" t="s">
        <v>133</v>
      </c>
      <c r="CU1012" t="s">
        <v>133</v>
      </c>
      <c r="CV1012" t="s">
        <v>133</v>
      </c>
      <c r="CW1012" t="s">
        <v>139</v>
      </c>
      <c r="CX1012" t="s">
        <v>8303</v>
      </c>
      <c r="CY1012" s="10">
        <v>16702345577</v>
      </c>
      <c r="CZ1012" t="s">
        <v>8299</v>
      </c>
      <c r="DA1012" t="s">
        <v>139</v>
      </c>
      <c r="DB1012" t="s">
        <v>133</v>
      </c>
      <c r="DC1012" t="s">
        <v>115</v>
      </c>
    </row>
    <row r="1013" spans="1:112" ht="14.45" customHeight="1" x14ac:dyDescent="0.25">
      <c r="A1013" t="s">
        <v>8317</v>
      </c>
      <c r="B1013" t="s">
        <v>143</v>
      </c>
      <c r="C1013" s="1">
        <v>45600</v>
      </c>
      <c r="D1013" s="1">
        <v>45643</v>
      </c>
      <c r="E1013" t="s">
        <v>114</v>
      </c>
      <c r="G1013" t="s">
        <v>133</v>
      </c>
      <c r="H1013" t="s">
        <v>115</v>
      </c>
      <c r="I1013" t="s">
        <v>115</v>
      </c>
      <c r="J1013" t="s">
        <v>1580</v>
      </c>
      <c r="K1013" t="s">
        <v>1581</v>
      </c>
      <c r="L1013" t="s">
        <v>1587</v>
      </c>
      <c r="M1013" t="s">
        <v>1582</v>
      </c>
      <c r="N1013" t="s">
        <v>148</v>
      </c>
      <c r="O1013" t="s">
        <v>120</v>
      </c>
      <c r="P1013" s="8">
        <v>96950</v>
      </c>
      <c r="Q1013" t="s">
        <v>121</v>
      </c>
      <c r="S1013" s="10">
        <v>16702332677</v>
      </c>
      <c r="U1013" t="s">
        <v>1583</v>
      </c>
      <c r="V1013">
        <v>4581</v>
      </c>
      <c r="W1013" t="s">
        <v>123</v>
      </c>
      <c r="Y1013" t="s">
        <v>1584</v>
      </c>
      <c r="Z1013" t="s">
        <v>1585</v>
      </c>
      <c r="AA1013" t="s">
        <v>1513</v>
      </c>
      <c r="AB1013" t="s">
        <v>460</v>
      </c>
      <c r="AC1013" t="s">
        <v>1587</v>
      </c>
      <c r="AD1013" t="s">
        <v>7544</v>
      </c>
      <c r="AE1013" t="s">
        <v>148</v>
      </c>
      <c r="AF1013" t="s">
        <v>120</v>
      </c>
      <c r="AG1013" s="8">
        <v>96950</v>
      </c>
      <c r="AH1013" t="s">
        <v>121</v>
      </c>
      <c r="AJ1013" s="10">
        <v>16702332677</v>
      </c>
      <c r="AL1013" t="s">
        <v>1586</v>
      </c>
      <c r="BD1013" t="str">
        <f>"51-6021.00"</f>
        <v>51-6021.00</v>
      </c>
      <c r="BE1013" t="s">
        <v>8318</v>
      </c>
      <c r="BF1013" t="s">
        <v>8319</v>
      </c>
      <c r="BG1013" t="s">
        <v>8320</v>
      </c>
      <c r="BH1013">
        <v>1</v>
      </c>
      <c r="BI1013">
        <v>1</v>
      </c>
      <c r="BJ1013" s="1">
        <v>45658</v>
      </c>
      <c r="BK1013" s="1">
        <v>46022</v>
      </c>
      <c r="BL1013" s="1">
        <v>45658</v>
      </c>
      <c r="BM1013" s="1">
        <v>46022</v>
      </c>
      <c r="BN1013">
        <v>35</v>
      </c>
      <c r="BO1013">
        <v>0</v>
      </c>
      <c r="BP1013">
        <v>7</v>
      </c>
      <c r="BQ1013">
        <v>7</v>
      </c>
      <c r="BR1013">
        <v>7</v>
      </c>
      <c r="BS1013">
        <v>7</v>
      </c>
      <c r="BT1013">
        <v>7</v>
      </c>
      <c r="BU1013">
        <v>0</v>
      </c>
      <c r="BV1013" t="str">
        <f>"8:30 AM"</f>
        <v>8:30 AM</v>
      </c>
      <c r="BW1013" t="str">
        <f>"5:00 PM"</f>
        <v>5:00 PM</v>
      </c>
      <c r="BX1013" t="s">
        <v>158</v>
      </c>
      <c r="BY1013">
        <v>0</v>
      </c>
      <c r="BZ1013">
        <v>3</v>
      </c>
      <c r="CA1013" t="s">
        <v>115</v>
      </c>
      <c r="CC1013" s="2" t="s">
        <v>8321</v>
      </c>
      <c r="CD1013" t="s">
        <v>1587</v>
      </c>
      <c r="CE1013" t="s">
        <v>1582</v>
      </c>
      <c r="CF1013" t="s">
        <v>148</v>
      </c>
      <c r="CG1013" t="s">
        <v>120</v>
      </c>
      <c r="CH1013" s="8">
        <v>96950</v>
      </c>
      <c r="CI1013" s="3">
        <v>8.08</v>
      </c>
      <c r="CJ1013" s="3">
        <v>8.1999999999999993</v>
      </c>
      <c r="CK1013" s="3">
        <v>12.12</v>
      </c>
      <c r="CL1013" s="3">
        <v>12.3</v>
      </c>
      <c r="CM1013" t="s">
        <v>136</v>
      </c>
      <c r="CN1013" t="s">
        <v>139</v>
      </c>
      <c r="CO1013" t="s">
        <v>138</v>
      </c>
      <c r="CQ1013" t="s">
        <v>115</v>
      </c>
      <c r="CR1013" t="s">
        <v>133</v>
      </c>
      <c r="CS1013" t="s">
        <v>139</v>
      </c>
      <c r="CT1013" t="s">
        <v>133</v>
      </c>
      <c r="CU1013" t="s">
        <v>139</v>
      </c>
      <c r="CV1013" t="s">
        <v>133</v>
      </c>
      <c r="CW1013" t="s">
        <v>139</v>
      </c>
      <c r="CX1013" t="s">
        <v>1588</v>
      </c>
      <c r="CY1013" s="10">
        <v>16702332677</v>
      </c>
      <c r="CZ1013" t="s">
        <v>1586</v>
      </c>
      <c r="DA1013" t="s">
        <v>139</v>
      </c>
      <c r="DB1013" t="s">
        <v>133</v>
      </c>
      <c r="DC1013" t="s">
        <v>115</v>
      </c>
    </row>
    <row r="1014" spans="1:112" ht="14.45" customHeight="1" x14ac:dyDescent="0.25">
      <c r="A1014" t="s">
        <v>8323</v>
      </c>
      <c r="B1014" t="s">
        <v>143</v>
      </c>
      <c r="C1014" s="1">
        <v>45582</v>
      </c>
      <c r="D1014" s="1">
        <v>45643</v>
      </c>
      <c r="E1014" t="s">
        <v>144</v>
      </c>
      <c r="F1014" s="1">
        <v>45656</v>
      </c>
      <c r="G1014" t="s">
        <v>115</v>
      </c>
      <c r="H1014" t="s">
        <v>115</v>
      </c>
      <c r="I1014" t="s">
        <v>115</v>
      </c>
      <c r="J1014" t="s">
        <v>340</v>
      </c>
      <c r="K1014" t="s">
        <v>2388</v>
      </c>
      <c r="L1014" t="s">
        <v>342</v>
      </c>
      <c r="N1014" t="s">
        <v>148</v>
      </c>
      <c r="O1014" t="s">
        <v>120</v>
      </c>
      <c r="P1014" s="8">
        <v>96950</v>
      </c>
      <c r="Q1014" t="s">
        <v>121</v>
      </c>
      <c r="S1014" s="10">
        <v>16702356129</v>
      </c>
      <c r="U1014" t="s">
        <v>343</v>
      </c>
      <c r="V1014">
        <v>56132</v>
      </c>
      <c r="W1014" t="s">
        <v>234</v>
      </c>
      <c r="X1014" t="s">
        <v>133</v>
      </c>
      <c r="Y1014" t="s">
        <v>344</v>
      </c>
      <c r="Z1014" t="s">
        <v>345</v>
      </c>
      <c r="AA1014" t="s">
        <v>346</v>
      </c>
      <c r="AB1014" t="s">
        <v>347</v>
      </c>
      <c r="AC1014" t="s">
        <v>342</v>
      </c>
      <c r="AE1014" t="s">
        <v>148</v>
      </c>
      <c r="AF1014" t="s">
        <v>120</v>
      </c>
      <c r="AG1014" s="8">
        <v>96950</v>
      </c>
      <c r="AH1014" t="s">
        <v>121</v>
      </c>
      <c r="AJ1014" s="10">
        <v>16702356129</v>
      </c>
      <c r="AL1014" t="s">
        <v>355</v>
      </c>
      <c r="BD1014" t="str">
        <f>"49-9071.00"</f>
        <v>49-9071.00</v>
      </c>
      <c r="BE1014" t="s">
        <v>241</v>
      </c>
      <c r="BF1014" t="s">
        <v>349</v>
      </c>
      <c r="BG1014" t="s">
        <v>350</v>
      </c>
      <c r="BH1014">
        <v>20</v>
      </c>
      <c r="BI1014">
        <v>20</v>
      </c>
      <c r="BJ1014" s="1">
        <v>45658</v>
      </c>
      <c r="BK1014" s="1">
        <v>46022</v>
      </c>
      <c r="BL1014" s="1">
        <v>45658</v>
      </c>
      <c r="BM1014" s="1">
        <v>46022</v>
      </c>
      <c r="BN1014">
        <v>35</v>
      </c>
      <c r="BO1014">
        <v>0</v>
      </c>
      <c r="BP1014">
        <v>7</v>
      </c>
      <c r="BQ1014">
        <v>7</v>
      </c>
      <c r="BR1014">
        <v>7</v>
      </c>
      <c r="BS1014">
        <v>7</v>
      </c>
      <c r="BT1014">
        <v>7</v>
      </c>
      <c r="BU1014">
        <v>0</v>
      </c>
      <c r="BV1014" t="str">
        <f>"8:00 AM"</f>
        <v>8:00 AM</v>
      </c>
      <c r="BW1014" t="str">
        <f>"4:00 PM"</f>
        <v>4:00 PM</v>
      </c>
      <c r="BX1014" t="s">
        <v>226</v>
      </c>
      <c r="BY1014">
        <v>0</v>
      </c>
      <c r="BZ1014">
        <v>12</v>
      </c>
      <c r="CA1014" t="s">
        <v>115</v>
      </c>
      <c r="CC1014" t="s">
        <v>351</v>
      </c>
      <c r="CD1014" t="s">
        <v>352</v>
      </c>
      <c r="CE1014" t="s">
        <v>353</v>
      </c>
      <c r="CF1014" t="s">
        <v>148</v>
      </c>
      <c r="CG1014" t="s">
        <v>120</v>
      </c>
      <c r="CH1014" s="8">
        <v>96950</v>
      </c>
      <c r="CI1014" s="3">
        <v>9.75</v>
      </c>
      <c r="CJ1014" s="3">
        <v>9.75</v>
      </c>
      <c r="CK1014" s="3">
        <v>14.63</v>
      </c>
      <c r="CL1014" s="3">
        <v>14.63</v>
      </c>
      <c r="CM1014" t="s">
        <v>136</v>
      </c>
      <c r="CO1014" t="s">
        <v>138</v>
      </c>
      <c r="CQ1014" t="s">
        <v>115</v>
      </c>
      <c r="CR1014" t="s">
        <v>133</v>
      </c>
      <c r="CS1014" t="s">
        <v>139</v>
      </c>
      <c r="CT1014" t="s">
        <v>133</v>
      </c>
      <c r="CU1014" t="s">
        <v>139</v>
      </c>
      <c r="CV1014" t="s">
        <v>133</v>
      </c>
      <c r="CW1014" t="s">
        <v>139</v>
      </c>
      <c r="CX1014" t="s">
        <v>2133</v>
      </c>
      <c r="CY1014" s="10">
        <v>16702356129</v>
      </c>
      <c r="CZ1014" t="s">
        <v>355</v>
      </c>
      <c r="DA1014" t="s">
        <v>356</v>
      </c>
      <c r="DB1014" t="s">
        <v>133</v>
      </c>
      <c r="DC1014" t="s">
        <v>133</v>
      </c>
    </row>
    <row r="1015" spans="1:112" ht="14.45" customHeight="1" x14ac:dyDescent="0.25">
      <c r="A1015" t="s">
        <v>9269</v>
      </c>
      <c r="B1015" t="s">
        <v>143</v>
      </c>
      <c r="C1015" s="1">
        <v>45600</v>
      </c>
      <c r="D1015" s="1">
        <v>45643</v>
      </c>
      <c r="E1015" t="s">
        <v>144</v>
      </c>
      <c r="F1015" s="1">
        <v>45776</v>
      </c>
      <c r="G1015" t="s">
        <v>133</v>
      </c>
      <c r="H1015" t="s">
        <v>115</v>
      </c>
      <c r="I1015" t="s">
        <v>115</v>
      </c>
      <c r="J1015" t="s">
        <v>1811</v>
      </c>
      <c r="K1015" t="s">
        <v>1812</v>
      </c>
      <c r="L1015" t="s">
        <v>1813</v>
      </c>
      <c r="N1015" t="s">
        <v>823</v>
      </c>
      <c r="O1015" t="s">
        <v>120</v>
      </c>
      <c r="P1015" s="8">
        <v>96951</v>
      </c>
      <c r="Q1015" t="s">
        <v>121</v>
      </c>
      <c r="S1015" s="10">
        <v>16705323394</v>
      </c>
      <c r="U1015" t="s">
        <v>1814</v>
      </c>
      <c r="V1015">
        <v>45711</v>
      </c>
      <c r="W1015" t="s">
        <v>123</v>
      </c>
      <c r="Y1015" t="s">
        <v>1815</v>
      </c>
      <c r="Z1015" t="s">
        <v>1816</v>
      </c>
      <c r="AB1015" t="s">
        <v>1817</v>
      </c>
      <c r="AC1015" t="s">
        <v>1813</v>
      </c>
      <c r="AE1015" t="s">
        <v>823</v>
      </c>
      <c r="AF1015" t="s">
        <v>120</v>
      </c>
      <c r="AG1015" s="8">
        <v>96951</v>
      </c>
      <c r="AH1015" t="s">
        <v>121</v>
      </c>
      <c r="AJ1015" s="10">
        <v>16705323394</v>
      </c>
      <c r="AL1015" t="s">
        <v>1818</v>
      </c>
      <c r="BD1015" t="str">
        <f>"41-2011.00"</f>
        <v>41-2011.00</v>
      </c>
      <c r="BE1015" t="s">
        <v>1819</v>
      </c>
      <c r="BF1015" t="s">
        <v>1820</v>
      </c>
      <c r="BG1015" t="s">
        <v>1821</v>
      </c>
      <c r="BH1015">
        <v>1</v>
      </c>
      <c r="BI1015">
        <v>1</v>
      </c>
      <c r="BJ1015" s="1">
        <v>45778</v>
      </c>
      <c r="BK1015" s="1">
        <v>46142</v>
      </c>
      <c r="BL1015" s="1">
        <v>45778</v>
      </c>
      <c r="BM1015" s="1">
        <v>46142</v>
      </c>
      <c r="BN1015">
        <v>35</v>
      </c>
      <c r="BO1015">
        <v>5</v>
      </c>
      <c r="BP1015">
        <v>10</v>
      </c>
      <c r="BQ1015">
        <v>5</v>
      </c>
      <c r="BR1015">
        <v>5</v>
      </c>
      <c r="BS1015">
        <v>5</v>
      </c>
      <c r="BT1015">
        <v>5</v>
      </c>
      <c r="BU1015">
        <v>0</v>
      </c>
      <c r="BV1015" t="str">
        <f>"6:30 AM"</f>
        <v>6:30 AM</v>
      </c>
      <c r="BW1015" t="str">
        <f>"11:30 AM"</f>
        <v>11:30 AM</v>
      </c>
      <c r="BX1015" t="s">
        <v>158</v>
      </c>
      <c r="BY1015">
        <v>0</v>
      </c>
      <c r="BZ1015">
        <v>12</v>
      </c>
      <c r="CA1015" t="s">
        <v>115</v>
      </c>
      <c r="CC1015" s="2" t="s">
        <v>9270</v>
      </c>
      <c r="CD1015" t="s">
        <v>1813</v>
      </c>
      <c r="CF1015" t="s">
        <v>823</v>
      </c>
      <c r="CG1015" t="s">
        <v>120</v>
      </c>
      <c r="CH1015" s="8">
        <v>96951</v>
      </c>
      <c r="CI1015" s="3">
        <v>7.89</v>
      </c>
      <c r="CJ1015" s="3">
        <v>7.89</v>
      </c>
      <c r="CM1015" t="s">
        <v>136</v>
      </c>
      <c r="CO1015" t="s">
        <v>138</v>
      </c>
      <c r="CQ1015" t="s">
        <v>115</v>
      </c>
      <c r="CR1015" t="s">
        <v>133</v>
      </c>
      <c r="CS1015" t="s">
        <v>139</v>
      </c>
      <c r="CT1015" t="s">
        <v>139</v>
      </c>
      <c r="CU1015" t="s">
        <v>139</v>
      </c>
      <c r="CV1015" t="s">
        <v>133</v>
      </c>
      <c r="CW1015" t="s">
        <v>139</v>
      </c>
      <c r="CX1015" t="s">
        <v>1823</v>
      </c>
      <c r="CY1015" s="10">
        <v>16705323394</v>
      </c>
      <c r="CZ1015" t="s">
        <v>1824</v>
      </c>
      <c r="DA1015" t="s">
        <v>139</v>
      </c>
      <c r="DB1015" t="s">
        <v>133</v>
      </c>
      <c r="DC1015" t="s">
        <v>115</v>
      </c>
    </row>
    <row r="1016" spans="1:112" ht="14.45" customHeight="1" x14ac:dyDescent="0.25">
      <c r="A1016" t="s">
        <v>211</v>
      </c>
      <c r="B1016" t="s">
        <v>212</v>
      </c>
      <c r="C1016" s="1">
        <v>45589</v>
      </c>
      <c r="D1016" s="1">
        <v>45644</v>
      </c>
      <c r="E1016" t="s">
        <v>114</v>
      </c>
      <c r="G1016" t="s">
        <v>115</v>
      </c>
      <c r="H1016" t="s">
        <v>115</v>
      </c>
      <c r="I1016" t="s">
        <v>115</v>
      </c>
      <c r="J1016" t="s">
        <v>213</v>
      </c>
      <c r="K1016" t="s">
        <v>214</v>
      </c>
      <c r="L1016" t="s">
        <v>215</v>
      </c>
      <c r="N1016" t="s">
        <v>119</v>
      </c>
      <c r="O1016" t="s">
        <v>120</v>
      </c>
      <c r="P1016" s="8">
        <v>96950</v>
      </c>
      <c r="Q1016" t="s">
        <v>121</v>
      </c>
      <c r="R1016" t="s">
        <v>119</v>
      </c>
      <c r="S1016" s="10">
        <v>16702345117</v>
      </c>
      <c r="U1016" t="s">
        <v>216</v>
      </c>
      <c r="V1016">
        <v>5313</v>
      </c>
      <c r="W1016" t="s">
        <v>123</v>
      </c>
      <c r="Y1016" t="s">
        <v>217</v>
      </c>
      <c r="Z1016" t="s">
        <v>218</v>
      </c>
      <c r="AA1016" t="s">
        <v>219</v>
      </c>
      <c r="AB1016" t="s">
        <v>220</v>
      </c>
      <c r="AC1016" t="s">
        <v>221</v>
      </c>
      <c r="AE1016" t="s">
        <v>119</v>
      </c>
      <c r="AF1016" t="s">
        <v>120</v>
      </c>
      <c r="AG1016" s="8">
        <v>96950</v>
      </c>
      <c r="AH1016" t="s">
        <v>121</v>
      </c>
      <c r="AI1016" t="s">
        <v>119</v>
      </c>
      <c r="AJ1016" s="10">
        <v>16702875116</v>
      </c>
      <c r="AL1016" t="s">
        <v>222</v>
      </c>
      <c r="BD1016" t="str">
        <f>"43-9061.00"</f>
        <v>43-9061.00</v>
      </c>
      <c r="BE1016" t="s">
        <v>223</v>
      </c>
      <c r="BF1016" t="s">
        <v>224</v>
      </c>
      <c r="BG1016" t="s">
        <v>225</v>
      </c>
      <c r="BH1016">
        <v>1</v>
      </c>
      <c r="BJ1016" s="1">
        <v>45704</v>
      </c>
      <c r="BK1016" s="1">
        <v>46068</v>
      </c>
      <c r="BN1016">
        <v>40</v>
      </c>
      <c r="BO1016">
        <v>0</v>
      </c>
      <c r="BP1016">
        <v>8</v>
      </c>
      <c r="BQ1016">
        <v>8</v>
      </c>
      <c r="BR1016">
        <v>8</v>
      </c>
      <c r="BS1016">
        <v>8</v>
      </c>
      <c r="BT1016">
        <v>8</v>
      </c>
      <c r="BU1016">
        <v>0</v>
      </c>
      <c r="BV1016" t="str">
        <f>"8:00 AM"</f>
        <v>8:00 AM</v>
      </c>
      <c r="BW1016" t="str">
        <f>"5:00 PM"</f>
        <v>5:00 PM</v>
      </c>
      <c r="BX1016" t="s">
        <v>226</v>
      </c>
      <c r="BY1016">
        <v>0</v>
      </c>
      <c r="BZ1016">
        <v>12</v>
      </c>
      <c r="CA1016" t="s">
        <v>115</v>
      </c>
      <c r="CC1016" t="s">
        <v>227</v>
      </c>
      <c r="CD1016" t="s">
        <v>215</v>
      </c>
      <c r="CE1016" t="s">
        <v>139</v>
      </c>
      <c r="CF1016" t="s">
        <v>119</v>
      </c>
      <c r="CG1016" t="s">
        <v>120</v>
      </c>
      <c r="CH1016" s="8">
        <v>96950</v>
      </c>
      <c r="CI1016" s="3">
        <v>9.9499999999999993</v>
      </c>
      <c r="CJ1016" s="3">
        <v>9.9499999999999993</v>
      </c>
      <c r="CK1016" s="3">
        <v>14.93</v>
      </c>
      <c r="CL1016" s="3">
        <v>14.93</v>
      </c>
      <c r="CM1016" t="s">
        <v>136</v>
      </c>
      <c r="CN1016" t="s">
        <v>139</v>
      </c>
      <c r="CO1016" t="s">
        <v>138</v>
      </c>
      <c r="CQ1016" t="s">
        <v>115</v>
      </c>
      <c r="CR1016" t="s">
        <v>133</v>
      </c>
      <c r="CS1016" t="s">
        <v>139</v>
      </c>
      <c r="CT1016" t="s">
        <v>133</v>
      </c>
      <c r="CU1016" t="s">
        <v>139</v>
      </c>
      <c r="CV1016" t="s">
        <v>133</v>
      </c>
      <c r="CW1016" t="s">
        <v>139</v>
      </c>
      <c r="CX1016" t="s">
        <v>228</v>
      </c>
      <c r="CY1016" s="10">
        <v>16702345117</v>
      </c>
      <c r="CZ1016" t="s">
        <v>222</v>
      </c>
      <c r="DA1016" t="s">
        <v>229</v>
      </c>
      <c r="DB1016" t="s">
        <v>133</v>
      </c>
      <c r="DC1016" t="s">
        <v>115</v>
      </c>
    </row>
    <row r="1017" spans="1:112" ht="14.45" customHeight="1" x14ac:dyDescent="0.25">
      <c r="A1017" t="s">
        <v>771</v>
      </c>
      <c r="B1017" t="s">
        <v>143</v>
      </c>
      <c r="C1017" s="1">
        <v>45602</v>
      </c>
      <c r="D1017" s="1">
        <v>45644</v>
      </c>
      <c r="E1017" t="s">
        <v>144</v>
      </c>
      <c r="F1017" s="1">
        <v>45776</v>
      </c>
      <c r="G1017" t="s">
        <v>115</v>
      </c>
      <c r="H1017" t="s">
        <v>115</v>
      </c>
      <c r="I1017" t="s">
        <v>115</v>
      </c>
      <c r="J1017" t="s">
        <v>578</v>
      </c>
      <c r="L1017" t="s">
        <v>579</v>
      </c>
      <c r="M1017" t="s">
        <v>580</v>
      </c>
      <c r="N1017" t="s">
        <v>148</v>
      </c>
      <c r="O1017" t="s">
        <v>120</v>
      </c>
      <c r="P1017" s="8">
        <v>96950</v>
      </c>
      <c r="Q1017" t="s">
        <v>121</v>
      </c>
      <c r="S1017" s="10">
        <v>16702368202</v>
      </c>
      <c r="T1017">
        <v>3554</v>
      </c>
      <c r="U1017" t="s">
        <v>581</v>
      </c>
      <c r="V1017">
        <v>62211</v>
      </c>
      <c r="W1017" t="s">
        <v>123</v>
      </c>
      <c r="Y1017" t="s">
        <v>582</v>
      </c>
      <c r="Z1017" t="s">
        <v>583</v>
      </c>
      <c r="AA1017" t="s">
        <v>568</v>
      </c>
      <c r="AB1017" t="s">
        <v>584</v>
      </c>
      <c r="AC1017" t="s">
        <v>579</v>
      </c>
      <c r="AD1017" t="s">
        <v>580</v>
      </c>
      <c r="AE1017" t="s">
        <v>148</v>
      </c>
      <c r="AF1017" t="s">
        <v>120</v>
      </c>
      <c r="AG1017" s="8">
        <v>96950</v>
      </c>
      <c r="AH1017" t="s">
        <v>121</v>
      </c>
      <c r="AJ1017" s="10">
        <v>16702368202</v>
      </c>
      <c r="AK1017">
        <v>3554</v>
      </c>
      <c r="AL1017" t="s">
        <v>585</v>
      </c>
      <c r="BD1017" t="str">
        <f>"29-1141.00"</f>
        <v>29-1141.00</v>
      </c>
      <c r="BE1017" t="s">
        <v>772</v>
      </c>
      <c r="BF1017" t="s">
        <v>773</v>
      </c>
      <c r="BG1017" t="s">
        <v>772</v>
      </c>
      <c r="BH1017">
        <v>4</v>
      </c>
      <c r="BI1017">
        <v>4</v>
      </c>
      <c r="BJ1017" s="1">
        <v>45778</v>
      </c>
      <c r="BK1017" s="1">
        <v>46142</v>
      </c>
      <c r="BL1017" s="1">
        <v>45778</v>
      </c>
      <c r="BM1017" s="1">
        <v>46142</v>
      </c>
      <c r="BN1017">
        <v>40</v>
      </c>
      <c r="BO1017">
        <v>12</v>
      </c>
      <c r="BP1017">
        <v>12</v>
      </c>
      <c r="BQ1017">
        <v>12</v>
      </c>
      <c r="BR1017">
        <v>4</v>
      </c>
      <c r="BS1017">
        <v>0</v>
      </c>
      <c r="BT1017">
        <v>0</v>
      </c>
      <c r="BU1017">
        <v>0</v>
      </c>
      <c r="BV1017" t="str">
        <f>"7:30 AM"</f>
        <v>7:30 AM</v>
      </c>
      <c r="BW1017" t="str">
        <f>"7:30 PM"</f>
        <v>7:30 PM</v>
      </c>
      <c r="BX1017" t="s">
        <v>726</v>
      </c>
      <c r="BY1017">
        <v>0</v>
      </c>
      <c r="BZ1017">
        <v>0</v>
      </c>
      <c r="CA1017" t="s">
        <v>115</v>
      </c>
      <c r="CC1017" s="2" t="s">
        <v>774</v>
      </c>
      <c r="CD1017" t="s">
        <v>579</v>
      </c>
      <c r="CE1017" t="s">
        <v>580</v>
      </c>
      <c r="CF1017" t="s">
        <v>148</v>
      </c>
      <c r="CG1017" t="s">
        <v>120</v>
      </c>
      <c r="CH1017" s="8">
        <v>96950</v>
      </c>
      <c r="CI1017" s="3">
        <v>22.22</v>
      </c>
      <c r="CJ1017" s="3">
        <v>32.9</v>
      </c>
      <c r="CM1017" t="s">
        <v>136</v>
      </c>
      <c r="CN1017" t="s">
        <v>775</v>
      </c>
      <c r="CO1017" t="s">
        <v>138</v>
      </c>
      <c r="CQ1017" t="s">
        <v>115</v>
      </c>
      <c r="CR1017" t="s">
        <v>133</v>
      </c>
      <c r="CS1017" t="s">
        <v>139</v>
      </c>
      <c r="CT1017" t="s">
        <v>139</v>
      </c>
      <c r="CU1017" t="s">
        <v>139</v>
      </c>
      <c r="CV1017" t="s">
        <v>133</v>
      </c>
      <c r="CW1017" t="s">
        <v>139</v>
      </c>
      <c r="CX1017" t="s">
        <v>776</v>
      </c>
      <c r="CY1017" s="10">
        <v>16702368202</v>
      </c>
      <c r="CZ1017" t="s">
        <v>592</v>
      </c>
      <c r="DA1017" t="s">
        <v>593</v>
      </c>
      <c r="DB1017" t="s">
        <v>133</v>
      </c>
      <c r="DC1017" t="s">
        <v>115</v>
      </c>
      <c r="DD1017" t="s">
        <v>594</v>
      </c>
      <c r="DE1017" t="s">
        <v>595</v>
      </c>
      <c r="DG1017" t="s">
        <v>578</v>
      </c>
      <c r="DH1017" t="s">
        <v>597</v>
      </c>
    </row>
    <row r="1018" spans="1:112" ht="14.45" customHeight="1" x14ac:dyDescent="0.25">
      <c r="A1018" t="s">
        <v>2569</v>
      </c>
      <c r="B1018" t="s">
        <v>143</v>
      </c>
      <c r="C1018" s="1">
        <v>45569</v>
      </c>
      <c r="D1018" s="1">
        <v>45644</v>
      </c>
      <c r="E1018" t="s">
        <v>114</v>
      </c>
      <c r="G1018" t="s">
        <v>115</v>
      </c>
      <c r="H1018" t="s">
        <v>115</v>
      </c>
      <c r="I1018" t="s">
        <v>115</v>
      </c>
      <c r="J1018" t="s">
        <v>2570</v>
      </c>
      <c r="K1018" t="s">
        <v>2570</v>
      </c>
      <c r="L1018" t="s">
        <v>2571</v>
      </c>
      <c r="M1018" t="s">
        <v>2077</v>
      </c>
      <c r="N1018" t="s">
        <v>148</v>
      </c>
      <c r="O1018" t="s">
        <v>120</v>
      </c>
      <c r="P1018" s="8">
        <v>96950</v>
      </c>
      <c r="Q1018" t="s">
        <v>121</v>
      </c>
      <c r="S1018" s="10">
        <v>16702356622</v>
      </c>
      <c r="U1018" t="s">
        <v>2071</v>
      </c>
      <c r="V1018">
        <v>236115</v>
      </c>
      <c r="W1018" t="s">
        <v>123</v>
      </c>
      <c r="Y1018" t="s">
        <v>2072</v>
      </c>
      <c r="Z1018" t="s">
        <v>2073</v>
      </c>
      <c r="AA1018" t="s">
        <v>2074</v>
      </c>
      <c r="AB1018" t="s">
        <v>2572</v>
      </c>
      <c r="AC1018" t="s">
        <v>2076</v>
      </c>
      <c r="AD1018" t="s">
        <v>2077</v>
      </c>
      <c r="AE1018" t="s">
        <v>148</v>
      </c>
      <c r="AF1018" t="s">
        <v>120</v>
      </c>
      <c r="AG1018" s="8">
        <v>96950</v>
      </c>
      <c r="AH1018" t="s">
        <v>121</v>
      </c>
      <c r="AJ1018" s="10">
        <v>16702356622</v>
      </c>
      <c r="AL1018" t="s">
        <v>2078</v>
      </c>
      <c r="BD1018" t="str">
        <f>"13-2011.00"</f>
        <v>13-2011.00</v>
      </c>
      <c r="BE1018" t="s">
        <v>129</v>
      </c>
      <c r="BF1018" t="s">
        <v>2573</v>
      </c>
      <c r="BG1018" t="s">
        <v>785</v>
      </c>
      <c r="BH1018">
        <v>1</v>
      </c>
      <c r="BI1018">
        <v>1</v>
      </c>
      <c r="BJ1018" s="1">
        <v>45689</v>
      </c>
      <c r="BK1018" s="1">
        <v>45930</v>
      </c>
      <c r="BL1018" s="1">
        <v>45689</v>
      </c>
      <c r="BM1018" s="1">
        <v>45930</v>
      </c>
      <c r="BN1018">
        <v>40</v>
      </c>
      <c r="BO1018">
        <v>0</v>
      </c>
      <c r="BP1018">
        <v>8</v>
      </c>
      <c r="BQ1018">
        <v>8</v>
      </c>
      <c r="BR1018">
        <v>8</v>
      </c>
      <c r="BS1018">
        <v>8</v>
      </c>
      <c r="BT1018">
        <v>8</v>
      </c>
      <c r="BU1018">
        <v>0</v>
      </c>
      <c r="BV1018" t="str">
        <f>"8:00 AM"</f>
        <v>8:00 AM</v>
      </c>
      <c r="BW1018" t="str">
        <f>"5:00 PM"</f>
        <v>5:00 PM</v>
      </c>
      <c r="BX1018" t="s">
        <v>132</v>
      </c>
      <c r="BY1018">
        <v>0</v>
      </c>
      <c r="BZ1018">
        <v>6</v>
      </c>
      <c r="CA1018" t="s">
        <v>115</v>
      </c>
      <c r="CC1018" t="s">
        <v>2574</v>
      </c>
      <c r="CD1018" t="s">
        <v>1876</v>
      </c>
      <c r="CF1018" t="s">
        <v>148</v>
      </c>
      <c r="CG1018" t="s">
        <v>120</v>
      </c>
      <c r="CH1018" s="8">
        <v>96950</v>
      </c>
      <c r="CI1018" s="3">
        <v>17.48</v>
      </c>
      <c r="CJ1018" s="3">
        <v>17.48</v>
      </c>
      <c r="CK1018" s="3">
        <v>26.22</v>
      </c>
      <c r="CL1018" s="3">
        <v>26.22</v>
      </c>
      <c r="CM1018" t="s">
        <v>136</v>
      </c>
      <c r="CN1018" t="s">
        <v>158</v>
      </c>
      <c r="CO1018" t="s">
        <v>466</v>
      </c>
      <c r="CQ1018" t="s">
        <v>115</v>
      </c>
      <c r="CR1018" t="s">
        <v>133</v>
      </c>
      <c r="CS1018" t="s">
        <v>133</v>
      </c>
      <c r="CT1018" t="s">
        <v>133</v>
      </c>
      <c r="CU1018" t="s">
        <v>139</v>
      </c>
      <c r="CV1018" t="s">
        <v>133</v>
      </c>
      <c r="CW1018" t="s">
        <v>133</v>
      </c>
      <c r="CX1018" s="2" t="s">
        <v>2575</v>
      </c>
      <c r="CY1018" s="10">
        <v>16702356622</v>
      </c>
      <c r="CZ1018" t="s">
        <v>2078</v>
      </c>
      <c r="DA1018" t="s">
        <v>139</v>
      </c>
      <c r="DB1018" t="s">
        <v>133</v>
      </c>
      <c r="DC1018" t="s">
        <v>115</v>
      </c>
    </row>
    <row r="1019" spans="1:112" ht="14.45" customHeight="1" x14ac:dyDescent="0.25">
      <c r="A1019" t="s">
        <v>2922</v>
      </c>
      <c r="B1019" t="s">
        <v>192</v>
      </c>
      <c r="C1019" s="1">
        <v>45580</v>
      </c>
      <c r="D1019" s="1">
        <v>45644</v>
      </c>
      <c r="E1019" t="s">
        <v>114</v>
      </c>
      <c r="G1019" t="s">
        <v>133</v>
      </c>
      <c r="H1019" t="s">
        <v>115</v>
      </c>
      <c r="I1019" t="s">
        <v>115</v>
      </c>
      <c r="J1019" t="s">
        <v>970</v>
      </c>
      <c r="K1019" t="s">
        <v>971</v>
      </c>
      <c r="L1019" t="s">
        <v>972</v>
      </c>
      <c r="N1019" t="s">
        <v>119</v>
      </c>
      <c r="O1019" t="s">
        <v>120</v>
      </c>
      <c r="P1019" s="8">
        <v>96950</v>
      </c>
      <c r="Q1019" t="s">
        <v>121</v>
      </c>
      <c r="R1019" t="s">
        <v>973</v>
      </c>
      <c r="S1019" s="10">
        <v>16702343207</v>
      </c>
      <c r="U1019" t="s">
        <v>974</v>
      </c>
      <c r="V1019">
        <v>61111</v>
      </c>
      <c r="W1019" t="s">
        <v>123</v>
      </c>
      <c r="Y1019" t="s">
        <v>975</v>
      </c>
      <c r="Z1019" t="s">
        <v>976</v>
      </c>
      <c r="AA1019" t="s">
        <v>977</v>
      </c>
      <c r="AB1019" t="s">
        <v>200</v>
      </c>
      <c r="AC1019" t="s">
        <v>972</v>
      </c>
      <c r="AE1019" t="s">
        <v>119</v>
      </c>
      <c r="AF1019" t="s">
        <v>120</v>
      </c>
      <c r="AG1019" s="8">
        <v>96950</v>
      </c>
      <c r="AH1019" t="s">
        <v>121</v>
      </c>
      <c r="AI1019" t="s">
        <v>973</v>
      </c>
      <c r="AJ1019" s="10">
        <v>16702343203</v>
      </c>
      <c r="AL1019" t="s">
        <v>978</v>
      </c>
      <c r="BD1019" t="str">
        <f>"35-2012.00"</f>
        <v>35-2012.00</v>
      </c>
      <c r="BE1019" t="s">
        <v>2923</v>
      </c>
      <c r="BF1019" t="s">
        <v>2924</v>
      </c>
      <c r="BG1019" t="s">
        <v>275</v>
      </c>
      <c r="BH1019">
        <v>2</v>
      </c>
      <c r="BJ1019" s="1">
        <v>45641</v>
      </c>
      <c r="BK1019" s="1">
        <v>46005</v>
      </c>
      <c r="BN1019">
        <v>40</v>
      </c>
      <c r="BO1019">
        <v>0</v>
      </c>
      <c r="BP1019">
        <v>8</v>
      </c>
      <c r="BQ1019">
        <v>8</v>
      </c>
      <c r="BR1019">
        <v>8</v>
      </c>
      <c r="BS1019">
        <v>8</v>
      </c>
      <c r="BT1019">
        <v>8</v>
      </c>
      <c r="BU1019">
        <v>0</v>
      </c>
      <c r="BV1019" t="str">
        <f>"8:00 AM"</f>
        <v>8:00 AM</v>
      </c>
      <c r="BW1019" t="str">
        <f>"5:00 PM"</f>
        <v>5:00 PM</v>
      </c>
      <c r="BX1019" t="s">
        <v>158</v>
      </c>
      <c r="BY1019">
        <v>0</v>
      </c>
      <c r="BZ1019">
        <v>12</v>
      </c>
      <c r="CA1019" t="s">
        <v>115</v>
      </c>
      <c r="CC1019" s="2" t="s">
        <v>2925</v>
      </c>
      <c r="CD1019" t="s">
        <v>2926</v>
      </c>
      <c r="CE1019" t="s">
        <v>2927</v>
      </c>
      <c r="CF1019" t="s">
        <v>119</v>
      </c>
      <c r="CG1019" t="s">
        <v>120</v>
      </c>
      <c r="CH1019" s="8">
        <v>96950</v>
      </c>
      <c r="CI1019" s="3">
        <v>8.85</v>
      </c>
      <c r="CJ1019" s="3">
        <v>8.85</v>
      </c>
      <c r="CK1019" s="3">
        <v>13.28</v>
      </c>
      <c r="CL1019" s="3">
        <v>13.28</v>
      </c>
      <c r="CM1019" t="s">
        <v>136</v>
      </c>
      <c r="CN1019" t="s">
        <v>2928</v>
      </c>
      <c r="CO1019" t="s">
        <v>138</v>
      </c>
      <c r="CQ1019" t="s">
        <v>115</v>
      </c>
      <c r="CR1019" t="s">
        <v>133</v>
      </c>
      <c r="CS1019" t="s">
        <v>139</v>
      </c>
      <c r="CT1019" t="s">
        <v>133</v>
      </c>
      <c r="CU1019" t="s">
        <v>139</v>
      </c>
      <c r="CV1019" t="s">
        <v>133</v>
      </c>
      <c r="CW1019" t="s">
        <v>139</v>
      </c>
      <c r="CX1019" t="s">
        <v>985</v>
      </c>
      <c r="CY1019" s="10">
        <v>16702343207</v>
      </c>
      <c r="CZ1019" t="s">
        <v>2929</v>
      </c>
      <c r="DA1019" t="s">
        <v>139</v>
      </c>
      <c r="DB1019" t="s">
        <v>133</v>
      </c>
      <c r="DC1019" t="s">
        <v>115</v>
      </c>
    </row>
    <row r="1020" spans="1:112" ht="14.45" customHeight="1" x14ac:dyDescent="0.25">
      <c r="A1020" t="s">
        <v>4774</v>
      </c>
      <c r="B1020" t="s">
        <v>192</v>
      </c>
      <c r="C1020" s="1">
        <v>45608</v>
      </c>
      <c r="D1020" s="1">
        <v>45644</v>
      </c>
      <c r="E1020" t="s">
        <v>144</v>
      </c>
      <c r="F1020" s="1">
        <v>45687</v>
      </c>
      <c r="G1020" t="s">
        <v>133</v>
      </c>
      <c r="H1020" t="s">
        <v>115</v>
      </c>
      <c r="I1020" t="s">
        <v>115</v>
      </c>
      <c r="J1020" t="s">
        <v>2875</v>
      </c>
      <c r="L1020" t="s">
        <v>2876</v>
      </c>
      <c r="N1020" t="s">
        <v>148</v>
      </c>
      <c r="O1020" t="s">
        <v>120</v>
      </c>
      <c r="P1020" s="8">
        <v>96950</v>
      </c>
      <c r="Q1020" t="s">
        <v>121</v>
      </c>
      <c r="R1020" t="s">
        <v>1354</v>
      </c>
      <c r="S1020" s="10">
        <v>16707891106</v>
      </c>
      <c r="U1020" t="s">
        <v>2877</v>
      </c>
      <c r="V1020">
        <v>236116</v>
      </c>
      <c r="W1020" t="s">
        <v>123</v>
      </c>
      <c r="Y1020" t="s">
        <v>2878</v>
      </c>
      <c r="Z1020" t="s">
        <v>2879</v>
      </c>
      <c r="AA1020" t="s">
        <v>2880</v>
      </c>
      <c r="AB1020" t="s">
        <v>623</v>
      </c>
      <c r="AC1020" t="s">
        <v>2876</v>
      </c>
      <c r="AE1020" t="s">
        <v>119</v>
      </c>
      <c r="AF1020" t="s">
        <v>120</v>
      </c>
      <c r="AG1020" s="8">
        <v>96950</v>
      </c>
      <c r="AH1020" t="s">
        <v>121</v>
      </c>
      <c r="AI1020" t="s">
        <v>4772</v>
      </c>
      <c r="AJ1020" s="10">
        <v>16707891106</v>
      </c>
      <c r="AL1020" t="s">
        <v>2882</v>
      </c>
      <c r="BD1020" t="str">
        <f>"37-2012.00"</f>
        <v>37-2012.00</v>
      </c>
      <c r="BE1020" t="s">
        <v>512</v>
      </c>
      <c r="BF1020" t="s">
        <v>4775</v>
      </c>
      <c r="BG1020" t="s">
        <v>3782</v>
      </c>
      <c r="BH1020">
        <v>10</v>
      </c>
      <c r="BJ1020" s="1">
        <v>45689</v>
      </c>
      <c r="BK1020" s="1">
        <v>46783</v>
      </c>
      <c r="BN1020">
        <v>35</v>
      </c>
      <c r="BO1020">
        <v>0</v>
      </c>
      <c r="BP1020">
        <v>7</v>
      </c>
      <c r="BQ1020">
        <v>7</v>
      </c>
      <c r="BR1020">
        <v>7</v>
      </c>
      <c r="BS1020">
        <v>7</v>
      </c>
      <c r="BT1020">
        <v>7</v>
      </c>
      <c r="BU1020">
        <v>0</v>
      </c>
      <c r="BV1020" t="str">
        <f>"8:00 AM"</f>
        <v>8:00 AM</v>
      </c>
      <c r="BW1020" t="str">
        <f>"4:00 PM"</f>
        <v>4:00 PM</v>
      </c>
      <c r="BX1020" t="s">
        <v>158</v>
      </c>
      <c r="BY1020">
        <v>0</v>
      </c>
      <c r="BZ1020">
        <v>6</v>
      </c>
      <c r="CA1020" t="s">
        <v>115</v>
      </c>
      <c r="CC1020" t="s">
        <v>4773</v>
      </c>
      <c r="CD1020" t="s">
        <v>2876</v>
      </c>
      <c r="CF1020" t="s">
        <v>119</v>
      </c>
      <c r="CG1020" t="s">
        <v>120</v>
      </c>
      <c r="CH1020" s="8">
        <v>96950</v>
      </c>
      <c r="CI1020" s="3">
        <v>7.77</v>
      </c>
      <c r="CJ1020" s="3">
        <v>7.77</v>
      </c>
      <c r="CK1020" s="3">
        <v>11.66</v>
      </c>
      <c r="CL1020" s="3">
        <v>11.66</v>
      </c>
      <c r="CM1020" t="s">
        <v>136</v>
      </c>
      <c r="CO1020" t="s">
        <v>138</v>
      </c>
      <c r="CQ1020" t="s">
        <v>115</v>
      </c>
      <c r="CR1020" t="s">
        <v>133</v>
      </c>
      <c r="CS1020" t="s">
        <v>139</v>
      </c>
      <c r="CT1020" t="s">
        <v>133</v>
      </c>
      <c r="CU1020" t="s">
        <v>139</v>
      </c>
      <c r="CV1020" t="s">
        <v>133</v>
      </c>
      <c r="CW1020" t="s">
        <v>139</v>
      </c>
      <c r="CX1020" t="s">
        <v>2885</v>
      </c>
      <c r="CY1020" s="10">
        <v>16707891106</v>
      </c>
      <c r="CZ1020" t="s">
        <v>2882</v>
      </c>
      <c r="DA1020" t="s">
        <v>793</v>
      </c>
      <c r="DB1020" t="s">
        <v>133</v>
      </c>
      <c r="DC1020" t="s">
        <v>115</v>
      </c>
    </row>
    <row r="1021" spans="1:112" ht="14.45" customHeight="1" x14ac:dyDescent="0.25">
      <c r="A1021" t="s">
        <v>4786</v>
      </c>
      <c r="B1021" t="s">
        <v>143</v>
      </c>
      <c r="C1021" s="1">
        <v>45600</v>
      </c>
      <c r="D1021" s="1">
        <v>45644</v>
      </c>
      <c r="E1021" t="s">
        <v>144</v>
      </c>
      <c r="F1021" s="1">
        <v>45746</v>
      </c>
      <c r="G1021" t="s">
        <v>115</v>
      </c>
      <c r="H1021" t="s">
        <v>115</v>
      </c>
      <c r="I1021" t="s">
        <v>115</v>
      </c>
      <c r="J1021" t="s">
        <v>4787</v>
      </c>
      <c r="L1021" t="s">
        <v>4788</v>
      </c>
      <c r="M1021" t="s">
        <v>4789</v>
      </c>
      <c r="N1021" t="s">
        <v>148</v>
      </c>
      <c r="O1021" t="s">
        <v>120</v>
      </c>
      <c r="P1021" s="8">
        <v>96950</v>
      </c>
      <c r="Q1021" t="s">
        <v>121</v>
      </c>
      <c r="S1021" s="10">
        <v>16702341629</v>
      </c>
      <c r="U1021" t="s">
        <v>4790</v>
      </c>
      <c r="V1021">
        <v>53111</v>
      </c>
      <c r="W1021" t="s">
        <v>123</v>
      </c>
      <c r="Y1021" t="s">
        <v>2722</v>
      </c>
      <c r="Z1021" t="s">
        <v>4791</v>
      </c>
      <c r="AA1021" t="s">
        <v>4792</v>
      </c>
      <c r="AB1021" t="s">
        <v>2725</v>
      </c>
      <c r="AC1021" t="s">
        <v>4793</v>
      </c>
      <c r="AD1021" t="s">
        <v>4794</v>
      </c>
      <c r="AE1021" t="s">
        <v>148</v>
      </c>
      <c r="AF1021" t="s">
        <v>120</v>
      </c>
      <c r="AG1021" s="8">
        <v>96950</v>
      </c>
      <c r="AH1021" t="s">
        <v>121</v>
      </c>
      <c r="AJ1021" s="10">
        <v>16702341629</v>
      </c>
      <c r="AL1021" t="s">
        <v>4795</v>
      </c>
      <c r="BD1021" t="str">
        <f>"49-9071.00"</f>
        <v>49-9071.00</v>
      </c>
      <c r="BE1021" t="s">
        <v>241</v>
      </c>
      <c r="BF1021" t="s">
        <v>4796</v>
      </c>
      <c r="BG1021" t="s">
        <v>1085</v>
      </c>
      <c r="BH1021">
        <v>2</v>
      </c>
      <c r="BI1021">
        <v>2</v>
      </c>
      <c r="BJ1021" s="1">
        <v>45748</v>
      </c>
      <c r="BK1021" s="1">
        <v>46112</v>
      </c>
      <c r="BL1021" s="1">
        <v>45748</v>
      </c>
      <c r="BM1021" s="1">
        <v>46112</v>
      </c>
      <c r="BN1021">
        <v>35</v>
      </c>
      <c r="BO1021">
        <v>0</v>
      </c>
      <c r="BP1021">
        <v>7</v>
      </c>
      <c r="BQ1021">
        <v>7</v>
      </c>
      <c r="BR1021">
        <v>7</v>
      </c>
      <c r="BS1021">
        <v>7</v>
      </c>
      <c r="BT1021">
        <v>7</v>
      </c>
      <c r="BU1021">
        <v>0</v>
      </c>
      <c r="BV1021" t="str">
        <f>"8:00 AM"</f>
        <v>8:00 AM</v>
      </c>
      <c r="BW1021" t="str">
        <f>"5:00 PM"</f>
        <v>5:00 PM</v>
      </c>
      <c r="BX1021" t="s">
        <v>158</v>
      </c>
      <c r="BY1021">
        <v>0</v>
      </c>
      <c r="BZ1021">
        <v>24</v>
      </c>
      <c r="CA1021" t="s">
        <v>115</v>
      </c>
      <c r="CC1021" s="2" t="s">
        <v>4797</v>
      </c>
      <c r="CD1021" t="s">
        <v>4798</v>
      </c>
      <c r="CE1021" t="s">
        <v>4798</v>
      </c>
      <c r="CF1021" t="s">
        <v>148</v>
      </c>
      <c r="CG1021" t="s">
        <v>120</v>
      </c>
      <c r="CH1021" s="8">
        <v>96950</v>
      </c>
      <c r="CI1021" s="3">
        <v>9.75</v>
      </c>
      <c r="CJ1021" s="3">
        <v>9.75</v>
      </c>
      <c r="CK1021" s="3">
        <v>14.63</v>
      </c>
      <c r="CL1021" s="3">
        <v>14.63</v>
      </c>
      <c r="CM1021" t="s">
        <v>136</v>
      </c>
      <c r="CN1021" t="s">
        <v>158</v>
      </c>
      <c r="CO1021" t="s">
        <v>138</v>
      </c>
      <c r="CQ1021" t="s">
        <v>115</v>
      </c>
      <c r="CR1021" t="s">
        <v>133</v>
      </c>
      <c r="CS1021" t="s">
        <v>139</v>
      </c>
      <c r="CT1021" t="s">
        <v>133</v>
      </c>
      <c r="CU1021" t="s">
        <v>139</v>
      </c>
      <c r="CV1021" t="s">
        <v>133</v>
      </c>
      <c r="CW1021" t="s">
        <v>139</v>
      </c>
      <c r="CX1021" t="s">
        <v>4799</v>
      </c>
      <c r="CY1021" s="10">
        <v>16702341629</v>
      </c>
      <c r="CZ1021" t="s">
        <v>4795</v>
      </c>
      <c r="DA1021" t="s">
        <v>139</v>
      </c>
      <c r="DB1021" t="s">
        <v>133</v>
      </c>
      <c r="DC1021" t="s">
        <v>115</v>
      </c>
      <c r="DD1021" t="s">
        <v>2722</v>
      </c>
      <c r="DE1021" t="s">
        <v>4791</v>
      </c>
      <c r="DF1021" t="s">
        <v>4800</v>
      </c>
      <c r="DG1021" t="s">
        <v>4787</v>
      </c>
      <c r="DH1021" t="s">
        <v>4795</v>
      </c>
    </row>
    <row r="1022" spans="1:112" ht="14.45" customHeight="1" x14ac:dyDescent="0.25">
      <c r="A1022" t="s">
        <v>5005</v>
      </c>
      <c r="B1022" t="s">
        <v>143</v>
      </c>
      <c r="C1022" s="1">
        <v>45586</v>
      </c>
      <c r="D1022" s="1">
        <v>45644</v>
      </c>
      <c r="E1022" t="s">
        <v>114</v>
      </c>
      <c r="G1022" t="s">
        <v>115</v>
      </c>
      <c r="H1022" t="s">
        <v>115</v>
      </c>
      <c r="I1022" t="s">
        <v>115</v>
      </c>
      <c r="J1022" t="s">
        <v>578</v>
      </c>
      <c r="L1022" t="s">
        <v>579</v>
      </c>
      <c r="M1022" t="s">
        <v>580</v>
      </c>
      <c r="N1022" t="s">
        <v>148</v>
      </c>
      <c r="O1022" t="s">
        <v>120</v>
      </c>
      <c r="P1022" s="8">
        <v>96950</v>
      </c>
      <c r="Q1022" t="s">
        <v>121</v>
      </c>
      <c r="S1022" s="10">
        <v>16702368202</v>
      </c>
      <c r="T1022">
        <v>3554</v>
      </c>
      <c r="U1022" t="s">
        <v>581</v>
      </c>
      <c r="V1022">
        <v>62211</v>
      </c>
      <c r="W1022" t="s">
        <v>123</v>
      </c>
      <c r="Y1022" t="s">
        <v>582</v>
      </c>
      <c r="Z1022" t="s">
        <v>583</v>
      </c>
      <c r="AA1022" t="s">
        <v>568</v>
      </c>
      <c r="AB1022" t="s">
        <v>584</v>
      </c>
      <c r="AC1022" t="s">
        <v>579</v>
      </c>
      <c r="AD1022" t="s">
        <v>580</v>
      </c>
      <c r="AE1022" t="s">
        <v>148</v>
      </c>
      <c r="AF1022" t="s">
        <v>120</v>
      </c>
      <c r="AG1022" s="8">
        <v>96950</v>
      </c>
      <c r="AH1022" t="s">
        <v>121</v>
      </c>
      <c r="AJ1022" s="10">
        <v>16702368202</v>
      </c>
      <c r="AK1022">
        <v>3554</v>
      </c>
      <c r="AL1022" t="s">
        <v>585</v>
      </c>
      <c r="BD1022" t="str">
        <f>"29-2011.00"</f>
        <v>29-2011.00</v>
      </c>
      <c r="BE1022" t="s">
        <v>586</v>
      </c>
      <c r="BF1022" t="s">
        <v>587</v>
      </c>
      <c r="BG1022" t="s">
        <v>588</v>
      </c>
      <c r="BH1022">
        <v>2</v>
      </c>
      <c r="BI1022">
        <v>2</v>
      </c>
      <c r="BJ1022" s="1">
        <v>45689</v>
      </c>
      <c r="BK1022" s="1">
        <v>46053</v>
      </c>
      <c r="BL1022" s="1">
        <v>45689</v>
      </c>
      <c r="BM1022" s="1">
        <v>46053</v>
      </c>
      <c r="BN1022">
        <v>40</v>
      </c>
      <c r="BO1022">
        <v>0</v>
      </c>
      <c r="BP1022">
        <v>8</v>
      </c>
      <c r="BQ1022">
        <v>8</v>
      </c>
      <c r="BR1022">
        <v>8</v>
      </c>
      <c r="BS1022">
        <v>8</v>
      </c>
      <c r="BT1022">
        <v>8</v>
      </c>
      <c r="BU1022">
        <v>0</v>
      </c>
      <c r="BV1022" t="str">
        <f>"7:00 AM"</f>
        <v>7:00 AM</v>
      </c>
      <c r="BW1022" t="str">
        <f>"4:00 PM"</f>
        <v>4:00 PM</v>
      </c>
      <c r="BX1022" t="s">
        <v>132</v>
      </c>
      <c r="BY1022">
        <v>0</v>
      </c>
      <c r="BZ1022">
        <v>24</v>
      </c>
      <c r="CA1022" t="s">
        <v>115</v>
      </c>
      <c r="CC1022" s="2" t="s">
        <v>589</v>
      </c>
      <c r="CD1022" t="s">
        <v>579</v>
      </c>
      <c r="CE1022" t="s">
        <v>580</v>
      </c>
      <c r="CF1022" t="s">
        <v>148</v>
      </c>
      <c r="CG1022" t="s">
        <v>120</v>
      </c>
      <c r="CH1022" s="8">
        <v>96950</v>
      </c>
      <c r="CI1022" s="3">
        <v>23.57</v>
      </c>
      <c r="CK1022" s="3">
        <v>35.36</v>
      </c>
      <c r="CM1022" t="s">
        <v>136</v>
      </c>
      <c r="CN1022" t="s">
        <v>5006</v>
      </c>
      <c r="CO1022" t="s">
        <v>138</v>
      </c>
      <c r="CQ1022" t="s">
        <v>133</v>
      </c>
      <c r="CR1022" t="s">
        <v>133</v>
      </c>
      <c r="CS1022" t="s">
        <v>139</v>
      </c>
      <c r="CT1022" t="s">
        <v>133</v>
      </c>
      <c r="CU1022" t="s">
        <v>139</v>
      </c>
      <c r="CV1022" t="s">
        <v>133</v>
      </c>
      <c r="CW1022" t="s">
        <v>139</v>
      </c>
      <c r="CX1022" t="s">
        <v>2840</v>
      </c>
      <c r="CY1022" s="10">
        <v>16702368202</v>
      </c>
      <c r="CZ1022" t="s">
        <v>592</v>
      </c>
      <c r="DA1022" t="s">
        <v>593</v>
      </c>
      <c r="DB1022" t="s">
        <v>133</v>
      </c>
      <c r="DC1022" t="s">
        <v>115</v>
      </c>
      <c r="DD1022" t="s">
        <v>1576</v>
      </c>
      <c r="DE1022" t="s">
        <v>1577</v>
      </c>
      <c r="DF1022" t="s">
        <v>2748</v>
      </c>
      <c r="DG1022" t="s">
        <v>578</v>
      </c>
      <c r="DH1022" t="s">
        <v>1579</v>
      </c>
    </row>
    <row r="1023" spans="1:112" ht="14.45" customHeight="1" x14ac:dyDescent="0.25">
      <c r="A1023" t="s">
        <v>5046</v>
      </c>
      <c r="B1023" t="s">
        <v>113</v>
      </c>
      <c r="C1023" s="1">
        <v>45634</v>
      </c>
      <c r="D1023" s="1">
        <v>45644</v>
      </c>
      <c r="E1023" t="s">
        <v>114</v>
      </c>
      <c r="G1023" t="s">
        <v>115</v>
      </c>
      <c r="H1023" t="s">
        <v>115</v>
      </c>
      <c r="I1023" t="s">
        <v>115</v>
      </c>
      <c r="J1023" t="s">
        <v>5047</v>
      </c>
      <c r="K1023" t="s">
        <v>5048</v>
      </c>
      <c r="L1023" t="s">
        <v>550</v>
      </c>
      <c r="N1023" t="s">
        <v>119</v>
      </c>
      <c r="O1023" t="s">
        <v>120</v>
      </c>
      <c r="P1023" s="8">
        <v>96950</v>
      </c>
      <c r="Q1023" t="s">
        <v>121</v>
      </c>
      <c r="S1023" s="10">
        <v>16702331199</v>
      </c>
      <c r="U1023" t="s">
        <v>551</v>
      </c>
      <c r="V1023">
        <v>5323</v>
      </c>
      <c r="W1023" t="s">
        <v>123</v>
      </c>
      <c r="Y1023" t="s">
        <v>5049</v>
      </c>
      <c r="Z1023" t="s">
        <v>5050</v>
      </c>
      <c r="AA1023" t="s">
        <v>1358</v>
      </c>
      <c r="AB1023" t="s">
        <v>565</v>
      </c>
      <c r="AC1023" t="s">
        <v>550</v>
      </c>
      <c r="AE1023" t="s">
        <v>148</v>
      </c>
      <c r="AF1023" t="s">
        <v>120</v>
      </c>
      <c r="AG1023" s="8">
        <v>96950</v>
      </c>
      <c r="AH1023" t="s">
        <v>121</v>
      </c>
      <c r="AJ1023" s="10">
        <v>16702331199</v>
      </c>
      <c r="AL1023" t="s">
        <v>557</v>
      </c>
      <c r="BD1023" t="str">
        <f>"49-9071.00"</f>
        <v>49-9071.00</v>
      </c>
      <c r="BE1023" t="s">
        <v>241</v>
      </c>
      <c r="BF1023" t="s">
        <v>5051</v>
      </c>
      <c r="BG1023" t="s">
        <v>241</v>
      </c>
      <c r="BH1023">
        <v>10</v>
      </c>
      <c r="BJ1023" s="1">
        <v>45778</v>
      </c>
      <c r="BK1023" s="1">
        <v>46142</v>
      </c>
      <c r="BN1023">
        <v>35</v>
      </c>
      <c r="BO1023">
        <v>0</v>
      </c>
      <c r="BP1023">
        <v>7</v>
      </c>
      <c r="BQ1023">
        <v>7</v>
      </c>
      <c r="BR1023">
        <v>7</v>
      </c>
      <c r="BS1023">
        <v>7</v>
      </c>
      <c r="BT1023">
        <v>7</v>
      </c>
      <c r="BU1023">
        <v>0</v>
      </c>
      <c r="BV1023" t="str">
        <f>"8:00 AM"</f>
        <v>8:00 AM</v>
      </c>
      <c r="BW1023" t="str">
        <f>"4:00 PM"</f>
        <v>4:00 PM</v>
      </c>
      <c r="BX1023" t="s">
        <v>226</v>
      </c>
      <c r="BY1023">
        <v>0</v>
      </c>
      <c r="BZ1023">
        <v>12</v>
      </c>
      <c r="CA1023" t="s">
        <v>115</v>
      </c>
      <c r="CC1023" t="s">
        <v>5052</v>
      </c>
      <c r="CD1023" t="s">
        <v>3056</v>
      </c>
      <c r="CF1023" t="s">
        <v>148</v>
      </c>
      <c r="CG1023" t="s">
        <v>120</v>
      </c>
      <c r="CH1023" s="8">
        <v>96950</v>
      </c>
      <c r="CI1023" s="3">
        <v>9.75</v>
      </c>
      <c r="CJ1023" s="3">
        <v>9.75</v>
      </c>
      <c r="CK1023" s="3">
        <v>14.63</v>
      </c>
      <c r="CL1023" s="3">
        <v>14.63</v>
      </c>
      <c r="CM1023" t="s">
        <v>136</v>
      </c>
      <c r="CN1023" t="s">
        <v>555</v>
      </c>
      <c r="CO1023" t="s">
        <v>138</v>
      </c>
      <c r="CQ1023" t="s">
        <v>115</v>
      </c>
      <c r="CR1023" t="s">
        <v>133</v>
      </c>
      <c r="CS1023" t="s">
        <v>139</v>
      </c>
      <c r="CT1023" t="s">
        <v>133</v>
      </c>
      <c r="CU1023" t="s">
        <v>139</v>
      </c>
      <c r="CV1023" t="s">
        <v>139</v>
      </c>
      <c r="CW1023" t="s">
        <v>133</v>
      </c>
      <c r="CX1023" t="s">
        <v>556</v>
      </c>
      <c r="CY1023" s="10">
        <v>16702331199</v>
      </c>
      <c r="CZ1023" t="s">
        <v>557</v>
      </c>
      <c r="DA1023" t="s">
        <v>209</v>
      </c>
      <c r="DB1023" t="s">
        <v>133</v>
      </c>
      <c r="DC1023" t="s">
        <v>115</v>
      </c>
    </row>
    <row r="1024" spans="1:112" ht="14.45" customHeight="1" x14ac:dyDescent="0.25">
      <c r="A1024" t="s">
        <v>5065</v>
      </c>
      <c r="B1024" t="s">
        <v>192</v>
      </c>
      <c r="C1024" s="1">
        <v>45608</v>
      </c>
      <c r="D1024" s="1">
        <v>45644</v>
      </c>
      <c r="E1024" t="s">
        <v>144</v>
      </c>
      <c r="F1024" s="1">
        <v>45687</v>
      </c>
      <c r="G1024" t="s">
        <v>115</v>
      </c>
      <c r="H1024" t="s">
        <v>115</v>
      </c>
      <c r="I1024" t="s">
        <v>115</v>
      </c>
      <c r="J1024" t="s">
        <v>2875</v>
      </c>
      <c r="L1024" t="s">
        <v>2876</v>
      </c>
      <c r="N1024" t="s">
        <v>148</v>
      </c>
      <c r="O1024" t="s">
        <v>120</v>
      </c>
      <c r="P1024" s="8">
        <v>96950</v>
      </c>
      <c r="Q1024" t="s">
        <v>121</v>
      </c>
      <c r="R1024" t="s">
        <v>4772</v>
      </c>
      <c r="S1024" s="10">
        <v>16707891106</v>
      </c>
      <c r="U1024" t="s">
        <v>2877</v>
      </c>
      <c r="V1024">
        <v>236116</v>
      </c>
      <c r="W1024" t="s">
        <v>123</v>
      </c>
      <c r="Y1024" t="s">
        <v>2878</v>
      </c>
      <c r="Z1024" t="s">
        <v>2879</v>
      </c>
      <c r="AA1024" t="s">
        <v>2880</v>
      </c>
      <c r="AB1024" t="s">
        <v>623</v>
      </c>
      <c r="AC1024" t="s">
        <v>2876</v>
      </c>
      <c r="AE1024" t="s">
        <v>119</v>
      </c>
      <c r="AF1024" t="s">
        <v>120</v>
      </c>
      <c r="AG1024" s="8">
        <v>96950</v>
      </c>
      <c r="AH1024" t="s">
        <v>121</v>
      </c>
      <c r="AI1024" t="s">
        <v>4772</v>
      </c>
      <c r="AJ1024" s="10">
        <v>16707891106</v>
      </c>
      <c r="AL1024" t="s">
        <v>2882</v>
      </c>
      <c r="BD1024" t="str">
        <f>"49-9071.00"</f>
        <v>49-9071.00</v>
      </c>
      <c r="BE1024" t="s">
        <v>241</v>
      </c>
      <c r="BF1024" t="s">
        <v>5066</v>
      </c>
      <c r="BG1024" t="s">
        <v>241</v>
      </c>
      <c r="BH1024">
        <v>15</v>
      </c>
      <c r="BJ1024" s="1">
        <v>45689</v>
      </c>
      <c r="BK1024" s="1">
        <v>46053</v>
      </c>
      <c r="BN1024">
        <v>35</v>
      </c>
      <c r="BO1024">
        <v>0</v>
      </c>
      <c r="BP1024">
        <v>7</v>
      </c>
      <c r="BQ1024">
        <v>7</v>
      </c>
      <c r="BR1024">
        <v>7</v>
      </c>
      <c r="BS1024">
        <v>7</v>
      </c>
      <c r="BT1024">
        <v>7</v>
      </c>
      <c r="BU1024">
        <v>0</v>
      </c>
      <c r="BV1024" t="str">
        <f>"8:00 AM"</f>
        <v>8:00 AM</v>
      </c>
      <c r="BW1024" t="str">
        <f>"4:00 PM"</f>
        <v>4:00 PM</v>
      </c>
      <c r="BX1024" t="s">
        <v>158</v>
      </c>
      <c r="BY1024">
        <v>0</v>
      </c>
      <c r="BZ1024">
        <v>6</v>
      </c>
      <c r="CA1024" t="s">
        <v>115</v>
      </c>
      <c r="CC1024" t="s">
        <v>4773</v>
      </c>
      <c r="CD1024" t="s">
        <v>2876</v>
      </c>
      <c r="CF1024" t="s">
        <v>119</v>
      </c>
      <c r="CG1024" t="s">
        <v>120</v>
      </c>
      <c r="CH1024" s="8">
        <v>96950</v>
      </c>
      <c r="CI1024" s="3">
        <v>9.75</v>
      </c>
      <c r="CJ1024" s="3">
        <v>9.75</v>
      </c>
      <c r="CK1024" s="3">
        <v>14.63</v>
      </c>
      <c r="CL1024" s="3">
        <v>14.63</v>
      </c>
      <c r="CM1024" t="s">
        <v>136</v>
      </c>
      <c r="CO1024" t="s">
        <v>138</v>
      </c>
      <c r="CQ1024" t="s">
        <v>115</v>
      </c>
      <c r="CR1024" t="s">
        <v>133</v>
      </c>
      <c r="CS1024" t="s">
        <v>139</v>
      </c>
      <c r="CT1024" t="s">
        <v>133</v>
      </c>
      <c r="CU1024" t="s">
        <v>139</v>
      </c>
      <c r="CV1024" t="s">
        <v>133</v>
      </c>
      <c r="CW1024" t="s">
        <v>139</v>
      </c>
      <c r="CX1024" t="s">
        <v>2885</v>
      </c>
      <c r="CY1024" s="10">
        <v>16707891106</v>
      </c>
      <c r="CZ1024" t="s">
        <v>2882</v>
      </c>
      <c r="DA1024" t="s">
        <v>793</v>
      </c>
      <c r="DB1024" t="s">
        <v>133</v>
      </c>
      <c r="DC1024" t="s">
        <v>115</v>
      </c>
    </row>
    <row r="1025" spans="1:112" ht="14.45" customHeight="1" x14ac:dyDescent="0.25">
      <c r="A1025" t="s">
        <v>5927</v>
      </c>
      <c r="B1025" t="s">
        <v>212</v>
      </c>
      <c r="C1025" s="1">
        <v>45635</v>
      </c>
      <c r="D1025" s="1">
        <v>45644</v>
      </c>
      <c r="E1025" t="s">
        <v>144</v>
      </c>
      <c r="F1025" s="1">
        <v>45807</v>
      </c>
      <c r="G1025" t="s">
        <v>115</v>
      </c>
      <c r="H1025" t="s">
        <v>115</v>
      </c>
      <c r="I1025" t="s">
        <v>115</v>
      </c>
      <c r="J1025" t="s">
        <v>1012</v>
      </c>
      <c r="L1025" t="s">
        <v>1013</v>
      </c>
      <c r="N1025" t="s">
        <v>162</v>
      </c>
      <c r="O1025" t="s">
        <v>120</v>
      </c>
      <c r="P1025" s="8">
        <v>96952</v>
      </c>
      <c r="Q1025" t="s">
        <v>121</v>
      </c>
      <c r="S1025" s="10">
        <v>16704330422</v>
      </c>
      <c r="U1025" t="s">
        <v>1014</v>
      </c>
      <c r="V1025">
        <v>212312</v>
      </c>
      <c r="W1025" t="s">
        <v>123</v>
      </c>
      <c r="Y1025" t="s">
        <v>1015</v>
      </c>
      <c r="Z1025" t="s">
        <v>1016</v>
      </c>
      <c r="AA1025" t="s">
        <v>1017</v>
      </c>
      <c r="AB1025" t="s">
        <v>1018</v>
      </c>
      <c r="AC1025" t="s">
        <v>1013</v>
      </c>
      <c r="AE1025" t="s">
        <v>162</v>
      </c>
      <c r="AF1025" t="s">
        <v>120</v>
      </c>
      <c r="AG1025" s="8">
        <v>96952</v>
      </c>
      <c r="AH1025" t="s">
        <v>121</v>
      </c>
      <c r="AJ1025" s="10">
        <v>16704330422</v>
      </c>
      <c r="AL1025" t="s">
        <v>1019</v>
      </c>
      <c r="BD1025" t="str">
        <f>"47-2073.00"</f>
        <v>47-2073.00</v>
      </c>
      <c r="BE1025" t="s">
        <v>2976</v>
      </c>
      <c r="BF1025" t="s">
        <v>4510</v>
      </c>
      <c r="BG1025" t="s">
        <v>4511</v>
      </c>
      <c r="BH1025">
        <v>8</v>
      </c>
      <c r="BJ1025" s="1">
        <v>45809</v>
      </c>
      <c r="BK1025" s="1">
        <v>46173</v>
      </c>
      <c r="BN1025">
        <v>40</v>
      </c>
      <c r="BO1025">
        <v>0</v>
      </c>
      <c r="BP1025">
        <v>8</v>
      </c>
      <c r="BQ1025">
        <v>8</v>
      </c>
      <c r="BR1025">
        <v>8</v>
      </c>
      <c r="BS1025">
        <v>8</v>
      </c>
      <c r="BT1025">
        <v>8</v>
      </c>
      <c r="BU1025">
        <v>0</v>
      </c>
      <c r="BV1025" t="str">
        <f>"7:30 AM"</f>
        <v>7:30 AM</v>
      </c>
      <c r="BW1025" t="str">
        <f>"4:30 PM"</f>
        <v>4:30 PM</v>
      </c>
      <c r="BX1025" t="s">
        <v>158</v>
      </c>
      <c r="BY1025">
        <v>0</v>
      </c>
      <c r="BZ1025">
        <v>12</v>
      </c>
      <c r="CA1025" t="s">
        <v>115</v>
      </c>
      <c r="CC1025" t="s">
        <v>4512</v>
      </c>
      <c r="CD1025" t="s">
        <v>1013</v>
      </c>
      <c r="CF1025" t="s">
        <v>162</v>
      </c>
      <c r="CG1025" t="s">
        <v>120</v>
      </c>
      <c r="CH1025" s="8">
        <v>96952</v>
      </c>
      <c r="CI1025" s="3">
        <v>11.86</v>
      </c>
      <c r="CJ1025" s="3">
        <v>13</v>
      </c>
      <c r="CK1025" s="3">
        <v>17.79</v>
      </c>
      <c r="CL1025" s="3">
        <v>19.5</v>
      </c>
      <c r="CM1025" t="s">
        <v>136</v>
      </c>
      <c r="CN1025" t="s">
        <v>5928</v>
      </c>
      <c r="CO1025" t="s">
        <v>466</v>
      </c>
      <c r="CQ1025" t="s">
        <v>115</v>
      </c>
      <c r="CR1025" t="s">
        <v>133</v>
      </c>
      <c r="CS1025" t="s">
        <v>133</v>
      </c>
      <c r="CT1025" t="s">
        <v>133</v>
      </c>
      <c r="CU1025" t="s">
        <v>139</v>
      </c>
      <c r="CV1025" t="s">
        <v>133</v>
      </c>
      <c r="CW1025" t="s">
        <v>133</v>
      </c>
      <c r="CX1025" t="s">
        <v>2008</v>
      </c>
      <c r="CY1025" s="10">
        <v>16704330422</v>
      </c>
      <c r="CZ1025" t="s">
        <v>1019</v>
      </c>
      <c r="DA1025" t="s">
        <v>139</v>
      </c>
      <c r="DB1025" t="s">
        <v>133</v>
      </c>
      <c r="DC1025" t="s">
        <v>115</v>
      </c>
    </row>
    <row r="1026" spans="1:112" ht="14.45" customHeight="1" x14ac:dyDescent="0.25">
      <c r="A1026" t="s">
        <v>6713</v>
      </c>
      <c r="B1026" t="s">
        <v>143</v>
      </c>
      <c r="C1026" s="1">
        <v>45600</v>
      </c>
      <c r="D1026" s="1">
        <v>45644</v>
      </c>
      <c r="E1026" t="s">
        <v>144</v>
      </c>
      <c r="F1026" s="1">
        <v>45599</v>
      </c>
      <c r="G1026" t="s">
        <v>115</v>
      </c>
      <c r="H1026" t="s">
        <v>115</v>
      </c>
      <c r="I1026" t="s">
        <v>115</v>
      </c>
      <c r="J1026" t="s">
        <v>265</v>
      </c>
      <c r="L1026" t="s">
        <v>266</v>
      </c>
      <c r="M1026" t="s">
        <v>267</v>
      </c>
      <c r="N1026" t="s">
        <v>148</v>
      </c>
      <c r="O1026" t="s">
        <v>120</v>
      </c>
      <c r="P1026" s="8">
        <v>96950</v>
      </c>
      <c r="Q1026" t="s">
        <v>121</v>
      </c>
      <c r="S1026" s="10">
        <v>16702341795</v>
      </c>
      <c r="U1026" t="s">
        <v>149</v>
      </c>
      <c r="V1026">
        <v>722511</v>
      </c>
      <c r="W1026" t="s">
        <v>123</v>
      </c>
      <c r="Y1026" t="s">
        <v>268</v>
      </c>
      <c r="Z1026" t="s">
        <v>269</v>
      </c>
      <c r="AA1026" t="s">
        <v>270</v>
      </c>
      <c r="AB1026" t="s">
        <v>271</v>
      </c>
      <c r="AC1026" t="s">
        <v>1590</v>
      </c>
      <c r="AD1026" t="s">
        <v>1591</v>
      </c>
      <c r="AE1026" t="s">
        <v>119</v>
      </c>
      <c r="AF1026" t="s">
        <v>120</v>
      </c>
      <c r="AG1026" s="8">
        <v>96950</v>
      </c>
      <c r="AH1026" t="s">
        <v>121</v>
      </c>
      <c r="AJ1026" s="10">
        <v>16702341795</v>
      </c>
      <c r="AL1026" t="s">
        <v>154</v>
      </c>
      <c r="BD1026" t="str">
        <f>"35-1012.00"</f>
        <v>35-1012.00</v>
      </c>
      <c r="BE1026" t="s">
        <v>3600</v>
      </c>
      <c r="BF1026" t="s">
        <v>3806</v>
      </c>
      <c r="BG1026" t="s">
        <v>3807</v>
      </c>
      <c r="BH1026">
        <v>1</v>
      </c>
      <c r="BI1026">
        <v>1</v>
      </c>
      <c r="BJ1026" s="1">
        <v>45601</v>
      </c>
      <c r="BK1026" s="1">
        <v>45965</v>
      </c>
      <c r="BL1026" s="1">
        <v>45644</v>
      </c>
      <c r="BM1026" s="1">
        <v>45965</v>
      </c>
      <c r="BN1026">
        <v>35</v>
      </c>
      <c r="BO1026">
        <v>0</v>
      </c>
      <c r="BP1026">
        <v>6</v>
      </c>
      <c r="BQ1026">
        <v>6</v>
      </c>
      <c r="BR1026">
        <v>6</v>
      </c>
      <c r="BS1026">
        <v>6</v>
      </c>
      <c r="BT1026">
        <v>6</v>
      </c>
      <c r="BU1026">
        <v>5</v>
      </c>
      <c r="BV1026" t="str">
        <f t="shared" ref="BV1026:BV1032" si="16">"8:00 AM"</f>
        <v>8:00 AM</v>
      </c>
      <c r="BW1026" t="str">
        <f>"3:00 PM"</f>
        <v>3:00 PM</v>
      </c>
      <c r="BX1026" t="s">
        <v>226</v>
      </c>
      <c r="BY1026">
        <v>0</v>
      </c>
      <c r="BZ1026">
        <v>12</v>
      </c>
      <c r="CA1026" t="s">
        <v>133</v>
      </c>
      <c r="CB1026">
        <v>10</v>
      </c>
      <c r="CC1026" t="s">
        <v>3808</v>
      </c>
      <c r="CD1026" t="s">
        <v>4247</v>
      </c>
      <c r="CE1026" t="s">
        <v>266</v>
      </c>
      <c r="CF1026" t="s">
        <v>148</v>
      </c>
      <c r="CG1026" t="s">
        <v>120</v>
      </c>
      <c r="CH1026" s="8">
        <v>96950</v>
      </c>
      <c r="CI1026" s="3">
        <v>10.6</v>
      </c>
      <c r="CJ1026" s="3">
        <v>11.5</v>
      </c>
      <c r="CK1026" s="3">
        <v>15.9</v>
      </c>
      <c r="CL1026" s="3">
        <v>17.25</v>
      </c>
      <c r="CM1026" t="s">
        <v>136</v>
      </c>
      <c r="CN1026" t="s">
        <v>158</v>
      </c>
      <c r="CO1026" t="s">
        <v>138</v>
      </c>
      <c r="CQ1026" t="s">
        <v>115</v>
      </c>
      <c r="CR1026" t="s">
        <v>133</v>
      </c>
      <c r="CS1026" t="s">
        <v>139</v>
      </c>
      <c r="CT1026" t="s">
        <v>133</v>
      </c>
      <c r="CU1026" t="s">
        <v>139</v>
      </c>
      <c r="CV1026" t="s">
        <v>133</v>
      </c>
      <c r="CW1026" t="s">
        <v>139</v>
      </c>
      <c r="CX1026" t="s">
        <v>6714</v>
      </c>
      <c r="CY1026" s="10">
        <v>16702341795</v>
      </c>
      <c r="CZ1026" t="s">
        <v>154</v>
      </c>
      <c r="DA1026" t="s">
        <v>164</v>
      </c>
      <c r="DB1026" t="s">
        <v>133</v>
      </c>
      <c r="DC1026" t="s">
        <v>115</v>
      </c>
    </row>
    <row r="1027" spans="1:112" ht="14.45" customHeight="1" x14ac:dyDescent="0.25">
      <c r="A1027" t="s">
        <v>6818</v>
      </c>
      <c r="B1027" t="s">
        <v>143</v>
      </c>
      <c r="C1027" s="1">
        <v>45599</v>
      </c>
      <c r="D1027" s="1">
        <v>45644</v>
      </c>
      <c r="E1027" t="s">
        <v>144</v>
      </c>
      <c r="F1027" s="1">
        <v>45715</v>
      </c>
      <c r="G1027" t="s">
        <v>115</v>
      </c>
      <c r="H1027" t="s">
        <v>115</v>
      </c>
      <c r="I1027" t="s">
        <v>115</v>
      </c>
      <c r="J1027" t="s">
        <v>1401</v>
      </c>
      <c r="K1027" t="s">
        <v>1402</v>
      </c>
      <c r="L1027" t="s">
        <v>1403</v>
      </c>
      <c r="M1027" t="s">
        <v>1404</v>
      </c>
      <c r="N1027" t="s">
        <v>119</v>
      </c>
      <c r="O1027" t="s">
        <v>120</v>
      </c>
      <c r="P1027" s="8">
        <v>96950</v>
      </c>
      <c r="Q1027" t="s">
        <v>121</v>
      </c>
      <c r="R1027" t="s">
        <v>119</v>
      </c>
      <c r="S1027" s="10">
        <v>16702353481</v>
      </c>
      <c r="U1027" t="s">
        <v>1405</v>
      </c>
      <c r="V1027">
        <v>811111</v>
      </c>
      <c r="W1027" t="s">
        <v>123</v>
      </c>
      <c r="Y1027" t="s">
        <v>552</v>
      </c>
      <c r="Z1027" t="s">
        <v>553</v>
      </c>
      <c r="AA1027" t="s">
        <v>554</v>
      </c>
      <c r="AB1027" t="s">
        <v>1375</v>
      </c>
      <c r="AC1027" t="s">
        <v>1403</v>
      </c>
      <c r="AD1027" t="s">
        <v>1404</v>
      </c>
      <c r="AE1027" t="s">
        <v>119</v>
      </c>
      <c r="AF1027" t="s">
        <v>120</v>
      </c>
      <c r="AG1027" s="8">
        <v>96950</v>
      </c>
      <c r="AH1027" t="s">
        <v>121</v>
      </c>
      <c r="AI1027" t="s">
        <v>119</v>
      </c>
      <c r="AJ1027" s="10">
        <v>16702353481</v>
      </c>
      <c r="AL1027" t="s">
        <v>1406</v>
      </c>
      <c r="BD1027" t="str">
        <f>"49-9071.00"</f>
        <v>49-9071.00</v>
      </c>
      <c r="BE1027" t="s">
        <v>241</v>
      </c>
      <c r="BF1027" t="s">
        <v>1407</v>
      </c>
      <c r="BG1027" t="s">
        <v>321</v>
      </c>
      <c r="BH1027">
        <v>3</v>
      </c>
      <c r="BI1027">
        <v>3</v>
      </c>
      <c r="BJ1027" s="1">
        <v>45717</v>
      </c>
      <c r="BK1027" s="1">
        <v>46081</v>
      </c>
      <c r="BL1027" s="1">
        <v>45717</v>
      </c>
      <c r="BM1027" s="1">
        <v>46081</v>
      </c>
      <c r="BN1027">
        <v>35</v>
      </c>
      <c r="BO1027">
        <v>0</v>
      </c>
      <c r="BP1027">
        <v>7</v>
      </c>
      <c r="BQ1027">
        <v>7</v>
      </c>
      <c r="BR1027">
        <v>7</v>
      </c>
      <c r="BS1027">
        <v>7</v>
      </c>
      <c r="BT1027">
        <v>7</v>
      </c>
      <c r="BU1027">
        <v>0</v>
      </c>
      <c r="BV1027" t="str">
        <f t="shared" si="16"/>
        <v>8:00 AM</v>
      </c>
      <c r="BW1027" t="str">
        <f>"4:00 PM"</f>
        <v>4:00 PM</v>
      </c>
      <c r="BX1027" t="s">
        <v>158</v>
      </c>
      <c r="BY1027">
        <v>0</v>
      </c>
      <c r="BZ1027">
        <v>12</v>
      </c>
      <c r="CA1027" t="s">
        <v>115</v>
      </c>
      <c r="CC1027" t="s">
        <v>6819</v>
      </c>
      <c r="CD1027" t="s">
        <v>1403</v>
      </c>
      <c r="CE1027" t="s">
        <v>1404</v>
      </c>
      <c r="CF1027" t="s">
        <v>119</v>
      </c>
      <c r="CG1027" t="s">
        <v>120</v>
      </c>
      <c r="CH1027" s="8">
        <v>96950</v>
      </c>
      <c r="CI1027" s="3">
        <v>9.75</v>
      </c>
      <c r="CJ1027" s="3">
        <v>9.75</v>
      </c>
      <c r="CK1027" s="3">
        <v>14.63</v>
      </c>
      <c r="CL1027" s="3">
        <v>14.63</v>
      </c>
      <c r="CM1027" t="s">
        <v>136</v>
      </c>
      <c r="CN1027" t="s">
        <v>139</v>
      </c>
      <c r="CO1027" t="s">
        <v>138</v>
      </c>
      <c r="CQ1027" t="s">
        <v>115</v>
      </c>
      <c r="CR1027" t="s">
        <v>133</v>
      </c>
      <c r="CS1027" t="s">
        <v>139</v>
      </c>
      <c r="CT1027" t="s">
        <v>133</v>
      </c>
      <c r="CU1027" t="s">
        <v>139</v>
      </c>
      <c r="CV1027" t="s">
        <v>133</v>
      </c>
      <c r="CW1027" t="s">
        <v>133</v>
      </c>
      <c r="CX1027" t="s">
        <v>2788</v>
      </c>
      <c r="CY1027" s="10">
        <v>16702353481</v>
      </c>
      <c r="CZ1027" t="s">
        <v>1406</v>
      </c>
      <c r="DA1027" t="s">
        <v>139</v>
      </c>
      <c r="DB1027" t="s">
        <v>133</v>
      </c>
      <c r="DC1027" t="s">
        <v>115</v>
      </c>
      <c r="DD1027" t="s">
        <v>1372</v>
      </c>
      <c r="DE1027" t="s">
        <v>1410</v>
      </c>
      <c r="DF1027" t="s">
        <v>1411</v>
      </c>
      <c r="DG1027" t="s">
        <v>6820</v>
      </c>
      <c r="DH1027" t="s">
        <v>1406</v>
      </c>
    </row>
    <row r="1028" spans="1:112" ht="14.45" customHeight="1" x14ac:dyDescent="0.25">
      <c r="A1028" t="s">
        <v>7148</v>
      </c>
      <c r="B1028" t="s">
        <v>901</v>
      </c>
      <c r="C1028" s="1">
        <v>45601</v>
      </c>
      <c r="D1028" s="1">
        <v>45644</v>
      </c>
      <c r="E1028" t="s">
        <v>144</v>
      </c>
      <c r="F1028" s="1">
        <v>45656</v>
      </c>
      <c r="G1028" t="s">
        <v>133</v>
      </c>
      <c r="H1028" t="s">
        <v>115</v>
      </c>
      <c r="I1028" t="s">
        <v>115</v>
      </c>
      <c r="J1028" t="s">
        <v>7149</v>
      </c>
      <c r="L1028" t="s">
        <v>7150</v>
      </c>
      <c r="N1028" t="s">
        <v>2477</v>
      </c>
      <c r="O1028" t="s">
        <v>120</v>
      </c>
      <c r="P1028" s="8">
        <v>96950</v>
      </c>
      <c r="Q1028" t="s">
        <v>121</v>
      </c>
      <c r="S1028" s="10">
        <v>16704831971</v>
      </c>
      <c r="U1028" t="s">
        <v>7151</v>
      </c>
      <c r="V1028">
        <v>531120</v>
      </c>
      <c r="W1028" t="s">
        <v>123</v>
      </c>
      <c r="Y1028" t="s">
        <v>7152</v>
      </c>
      <c r="Z1028" t="s">
        <v>7153</v>
      </c>
      <c r="AB1028" t="s">
        <v>347</v>
      </c>
      <c r="AC1028" t="s">
        <v>7154</v>
      </c>
      <c r="AE1028" t="s">
        <v>2477</v>
      </c>
      <c r="AF1028" t="s">
        <v>120</v>
      </c>
      <c r="AG1028" s="8">
        <v>96950</v>
      </c>
      <c r="AH1028" t="s">
        <v>121</v>
      </c>
      <c r="AJ1028" s="10">
        <v>16704831971</v>
      </c>
      <c r="AL1028" t="s">
        <v>7155</v>
      </c>
      <c r="BD1028" t="str">
        <f>"37-2012.00"</f>
        <v>37-2012.00</v>
      </c>
      <c r="BE1028" t="s">
        <v>512</v>
      </c>
      <c r="BF1028" t="s">
        <v>7156</v>
      </c>
      <c r="BG1028" t="s">
        <v>512</v>
      </c>
      <c r="BH1028">
        <v>6</v>
      </c>
      <c r="BI1028">
        <v>5</v>
      </c>
      <c r="BJ1028" s="1">
        <v>45658</v>
      </c>
      <c r="BK1028" s="1">
        <v>46752</v>
      </c>
      <c r="BL1028" s="1">
        <v>45658</v>
      </c>
      <c r="BM1028" s="1">
        <v>46752</v>
      </c>
      <c r="BN1028">
        <v>35</v>
      </c>
      <c r="BO1028">
        <v>0</v>
      </c>
      <c r="BP1028">
        <v>7</v>
      </c>
      <c r="BQ1028">
        <v>7</v>
      </c>
      <c r="BR1028">
        <v>7</v>
      </c>
      <c r="BS1028">
        <v>7</v>
      </c>
      <c r="BT1028">
        <v>7</v>
      </c>
      <c r="BU1028">
        <v>0</v>
      </c>
      <c r="BV1028" t="str">
        <f t="shared" si="16"/>
        <v>8:00 AM</v>
      </c>
      <c r="BW1028" t="str">
        <f>"5:00 PM"</f>
        <v>5:00 PM</v>
      </c>
      <c r="BX1028" t="s">
        <v>158</v>
      </c>
      <c r="BY1028">
        <v>0</v>
      </c>
      <c r="BZ1028">
        <v>3</v>
      </c>
      <c r="CA1028" t="s">
        <v>115</v>
      </c>
      <c r="CC1028" s="2" t="s">
        <v>7157</v>
      </c>
      <c r="CD1028" t="s">
        <v>7158</v>
      </c>
      <c r="CF1028" t="s">
        <v>148</v>
      </c>
      <c r="CG1028" t="s">
        <v>120</v>
      </c>
      <c r="CH1028" s="8">
        <v>96950</v>
      </c>
      <c r="CI1028" s="3">
        <v>7.77</v>
      </c>
      <c r="CJ1028" s="3">
        <v>7.77</v>
      </c>
      <c r="CK1028" s="3">
        <v>11.65</v>
      </c>
      <c r="CL1028" s="3">
        <v>11.65</v>
      </c>
      <c r="CM1028" t="s">
        <v>136</v>
      </c>
      <c r="CN1028" t="s">
        <v>368</v>
      </c>
      <c r="CO1028" t="s">
        <v>138</v>
      </c>
      <c r="CQ1028" t="s">
        <v>115</v>
      </c>
      <c r="CR1028" t="s">
        <v>133</v>
      </c>
      <c r="CS1028" t="s">
        <v>139</v>
      </c>
      <c r="CT1028" t="s">
        <v>133</v>
      </c>
      <c r="CU1028" t="s">
        <v>139</v>
      </c>
      <c r="CV1028" t="s">
        <v>133</v>
      </c>
      <c r="CW1028" t="s">
        <v>139</v>
      </c>
      <c r="CX1028" t="s">
        <v>2193</v>
      </c>
      <c r="CY1028" s="10">
        <v>16704831971</v>
      </c>
      <c r="CZ1028" t="s">
        <v>7155</v>
      </c>
      <c r="DA1028" t="s">
        <v>139</v>
      </c>
      <c r="DB1028" t="s">
        <v>133</v>
      </c>
      <c r="DC1028" t="s">
        <v>115</v>
      </c>
      <c r="DD1028" t="s">
        <v>7159</v>
      </c>
      <c r="DE1028" t="s">
        <v>7160</v>
      </c>
      <c r="DG1028" t="s">
        <v>7161</v>
      </c>
      <c r="DH1028" t="s">
        <v>7155</v>
      </c>
    </row>
    <row r="1029" spans="1:112" ht="14.45" customHeight="1" x14ac:dyDescent="0.25">
      <c r="A1029" t="s">
        <v>7294</v>
      </c>
      <c r="B1029" t="s">
        <v>143</v>
      </c>
      <c r="C1029" s="1">
        <v>45600</v>
      </c>
      <c r="D1029" s="1">
        <v>45644</v>
      </c>
      <c r="E1029" t="s">
        <v>114</v>
      </c>
      <c r="G1029" t="s">
        <v>115</v>
      </c>
      <c r="H1029" t="s">
        <v>115</v>
      </c>
      <c r="I1029" t="s">
        <v>115</v>
      </c>
      <c r="J1029" t="s">
        <v>3439</v>
      </c>
      <c r="K1029" t="s">
        <v>3440</v>
      </c>
      <c r="L1029" t="s">
        <v>1054</v>
      </c>
      <c r="N1029" t="s">
        <v>643</v>
      </c>
      <c r="O1029" t="s">
        <v>120</v>
      </c>
      <c r="P1029" s="8">
        <v>96951</v>
      </c>
      <c r="Q1029" t="s">
        <v>121</v>
      </c>
      <c r="S1029" s="10">
        <v>16705320350</v>
      </c>
      <c r="U1029" t="s">
        <v>3441</v>
      </c>
      <c r="V1029">
        <v>445110</v>
      </c>
      <c r="W1029" t="s">
        <v>123</v>
      </c>
      <c r="Y1029" t="s">
        <v>1056</v>
      </c>
      <c r="Z1029" t="s">
        <v>269</v>
      </c>
      <c r="AA1029" t="s">
        <v>1057</v>
      </c>
      <c r="AB1029" t="s">
        <v>3386</v>
      </c>
      <c r="AC1029" t="s">
        <v>1054</v>
      </c>
      <c r="AE1029" t="s">
        <v>643</v>
      </c>
      <c r="AF1029" t="s">
        <v>120</v>
      </c>
      <c r="AG1029" s="8">
        <v>96951</v>
      </c>
      <c r="AH1029" t="s">
        <v>121</v>
      </c>
      <c r="AJ1029" s="10">
        <v>16705320350</v>
      </c>
      <c r="AL1029" t="s">
        <v>3442</v>
      </c>
      <c r="BD1029" t="str">
        <f>"51-9198.00"</f>
        <v>51-9198.00</v>
      </c>
      <c r="BE1029" t="s">
        <v>1347</v>
      </c>
      <c r="BF1029" t="s">
        <v>3802</v>
      </c>
      <c r="BG1029" t="s">
        <v>3803</v>
      </c>
      <c r="BH1029">
        <v>5</v>
      </c>
      <c r="BI1029">
        <v>5</v>
      </c>
      <c r="BJ1029" s="1">
        <v>45717</v>
      </c>
      <c r="BK1029" s="1">
        <v>46081</v>
      </c>
      <c r="BL1029" s="1">
        <v>45717</v>
      </c>
      <c r="BM1029" s="1">
        <v>46081</v>
      </c>
      <c r="BN1029">
        <v>40</v>
      </c>
      <c r="BO1029">
        <v>0</v>
      </c>
      <c r="BP1029">
        <v>7</v>
      </c>
      <c r="BQ1029">
        <v>7</v>
      </c>
      <c r="BR1029">
        <v>7</v>
      </c>
      <c r="BS1029">
        <v>7</v>
      </c>
      <c r="BT1029">
        <v>7</v>
      </c>
      <c r="BU1029">
        <v>5</v>
      </c>
      <c r="BV1029" t="str">
        <f t="shared" si="16"/>
        <v>8:00 AM</v>
      </c>
      <c r="BW1029" t="str">
        <f>"4:00 PM"</f>
        <v>4:00 PM</v>
      </c>
      <c r="BX1029" t="s">
        <v>158</v>
      </c>
      <c r="BY1029">
        <v>0</v>
      </c>
      <c r="BZ1029">
        <v>3</v>
      </c>
      <c r="CA1029" t="s">
        <v>115</v>
      </c>
      <c r="CC1029" t="s">
        <v>3804</v>
      </c>
      <c r="CD1029" t="s">
        <v>1063</v>
      </c>
      <c r="CF1029" t="s">
        <v>643</v>
      </c>
      <c r="CG1029" t="s">
        <v>120</v>
      </c>
      <c r="CH1029" s="8">
        <v>96951</v>
      </c>
      <c r="CI1029" s="3">
        <v>8.23</v>
      </c>
      <c r="CJ1029" s="3">
        <v>8.23</v>
      </c>
      <c r="CK1029" s="3">
        <v>12.35</v>
      </c>
      <c r="CL1029" s="3">
        <v>12.35</v>
      </c>
      <c r="CM1029" t="s">
        <v>136</v>
      </c>
      <c r="CN1029" t="s">
        <v>139</v>
      </c>
      <c r="CO1029" t="s">
        <v>138</v>
      </c>
      <c r="CQ1029" t="s">
        <v>115</v>
      </c>
      <c r="CR1029" t="s">
        <v>133</v>
      </c>
      <c r="CS1029" t="s">
        <v>133</v>
      </c>
      <c r="CT1029" t="s">
        <v>133</v>
      </c>
      <c r="CU1029" t="s">
        <v>139</v>
      </c>
      <c r="CV1029" t="s">
        <v>133</v>
      </c>
      <c r="CW1029" t="s">
        <v>139</v>
      </c>
      <c r="CX1029" t="s">
        <v>2198</v>
      </c>
      <c r="CY1029" s="10">
        <v>16705320350</v>
      </c>
      <c r="CZ1029" t="s">
        <v>3442</v>
      </c>
      <c r="DA1029" t="s">
        <v>139</v>
      </c>
      <c r="DB1029" t="s">
        <v>133</v>
      </c>
      <c r="DC1029" t="s">
        <v>115</v>
      </c>
    </row>
    <row r="1030" spans="1:112" ht="14.45" customHeight="1" x14ac:dyDescent="0.25">
      <c r="A1030" t="s">
        <v>7316</v>
      </c>
      <c r="B1030" t="s">
        <v>192</v>
      </c>
      <c r="C1030" s="1">
        <v>45608</v>
      </c>
      <c r="D1030" s="1">
        <v>45644</v>
      </c>
      <c r="E1030" t="s">
        <v>144</v>
      </c>
      <c r="F1030" s="1">
        <v>45687</v>
      </c>
      <c r="G1030" t="s">
        <v>133</v>
      </c>
      <c r="H1030" t="s">
        <v>115</v>
      </c>
      <c r="I1030" t="s">
        <v>115</v>
      </c>
      <c r="J1030" t="s">
        <v>2875</v>
      </c>
      <c r="L1030" t="s">
        <v>2876</v>
      </c>
      <c r="N1030" t="s">
        <v>148</v>
      </c>
      <c r="O1030" t="s">
        <v>120</v>
      </c>
      <c r="P1030" s="8">
        <v>96950</v>
      </c>
      <c r="Q1030" t="s">
        <v>121</v>
      </c>
      <c r="R1030" t="s">
        <v>1354</v>
      </c>
      <c r="S1030" s="10">
        <v>16707891106</v>
      </c>
      <c r="U1030" t="s">
        <v>2877</v>
      </c>
      <c r="V1030">
        <v>236116</v>
      </c>
      <c r="W1030" t="s">
        <v>123</v>
      </c>
      <c r="Y1030" t="s">
        <v>2878</v>
      </c>
      <c r="Z1030" t="s">
        <v>2879</v>
      </c>
      <c r="AA1030" t="s">
        <v>2880</v>
      </c>
      <c r="AB1030" t="s">
        <v>623</v>
      </c>
      <c r="AC1030" t="s">
        <v>4070</v>
      </c>
      <c r="AE1030" t="s">
        <v>119</v>
      </c>
      <c r="AF1030" t="s">
        <v>120</v>
      </c>
      <c r="AG1030" s="8">
        <v>96950</v>
      </c>
      <c r="AH1030" t="s">
        <v>121</v>
      </c>
      <c r="AI1030" t="s">
        <v>4772</v>
      </c>
      <c r="AJ1030" s="10">
        <v>16707891106</v>
      </c>
      <c r="AL1030" t="s">
        <v>2882</v>
      </c>
      <c r="BD1030" t="str">
        <f>"49-9071.00"</f>
        <v>49-9071.00</v>
      </c>
      <c r="BE1030" t="s">
        <v>241</v>
      </c>
      <c r="BF1030" t="s">
        <v>7317</v>
      </c>
      <c r="BG1030" t="s">
        <v>241</v>
      </c>
      <c r="BH1030">
        <v>15</v>
      </c>
      <c r="BJ1030" s="1">
        <v>45689</v>
      </c>
      <c r="BK1030" s="1">
        <v>46783</v>
      </c>
      <c r="BN1030">
        <v>35</v>
      </c>
      <c r="BO1030">
        <v>0</v>
      </c>
      <c r="BP1030">
        <v>7</v>
      </c>
      <c r="BQ1030">
        <v>7</v>
      </c>
      <c r="BR1030">
        <v>7</v>
      </c>
      <c r="BS1030">
        <v>7</v>
      </c>
      <c r="BT1030">
        <v>7</v>
      </c>
      <c r="BU1030">
        <v>0</v>
      </c>
      <c r="BV1030" t="str">
        <f t="shared" si="16"/>
        <v>8:00 AM</v>
      </c>
      <c r="BW1030" t="str">
        <f>"4:00 PM"</f>
        <v>4:00 PM</v>
      </c>
      <c r="BX1030" t="s">
        <v>158</v>
      </c>
      <c r="BY1030">
        <v>0</v>
      </c>
      <c r="BZ1030">
        <v>6</v>
      </c>
      <c r="CA1030" t="s">
        <v>115</v>
      </c>
      <c r="CC1030" t="s">
        <v>4773</v>
      </c>
      <c r="CD1030" t="s">
        <v>2876</v>
      </c>
      <c r="CF1030" t="s">
        <v>148</v>
      </c>
      <c r="CG1030" t="s">
        <v>120</v>
      </c>
      <c r="CH1030" s="8">
        <v>96950</v>
      </c>
      <c r="CI1030" s="3">
        <v>9.75</v>
      </c>
      <c r="CJ1030" s="3">
        <v>9.75</v>
      </c>
      <c r="CK1030" s="3">
        <v>14.63</v>
      </c>
      <c r="CL1030" s="3">
        <v>14.63</v>
      </c>
      <c r="CM1030" t="s">
        <v>136</v>
      </c>
      <c r="CO1030" t="s">
        <v>138</v>
      </c>
      <c r="CQ1030" t="s">
        <v>115</v>
      </c>
      <c r="CR1030" t="s">
        <v>133</v>
      </c>
      <c r="CS1030" t="s">
        <v>139</v>
      </c>
      <c r="CT1030" t="s">
        <v>133</v>
      </c>
      <c r="CU1030" t="s">
        <v>139</v>
      </c>
      <c r="CV1030" t="s">
        <v>133</v>
      </c>
      <c r="CW1030" t="s">
        <v>139</v>
      </c>
      <c r="CX1030" t="s">
        <v>2885</v>
      </c>
      <c r="CY1030" s="10">
        <v>16707891106</v>
      </c>
      <c r="CZ1030" t="s">
        <v>2882</v>
      </c>
      <c r="DA1030" t="s">
        <v>793</v>
      </c>
      <c r="DB1030" t="s">
        <v>133</v>
      </c>
      <c r="DC1030" t="s">
        <v>115</v>
      </c>
    </row>
    <row r="1031" spans="1:112" ht="14.45" customHeight="1" x14ac:dyDescent="0.25">
      <c r="A1031" t="s">
        <v>7563</v>
      </c>
      <c r="B1031" t="s">
        <v>143</v>
      </c>
      <c r="C1031" s="1">
        <v>45590</v>
      </c>
      <c r="D1031" s="1">
        <v>45644</v>
      </c>
      <c r="E1031" t="s">
        <v>114</v>
      </c>
      <c r="G1031" t="s">
        <v>115</v>
      </c>
      <c r="H1031" t="s">
        <v>115</v>
      </c>
      <c r="I1031" t="s">
        <v>115</v>
      </c>
      <c r="J1031" t="s">
        <v>3371</v>
      </c>
      <c r="K1031" t="s">
        <v>3645</v>
      </c>
      <c r="L1031" t="s">
        <v>369</v>
      </c>
      <c r="M1031" t="s">
        <v>360</v>
      </c>
      <c r="N1031" t="s">
        <v>148</v>
      </c>
      <c r="O1031" t="s">
        <v>120</v>
      </c>
      <c r="P1031" s="8">
        <v>96950</v>
      </c>
      <c r="Q1031" t="s">
        <v>121</v>
      </c>
      <c r="S1031" s="10">
        <v>16702871116</v>
      </c>
      <c r="U1031" t="s">
        <v>3373</v>
      </c>
      <c r="V1031">
        <v>56179</v>
      </c>
      <c r="W1031" t="s">
        <v>123</v>
      </c>
      <c r="Y1031" t="s">
        <v>3646</v>
      </c>
      <c r="Z1031" t="s">
        <v>3647</v>
      </c>
      <c r="AA1031" t="s">
        <v>3648</v>
      </c>
      <c r="AB1031" t="s">
        <v>1698</v>
      </c>
      <c r="AC1031" t="s">
        <v>369</v>
      </c>
      <c r="AD1031" t="s">
        <v>360</v>
      </c>
      <c r="AE1031" t="s">
        <v>148</v>
      </c>
      <c r="AF1031" t="s">
        <v>120</v>
      </c>
      <c r="AG1031" s="8">
        <v>96950</v>
      </c>
      <c r="AH1031" t="s">
        <v>121</v>
      </c>
      <c r="AJ1031" s="10">
        <v>16702871116</v>
      </c>
      <c r="AL1031" t="s">
        <v>366</v>
      </c>
      <c r="BD1031" t="str">
        <f>"49-9071.00"</f>
        <v>49-9071.00</v>
      </c>
      <c r="BE1031" t="s">
        <v>241</v>
      </c>
      <c r="BF1031" t="s">
        <v>3649</v>
      </c>
      <c r="BG1031" t="s">
        <v>241</v>
      </c>
      <c r="BH1031">
        <v>20</v>
      </c>
      <c r="BI1031">
        <v>20</v>
      </c>
      <c r="BJ1031" s="1">
        <v>45597</v>
      </c>
      <c r="BK1031" s="1">
        <v>45961</v>
      </c>
      <c r="BL1031" s="1">
        <v>45644</v>
      </c>
      <c r="BM1031" s="1">
        <v>45961</v>
      </c>
      <c r="BN1031">
        <v>35</v>
      </c>
      <c r="BO1031">
        <v>0</v>
      </c>
      <c r="BP1031">
        <v>7</v>
      </c>
      <c r="BQ1031">
        <v>7</v>
      </c>
      <c r="BR1031">
        <v>7</v>
      </c>
      <c r="BS1031">
        <v>7</v>
      </c>
      <c r="BT1031">
        <v>7</v>
      </c>
      <c r="BU1031">
        <v>0</v>
      </c>
      <c r="BV1031" t="str">
        <f t="shared" si="16"/>
        <v>8:00 AM</v>
      </c>
      <c r="BW1031" t="str">
        <f>"4:00 PM"</f>
        <v>4:00 PM</v>
      </c>
      <c r="BX1031" t="s">
        <v>158</v>
      </c>
      <c r="BY1031">
        <v>0</v>
      </c>
      <c r="BZ1031">
        <v>12</v>
      </c>
      <c r="CA1031" t="s">
        <v>115</v>
      </c>
      <c r="CC1031" t="s">
        <v>368</v>
      </c>
      <c r="CD1031" t="s">
        <v>369</v>
      </c>
      <c r="CE1031" t="s">
        <v>360</v>
      </c>
      <c r="CF1031" t="s">
        <v>148</v>
      </c>
      <c r="CG1031" t="s">
        <v>120</v>
      </c>
      <c r="CH1031" s="8">
        <v>96950</v>
      </c>
      <c r="CI1031" s="3">
        <v>9.75</v>
      </c>
      <c r="CJ1031" s="3">
        <v>9.75</v>
      </c>
      <c r="CK1031" s="3">
        <v>14.62</v>
      </c>
      <c r="CL1031" s="3">
        <v>14.62</v>
      </c>
      <c r="CM1031" t="s">
        <v>136</v>
      </c>
      <c r="CO1031" t="s">
        <v>138</v>
      </c>
      <c r="CQ1031" t="s">
        <v>115</v>
      </c>
      <c r="CR1031" t="s">
        <v>133</v>
      </c>
      <c r="CS1031" t="s">
        <v>139</v>
      </c>
      <c r="CT1031" t="s">
        <v>133</v>
      </c>
      <c r="CU1031" t="s">
        <v>139</v>
      </c>
      <c r="CV1031" t="s">
        <v>133</v>
      </c>
      <c r="CW1031" t="s">
        <v>139</v>
      </c>
      <c r="CX1031" t="s">
        <v>3650</v>
      </c>
      <c r="CY1031" s="10">
        <v>16702871116</v>
      </c>
      <c r="CZ1031" t="s">
        <v>366</v>
      </c>
      <c r="DA1031" t="s">
        <v>139</v>
      </c>
      <c r="DB1031" t="s">
        <v>133</v>
      </c>
      <c r="DC1031" t="s">
        <v>115</v>
      </c>
    </row>
    <row r="1032" spans="1:112" ht="14.45" customHeight="1" x14ac:dyDescent="0.25">
      <c r="A1032" t="s">
        <v>7564</v>
      </c>
      <c r="B1032" t="s">
        <v>143</v>
      </c>
      <c r="C1032" s="1">
        <v>45602</v>
      </c>
      <c r="D1032" s="1">
        <v>45644</v>
      </c>
      <c r="E1032" t="s">
        <v>144</v>
      </c>
      <c r="F1032" s="1">
        <v>45775</v>
      </c>
      <c r="G1032" t="s">
        <v>115</v>
      </c>
      <c r="H1032" t="s">
        <v>115</v>
      </c>
      <c r="I1032" t="s">
        <v>115</v>
      </c>
      <c r="J1032" t="s">
        <v>2355</v>
      </c>
      <c r="K1032" t="s">
        <v>2356</v>
      </c>
      <c r="L1032" t="s">
        <v>294</v>
      </c>
      <c r="M1032" t="s">
        <v>2357</v>
      </c>
      <c r="N1032" t="s">
        <v>283</v>
      </c>
      <c r="O1032" t="s">
        <v>120</v>
      </c>
      <c r="P1032" s="8">
        <v>96952</v>
      </c>
      <c r="Q1032" t="s">
        <v>121</v>
      </c>
      <c r="R1032" t="s">
        <v>139</v>
      </c>
      <c r="S1032" s="10">
        <v>16702850045</v>
      </c>
      <c r="U1032" t="s">
        <v>2358</v>
      </c>
      <c r="V1032">
        <v>812111</v>
      </c>
      <c r="W1032" t="s">
        <v>123</v>
      </c>
      <c r="Y1032" t="s">
        <v>2359</v>
      </c>
      <c r="Z1032" t="s">
        <v>2360</v>
      </c>
      <c r="AA1032" t="s">
        <v>190</v>
      </c>
      <c r="AB1032" t="s">
        <v>648</v>
      </c>
      <c r="AC1032" t="s">
        <v>294</v>
      </c>
      <c r="AD1032" t="s">
        <v>2357</v>
      </c>
      <c r="AE1032" t="s">
        <v>283</v>
      </c>
      <c r="AF1032" t="s">
        <v>120</v>
      </c>
      <c r="AG1032" s="8">
        <v>96952</v>
      </c>
      <c r="AH1032" t="s">
        <v>121</v>
      </c>
      <c r="AJ1032" s="10">
        <v>16702850045</v>
      </c>
      <c r="AL1032" t="s">
        <v>2361</v>
      </c>
      <c r="BD1032" t="str">
        <f>"39-5011.00"</f>
        <v>39-5011.00</v>
      </c>
      <c r="BE1032" t="s">
        <v>1157</v>
      </c>
      <c r="BF1032" t="s">
        <v>7565</v>
      </c>
      <c r="BG1032" t="s">
        <v>1159</v>
      </c>
      <c r="BH1032">
        <v>1</v>
      </c>
      <c r="BI1032">
        <v>1</v>
      </c>
      <c r="BJ1032" s="1">
        <v>45777</v>
      </c>
      <c r="BK1032" s="1">
        <v>46141</v>
      </c>
      <c r="BL1032" s="1">
        <v>45777</v>
      </c>
      <c r="BM1032" s="1">
        <v>46141</v>
      </c>
      <c r="BN1032">
        <v>35</v>
      </c>
      <c r="BO1032">
        <v>0</v>
      </c>
      <c r="BP1032">
        <v>7</v>
      </c>
      <c r="BQ1032">
        <v>7</v>
      </c>
      <c r="BR1032">
        <v>7</v>
      </c>
      <c r="BS1032">
        <v>7</v>
      </c>
      <c r="BT1032">
        <v>7</v>
      </c>
      <c r="BU1032">
        <v>0</v>
      </c>
      <c r="BV1032" t="str">
        <f t="shared" si="16"/>
        <v>8:00 AM</v>
      </c>
      <c r="BW1032" t="str">
        <f>"3:00 PM"</f>
        <v>3:00 PM</v>
      </c>
      <c r="BX1032" t="s">
        <v>226</v>
      </c>
      <c r="BY1032">
        <v>0</v>
      </c>
      <c r="BZ1032">
        <v>12</v>
      </c>
      <c r="CA1032" t="s">
        <v>115</v>
      </c>
      <c r="CC1032" t="s">
        <v>137</v>
      </c>
      <c r="CD1032" t="s">
        <v>294</v>
      </c>
      <c r="CE1032" t="s">
        <v>2357</v>
      </c>
      <c r="CF1032" t="s">
        <v>283</v>
      </c>
      <c r="CG1032" t="s">
        <v>120</v>
      </c>
      <c r="CH1032" s="8">
        <v>96952</v>
      </c>
      <c r="CI1032" s="3">
        <v>8.14</v>
      </c>
      <c r="CJ1032" s="3">
        <v>8.14</v>
      </c>
      <c r="CM1032" t="s">
        <v>136</v>
      </c>
      <c r="CN1032" t="s">
        <v>139</v>
      </c>
      <c r="CO1032" t="s">
        <v>138</v>
      </c>
      <c r="CQ1032" t="s">
        <v>115</v>
      </c>
      <c r="CR1032" t="s">
        <v>133</v>
      </c>
      <c r="CS1032" t="s">
        <v>139</v>
      </c>
      <c r="CT1032" t="s">
        <v>139</v>
      </c>
      <c r="CU1032" t="s">
        <v>139</v>
      </c>
      <c r="CV1032" t="s">
        <v>133</v>
      </c>
      <c r="CW1032" t="s">
        <v>139</v>
      </c>
      <c r="CX1032" t="s">
        <v>2364</v>
      </c>
      <c r="CY1032" s="10">
        <v>16702850045</v>
      </c>
      <c r="CZ1032" t="s">
        <v>2361</v>
      </c>
      <c r="DA1032" t="s">
        <v>139</v>
      </c>
      <c r="DB1032" t="s">
        <v>133</v>
      </c>
      <c r="DC1032" t="s">
        <v>115</v>
      </c>
    </row>
    <row r="1033" spans="1:112" ht="14.45" customHeight="1" x14ac:dyDescent="0.25">
      <c r="A1033" t="s">
        <v>8159</v>
      </c>
      <c r="B1033" t="s">
        <v>212</v>
      </c>
      <c r="C1033" s="1">
        <v>45634</v>
      </c>
      <c r="D1033" s="1">
        <v>45644</v>
      </c>
      <c r="E1033" t="s">
        <v>144</v>
      </c>
      <c r="F1033" s="1">
        <v>45791</v>
      </c>
      <c r="G1033" t="s">
        <v>115</v>
      </c>
      <c r="H1033" t="s">
        <v>115</v>
      </c>
      <c r="I1033" t="s">
        <v>115</v>
      </c>
      <c r="J1033" t="s">
        <v>871</v>
      </c>
      <c r="L1033" t="s">
        <v>872</v>
      </c>
      <c r="M1033" t="s">
        <v>873</v>
      </c>
      <c r="N1033" t="s">
        <v>119</v>
      </c>
      <c r="O1033" t="s">
        <v>120</v>
      </c>
      <c r="P1033" s="8">
        <v>96950</v>
      </c>
      <c r="Q1033" t="s">
        <v>121</v>
      </c>
      <c r="R1033" t="s">
        <v>284</v>
      </c>
      <c r="S1033" s="10">
        <v>16703223320</v>
      </c>
      <c r="U1033" t="s">
        <v>875</v>
      </c>
      <c r="V1033">
        <v>611110</v>
      </c>
      <c r="W1033" t="s">
        <v>123</v>
      </c>
      <c r="Y1033" t="s">
        <v>876</v>
      </c>
      <c r="Z1033" t="s">
        <v>877</v>
      </c>
      <c r="AA1033" t="s">
        <v>878</v>
      </c>
      <c r="AB1033" t="s">
        <v>879</v>
      </c>
      <c r="AC1033" t="s">
        <v>872</v>
      </c>
      <c r="AE1033" t="s">
        <v>119</v>
      </c>
      <c r="AF1033" t="s">
        <v>120</v>
      </c>
      <c r="AG1033" s="8">
        <v>96950</v>
      </c>
      <c r="AH1033" t="s">
        <v>121</v>
      </c>
      <c r="AI1033" t="s">
        <v>284</v>
      </c>
      <c r="AJ1033" s="10">
        <v>16703223320</v>
      </c>
      <c r="AL1033" t="s">
        <v>880</v>
      </c>
      <c r="BD1033" t="str">
        <f>"25-2021.00"</f>
        <v>25-2021.00</v>
      </c>
      <c r="BE1033" t="s">
        <v>6695</v>
      </c>
      <c r="BF1033" t="s">
        <v>6696</v>
      </c>
      <c r="BG1033" t="s">
        <v>6697</v>
      </c>
      <c r="BH1033">
        <v>2</v>
      </c>
      <c r="BJ1033" s="1">
        <v>45824</v>
      </c>
      <c r="BK1033" s="1">
        <v>46188</v>
      </c>
      <c r="BN1033">
        <v>35</v>
      </c>
      <c r="BO1033">
        <v>0</v>
      </c>
      <c r="BP1033">
        <v>7</v>
      </c>
      <c r="BQ1033">
        <v>7</v>
      </c>
      <c r="BR1033">
        <v>7</v>
      </c>
      <c r="BS1033">
        <v>7</v>
      </c>
      <c r="BT1033">
        <v>7</v>
      </c>
      <c r="BU1033">
        <v>0</v>
      </c>
      <c r="BV1033" t="str">
        <f>"7:00 AM"</f>
        <v>7:00 AM</v>
      </c>
      <c r="BW1033" t="str">
        <f>"3:00 PM"</f>
        <v>3:00 PM</v>
      </c>
      <c r="BX1033" t="s">
        <v>726</v>
      </c>
      <c r="BY1033">
        <v>0</v>
      </c>
      <c r="BZ1033">
        <v>12</v>
      </c>
      <c r="CA1033" t="s">
        <v>115</v>
      </c>
      <c r="CC1033" t="e">
        <f>-experience in CHRISTIAN SCHOOL SETTING.
-MUST BE WILLING to OBTAIN ACSI CERTIFICATION DURING THE INITIAL YEAR of EMPLOYMENT.
- FAMILIARITY USING TECHNOLOGY (LAPTOP, IPAD, PROJECTOR) in THE CLASSROOM.
- Knowledge in MICROSOFT OFFICE, GOOGLE CLASSROOM, GOOGLE DOCS, FORMS, and OTHER EDUCATIONAL SOFTWARE.
-Knowledge of INSTRUCTIONAL methods APPROPRIATE for STUDENTS AT THE RESPECTIVE GRADE LEVELS.</f>
        <v>#NAME?</v>
      </c>
      <c r="CD1033" t="s">
        <v>885</v>
      </c>
      <c r="CF1033" t="s">
        <v>119</v>
      </c>
      <c r="CG1033" t="s">
        <v>120</v>
      </c>
      <c r="CH1033" s="8">
        <v>96950</v>
      </c>
      <c r="CI1033" s="3">
        <v>20.48</v>
      </c>
      <c r="CJ1033" s="3">
        <v>20.48</v>
      </c>
      <c r="CK1033" s="3">
        <v>0</v>
      </c>
      <c r="CL1033" s="3">
        <v>0</v>
      </c>
      <c r="CM1033" t="s">
        <v>136</v>
      </c>
      <c r="CN1033" t="s">
        <v>246</v>
      </c>
      <c r="CO1033" t="s">
        <v>138</v>
      </c>
      <c r="CQ1033" t="s">
        <v>115</v>
      </c>
      <c r="CR1033" t="s">
        <v>133</v>
      </c>
      <c r="CS1033" t="s">
        <v>139</v>
      </c>
      <c r="CT1033" t="s">
        <v>139</v>
      </c>
      <c r="CU1033" t="s">
        <v>139</v>
      </c>
      <c r="CV1033" t="s">
        <v>133</v>
      </c>
      <c r="CW1033" t="s">
        <v>139</v>
      </c>
      <c r="CX1033" t="s">
        <v>295</v>
      </c>
      <c r="CY1033" s="10">
        <v>16703223320</v>
      </c>
      <c r="CZ1033" t="s">
        <v>880</v>
      </c>
      <c r="DA1033" t="s">
        <v>793</v>
      </c>
      <c r="DB1033" t="s">
        <v>133</v>
      </c>
      <c r="DC1033" t="s">
        <v>115</v>
      </c>
    </row>
    <row r="1034" spans="1:112" ht="14.45" customHeight="1" x14ac:dyDescent="0.25">
      <c r="A1034" t="s">
        <v>8161</v>
      </c>
      <c r="B1034" t="s">
        <v>143</v>
      </c>
      <c r="C1034" s="1">
        <v>45601</v>
      </c>
      <c r="D1034" s="1">
        <v>45644</v>
      </c>
      <c r="E1034" t="s">
        <v>114</v>
      </c>
      <c r="G1034" t="s">
        <v>115</v>
      </c>
      <c r="H1034" t="s">
        <v>115</v>
      </c>
      <c r="I1034" t="s">
        <v>115</v>
      </c>
      <c r="J1034" t="s">
        <v>8162</v>
      </c>
      <c r="K1034" t="s">
        <v>8163</v>
      </c>
      <c r="L1034" t="s">
        <v>8164</v>
      </c>
      <c r="N1034" t="s">
        <v>119</v>
      </c>
      <c r="O1034" t="s">
        <v>120</v>
      </c>
      <c r="P1034" s="8">
        <v>96950</v>
      </c>
      <c r="Q1034" t="s">
        <v>121</v>
      </c>
      <c r="S1034" s="10">
        <v>16702880471</v>
      </c>
      <c r="U1034" t="s">
        <v>8165</v>
      </c>
      <c r="V1034">
        <v>812332</v>
      </c>
      <c r="W1034" t="s">
        <v>123</v>
      </c>
      <c r="Y1034" t="s">
        <v>8166</v>
      </c>
      <c r="Z1034" t="s">
        <v>8167</v>
      </c>
      <c r="AB1034" t="s">
        <v>200</v>
      </c>
      <c r="AC1034" t="s">
        <v>8164</v>
      </c>
      <c r="AE1034" t="s">
        <v>119</v>
      </c>
      <c r="AF1034" t="s">
        <v>120</v>
      </c>
      <c r="AG1034" s="8">
        <v>96950</v>
      </c>
      <c r="AH1034" t="s">
        <v>121</v>
      </c>
      <c r="AJ1034" s="10">
        <v>16702880471</v>
      </c>
      <c r="AL1034" t="s">
        <v>8168</v>
      </c>
      <c r="BD1034" t="str">
        <f>"49-9071.00"</f>
        <v>49-9071.00</v>
      </c>
      <c r="BE1034" t="s">
        <v>241</v>
      </c>
      <c r="BF1034" t="s">
        <v>8169</v>
      </c>
      <c r="BG1034" t="s">
        <v>1638</v>
      </c>
      <c r="BH1034">
        <v>1</v>
      </c>
      <c r="BI1034">
        <v>1</v>
      </c>
      <c r="BJ1034" s="1">
        <v>45658</v>
      </c>
      <c r="BK1034" s="1">
        <v>46022</v>
      </c>
      <c r="BL1034" s="1">
        <v>45658</v>
      </c>
      <c r="BM1034" s="1">
        <v>46022</v>
      </c>
      <c r="BN1034">
        <v>40</v>
      </c>
      <c r="BO1034">
        <v>0</v>
      </c>
      <c r="BP1034">
        <v>8</v>
      </c>
      <c r="BQ1034">
        <v>8</v>
      </c>
      <c r="BR1034">
        <v>8</v>
      </c>
      <c r="BS1034">
        <v>8</v>
      </c>
      <c r="BT1034">
        <v>8</v>
      </c>
      <c r="BU1034">
        <v>0</v>
      </c>
      <c r="BV1034" t="str">
        <f>"9:00 AM"</f>
        <v>9:00 AM</v>
      </c>
      <c r="BW1034" t="str">
        <f>"5:00 PM"</f>
        <v>5:00 PM</v>
      </c>
      <c r="BX1034" t="s">
        <v>226</v>
      </c>
      <c r="BY1034">
        <v>0</v>
      </c>
      <c r="BZ1034">
        <v>12</v>
      </c>
      <c r="CA1034" t="s">
        <v>115</v>
      </c>
      <c r="CC1034" t="s">
        <v>4673</v>
      </c>
      <c r="CD1034" t="s">
        <v>8164</v>
      </c>
      <c r="CF1034" t="s">
        <v>119</v>
      </c>
      <c r="CG1034" t="s">
        <v>120</v>
      </c>
      <c r="CH1034" s="8">
        <v>96950</v>
      </c>
      <c r="CI1034" s="3">
        <v>9.75</v>
      </c>
      <c r="CJ1034" s="3">
        <v>9.75</v>
      </c>
      <c r="CK1034" s="3">
        <v>14.63</v>
      </c>
      <c r="CL1034" s="3">
        <v>14.63</v>
      </c>
      <c r="CM1034" t="s">
        <v>136</v>
      </c>
      <c r="CO1034" t="s">
        <v>138</v>
      </c>
      <c r="CQ1034" t="s">
        <v>115</v>
      </c>
      <c r="CR1034" t="s">
        <v>133</v>
      </c>
      <c r="CS1034" t="s">
        <v>139</v>
      </c>
      <c r="CT1034" t="s">
        <v>133</v>
      </c>
      <c r="CU1034" t="s">
        <v>139</v>
      </c>
      <c r="CV1034" t="s">
        <v>133</v>
      </c>
      <c r="CW1034" t="s">
        <v>139</v>
      </c>
      <c r="CX1034" t="s">
        <v>7325</v>
      </c>
      <c r="CY1034" s="10">
        <v>16702880471</v>
      </c>
      <c r="CZ1034" t="s">
        <v>8168</v>
      </c>
      <c r="DA1034" t="s">
        <v>139</v>
      </c>
      <c r="DB1034" t="s">
        <v>133</v>
      </c>
      <c r="DC1034" t="s">
        <v>115</v>
      </c>
      <c r="DD1034" t="s">
        <v>8166</v>
      </c>
      <c r="DE1034" t="s">
        <v>8167</v>
      </c>
      <c r="DG1034" t="s">
        <v>8162</v>
      </c>
      <c r="DH1034" t="s">
        <v>8168</v>
      </c>
    </row>
    <row r="1035" spans="1:112" ht="14.45" customHeight="1" x14ac:dyDescent="0.25">
      <c r="A1035" t="s">
        <v>8177</v>
      </c>
      <c r="B1035" t="s">
        <v>143</v>
      </c>
      <c r="C1035" s="1">
        <v>45601</v>
      </c>
      <c r="D1035" s="1">
        <v>45644</v>
      </c>
      <c r="E1035" t="s">
        <v>144</v>
      </c>
      <c r="F1035" s="1">
        <v>45715</v>
      </c>
      <c r="G1035" t="s">
        <v>133</v>
      </c>
      <c r="H1035" t="s">
        <v>115</v>
      </c>
      <c r="I1035" t="s">
        <v>115</v>
      </c>
      <c r="J1035" t="s">
        <v>3088</v>
      </c>
      <c r="K1035" t="s">
        <v>3089</v>
      </c>
      <c r="L1035" t="s">
        <v>3090</v>
      </c>
      <c r="N1035" t="s">
        <v>119</v>
      </c>
      <c r="O1035" t="s">
        <v>120</v>
      </c>
      <c r="P1035" s="8">
        <v>96950</v>
      </c>
      <c r="Q1035" t="s">
        <v>121</v>
      </c>
      <c r="S1035" s="10">
        <v>16702347898</v>
      </c>
      <c r="U1035" t="s">
        <v>3091</v>
      </c>
      <c r="V1035">
        <v>56132</v>
      </c>
      <c r="W1035" t="s">
        <v>123</v>
      </c>
      <c r="Y1035" t="s">
        <v>3092</v>
      </c>
      <c r="Z1035" t="s">
        <v>3093</v>
      </c>
      <c r="AA1035" t="s">
        <v>3094</v>
      </c>
      <c r="AB1035" t="s">
        <v>131</v>
      </c>
      <c r="AC1035" t="s">
        <v>3090</v>
      </c>
      <c r="AD1035" t="s">
        <v>3095</v>
      </c>
      <c r="AE1035" t="s">
        <v>119</v>
      </c>
      <c r="AF1035" t="s">
        <v>120</v>
      </c>
      <c r="AG1035" s="8">
        <v>96950</v>
      </c>
      <c r="AH1035" t="s">
        <v>121</v>
      </c>
      <c r="AJ1035" s="10">
        <v>16702347898</v>
      </c>
      <c r="AL1035" t="s">
        <v>3096</v>
      </c>
      <c r="BD1035" t="str">
        <f>"37-2012.00"</f>
        <v>37-2012.00</v>
      </c>
      <c r="BE1035" t="s">
        <v>512</v>
      </c>
      <c r="BF1035" t="s">
        <v>3097</v>
      </c>
      <c r="BG1035" t="s">
        <v>3098</v>
      </c>
      <c r="BH1035">
        <v>3</v>
      </c>
      <c r="BI1035">
        <v>3</v>
      </c>
      <c r="BJ1035" s="1">
        <v>45717</v>
      </c>
      <c r="BK1035" s="1">
        <v>46811</v>
      </c>
      <c r="BL1035" s="1">
        <v>45717</v>
      </c>
      <c r="BM1035" s="1">
        <v>46811</v>
      </c>
      <c r="BN1035">
        <v>35</v>
      </c>
      <c r="BO1035">
        <v>0</v>
      </c>
      <c r="BP1035">
        <v>7</v>
      </c>
      <c r="BQ1035">
        <v>7</v>
      </c>
      <c r="BR1035">
        <v>7</v>
      </c>
      <c r="BS1035">
        <v>7</v>
      </c>
      <c r="BT1035">
        <v>7</v>
      </c>
      <c r="BU1035">
        <v>0</v>
      </c>
      <c r="BV1035" t="str">
        <f>"8:00 AM"</f>
        <v>8:00 AM</v>
      </c>
      <c r="BW1035" t="str">
        <f>"4:00 PM"</f>
        <v>4:00 PM</v>
      </c>
      <c r="BX1035" t="s">
        <v>158</v>
      </c>
      <c r="BY1035">
        <v>0</v>
      </c>
      <c r="BZ1035">
        <v>3</v>
      </c>
      <c r="CA1035" t="s">
        <v>115</v>
      </c>
      <c r="CC1035" t="s">
        <v>8178</v>
      </c>
      <c r="CD1035" t="s">
        <v>5083</v>
      </c>
      <c r="CF1035" t="s">
        <v>643</v>
      </c>
      <c r="CG1035" t="s">
        <v>120</v>
      </c>
      <c r="CH1035" s="8">
        <v>96951</v>
      </c>
      <c r="CI1035" s="3">
        <v>7.77</v>
      </c>
      <c r="CJ1035" s="3">
        <v>7.77</v>
      </c>
      <c r="CK1035" s="3">
        <v>11.65</v>
      </c>
      <c r="CL1035" s="3">
        <v>11.65</v>
      </c>
      <c r="CM1035" t="s">
        <v>136</v>
      </c>
      <c r="CN1035" t="s">
        <v>3101</v>
      </c>
      <c r="CO1035" t="s">
        <v>138</v>
      </c>
      <c r="CQ1035" t="s">
        <v>133</v>
      </c>
      <c r="CR1035" t="s">
        <v>133</v>
      </c>
      <c r="CS1035" t="s">
        <v>139</v>
      </c>
      <c r="CT1035" t="s">
        <v>133</v>
      </c>
      <c r="CU1035" t="s">
        <v>139</v>
      </c>
      <c r="CV1035" t="s">
        <v>133</v>
      </c>
      <c r="CW1035" t="s">
        <v>139</v>
      </c>
      <c r="CX1035" t="s">
        <v>5084</v>
      </c>
      <c r="CY1035" s="10">
        <v>16702347898</v>
      </c>
      <c r="CZ1035" t="s">
        <v>3096</v>
      </c>
      <c r="DA1035" t="s">
        <v>209</v>
      </c>
      <c r="DB1035" t="s">
        <v>133</v>
      </c>
      <c r="DC1035" t="s">
        <v>139</v>
      </c>
    </row>
    <row r="1036" spans="1:112" ht="14.45" customHeight="1" x14ac:dyDescent="0.25">
      <c r="A1036" t="s">
        <v>8534</v>
      </c>
      <c r="B1036" t="s">
        <v>143</v>
      </c>
      <c r="C1036" s="1">
        <v>45600</v>
      </c>
      <c r="D1036" s="1">
        <v>45644</v>
      </c>
      <c r="E1036" t="s">
        <v>144</v>
      </c>
      <c r="F1036" s="1">
        <v>45776</v>
      </c>
      <c r="G1036" t="s">
        <v>115</v>
      </c>
      <c r="H1036" t="s">
        <v>115</v>
      </c>
      <c r="I1036" t="s">
        <v>115</v>
      </c>
      <c r="J1036" t="s">
        <v>404</v>
      </c>
      <c r="L1036" t="s">
        <v>2413</v>
      </c>
      <c r="M1036" t="s">
        <v>2414</v>
      </c>
      <c r="N1036" t="s">
        <v>119</v>
      </c>
      <c r="O1036" t="s">
        <v>120</v>
      </c>
      <c r="P1036" s="8">
        <v>96950</v>
      </c>
      <c r="Q1036" t="s">
        <v>121</v>
      </c>
      <c r="S1036" s="10">
        <v>16702350173</v>
      </c>
      <c r="U1036" t="s">
        <v>407</v>
      </c>
      <c r="V1036">
        <v>711211</v>
      </c>
      <c r="W1036" t="s">
        <v>123</v>
      </c>
      <c r="Y1036" t="s">
        <v>408</v>
      </c>
      <c r="Z1036" t="s">
        <v>409</v>
      </c>
      <c r="AB1036" t="s">
        <v>200</v>
      </c>
      <c r="AC1036" t="s">
        <v>2413</v>
      </c>
      <c r="AD1036" t="s">
        <v>2416</v>
      </c>
      <c r="AE1036" t="s">
        <v>119</v>
      </c>
      <c r="AF1036" t="s">
        <v>120</v>
      </c>
      <c r="AG1036" s="8">
        <v>96950</v>
      </c>
      <c r="AH1036" t="s">
        <v>121</v>
      </c>
      <c r="AJ1036" s="10">
        <v>16702350173</v>
      </c>
      <c r="AL1036" t="s">
        <v>410</v>
      </c>
      <c r="BD1036" t="str">
        <f>"27-2022.00"</f>
        <v>27-2022.00</v>
      </c>
      <c r="BE1036" t="s">
        <v>3004</v>
      </c>
      <c r="BF1036" t="s">
        <v>3005</v>
      </c>
      <c r="BG1036" t="s">
        <v>3006</v>
      </c>
      <c r="BH1036">
        <v>1</v>
      </c>
      <c r="BI1036">
        <v>1</v>
      </c>
      <c r="BJ1036" s="1">
        <v>45778</v>
      </c>
      <c r="BK1036" s="1">
        <v>46132</v>
      </c>
      <c r="BL1036" s="1">
        <v>45778</v>
      </c>
      <c r="BM1036" s="1">
        <v>46132</v>
      </c>
      <c r="BN1036">
        <v>40</v>
      </c>
      <c r="BO1036">
        <v>0</v>
      </c>
      <c r="BP1036">
        <v>8</v>
      </c>
      <c r="BQ1036">
        <v>8</v>
      </c>
      <c r="BR1036">
        <v>8</v>
      </c>
      <c r="BS1036">
        <v>8</v>
      </c>
      <c r="BT1036">
        <v>8</v>
      </c>
      <c r="BU1036">
        <v>0</v>
      </c>
      <c r="BV1036" t="str">
        <f>"9:00 AM"</f>
        <v>9:00 AM</v>
      </c>
      <c r="BW1036" t="str">
        <f>"6:00 PM"</f>
        <v>6:00 PM</v>
      </c>
      <c r="BX1036" t="s">
        <v>132</v>
      </c>
      <c r="BY1036">
        <v>12</v>
      </c>
      <c r="BZ1036">
        <v>24</v>
      </c>
      <c r="CA1036" t="s">
        <v>115</v>
      </c>
      <c r="CC1036" t="s">
        <v>3007</v>
      </c>
      <c r="CD1036" t="s">
        <v>415</v>
      </c>
      <c r="CE1036" t="s">
        <v>2414</v>
      </c>
      <c r="CF1036" t="s">
        <v>119</v>
      </c>
      <c r="CG1036" t="s">
        <v>120</v>
      </c>
      <c r="CH1036" s="8">
        <v>96950</v>
      </c>
      <c r="CI1036" s="3">
        <v>3207.67</v>
      </c>
      <c r="CJ1036" s="3">
        <v>3207.67</v>
      </c>
      <c r="CM1036" t="s">
        <v>869</v>
      </c>
      <c r="CN1036" t="s">
        <v>158</v>
      </c>
      <c r="CO1036" t="s">
        <v>138</v>
      </c>
      <c r="CQ1036" t="s">
        <v>115</v>
      </c>
      <c r="CR1036" t="s">
        <v>133</v>
      </c>
      <c r="CS1036" t="s">
        <v>133</v>
      </c>
      <c r="CT1036" t="s">
        <v>139</v>
      </c>
      <c r="CU1036" t="s">
        <v>133</v>
      </c>
      <c r="CV1036" t="s">
        <v>133</v>
      </c>
      <c r="CW1036" t="s">
        <v>133</v>
      </c>
      <c r="CX1036" t="s">
        <v>158</v>
      </c>
      <c r="CY1036" s="10">
        <v>16702350173</v>
      </c>
      <c r="CZ1036" t="s">
        <v>410</v>
      </c>
      <c r="DA1036" t="s">
        <v>417</v>
      </c>
      <c r="DB1036" t="s">
        <v>133</v>
      </c>
      <c r="DC1036" t="s">
        <v>115</v>
      </c>
    </row>
    <row r="1037" spans="1:112" ht="14.45" customHeight="1" x14ac:dyDescent="0.25">
      <c r="A1037" t="s">
        <v>8871</v>
      </c>
      <c r="B1037" t="s">
        <v>901</v>
      </c>
      <c r="C1037" s="1">
        <v>45571</v>
      </c>
      <c r="D1037" s="1">
        <v>45644</v>
      </c>
      <c r="E1037" t="s">
        <v>114</v>
      </c>
      <c r="G1037" t="s">
        <v>115</v>
      </c>
      <c r="H1037" t="s">
        <v>115</v>
      </c>
      <c r="I1037" t="s">
        <v>115</v>
      </c>
      <c r="J1037" t="s">
        <v>5940</v>
      </c>
      <c r="L1037" t="s">
        <v>5941</v>
      </c>
      <c r="M1037" t="s">
        <v>5942</v>
      </c>
      <c r="N1037" t="s">
        <v>119</v>
      </c>
      <c r="O1037" t="s">
        <v>120</v>
      </c>
      <c r="P1037" s="8">
        <v>96950</v>
      </c>
      <c r="Q1037" t="s">
        <v>121</v>
      </c>
      <c r="S1037" s="10">
        <v>16707885795</v>
      </c>
      <c r="U1037" t="s">
        <v>5943</v>
      </c>
      <c r="V1037">
        <v>561320</v>
      </c>
      <c r="W1037" t="s">
        <v>123</v>
      </c>
      <c r="Y1037" t="s">
        <v>4593</v>
      </c>
      <c r="Z1037" t="s">
        <v>5944</v>
      </c>
      <c r="AA1037" t="s">
        <v>5945</v>
      </c>
      <c r="AB1037" t="s">
        <v>288</v>
      </c>
      <c r="AC1037" t="s">
        <v>5941</v>
      </c>
      <c r="AD1037" t="s">
        <v>5942</v>
      </c>
      <c r="AE1037" t="s">
        <v>119</v>
      </c>
      <c r="AF1037" t="s">
        <v>120</v>
      </c>
      <c r="AG1037" s="8">
        <v>96950</v>
      </c>
      <c r="AH1037" t="s">
        <v>121</v>
      </c>
      <c r="AJ1037" s="10">
        <v>16707885795</v>
      </c>
      <c r="AL1037" t="s">
        <v>5946</v>
      </c>
      <c r="BD1037" t="str">
        <f>"37-2011.00"</f>
        <v>37-2011.00</v>
      </c>
      <c r="BE1037" t="s">
        <v>203</v>
      </c>
      <c r="BF1037" t="s">
        <v>5947</v>
      </c>
      <c r="BG1037" t="s">
        <v>5948</v>
      </c>
      <c r="BH1037">
        <v>10</v>
      </c>
      <c r="BI1037">
        <v>7</v>
      </c>
      <c r="BJ1037" s="1">
        <v>45597</v>
      </c>
      <c r="BK1037" s="1">
        <v>45961</v>
      </c>
      <c r="BL1037" s="1">
        <v>45644</v>
      </c>
      <c r="BM1037" s="1">
        <v>45961</v>
      </c>
      <c r="BN1037">
        <v>35</v>
      </c>
      <c r="BO1037">
        <v>0</v>
      </c>
      <c r="BP1037">
        <v>7</v>
      </c>
      <c r="BQ1037">
        <v>7</v>
      </c>
      <c r="BR1037">
        <v>7</v>
      </c>
      <c r="BS1037">
        <v>7</v>
      </c>
      <c r="BT1037">
        <v>7</v>
      </c>
      <c r="BU1037">
        <v>0</v>
      </c>
      <c r="BV1037" t="str">
        <f>"9:00 AM"</f>
        <v>9:00 AM</v>
      </c>
      <c r="BW1037" t="str">
        <f>"5:00 PM"</f>
        <v>5:00 PM</v>
      </c>
      <c r="BX1037" t="s">
        <v>158</v>
      </c>
      <c r="BY1037">
        <v>0</v>
      </c>
      <c r="BZ1037">
        <v>3</v>
      </c>
      <c r="CA1037" t="s">
        <v>115</v>
      </c>
      <c r="CC1037" s="2" t="s">
        <v>5949</v>
      </c>
      <c r="CD1037" t="s">
        <v>5950</v>
      </c>
      <c r="CE1037" t="s">
        <v>1009</v>
      </c>
      <c r="CF1037" t="s">
        <v>119</v>
      </c>
      <c r="CG1037" t="s">
        <v>120</v>
      </c>
      <c r="CH1037" s="8">
        <v>96950</v>
      </c>
      <c r="CI1037" s="3">
        <v>8.2899999999999991</v>
      </c>
      <c r="CJ1037" s="3">
        <v>8.2899999999999991</v>
      </c>
      <c r="CK1037" s="3">
        <v>12.44</v>
      </c>
      <c r="CL1037" s="3">
        <v>12.44</v>
      </c>
      <c r="CM1037" t="s">
        <v>136</v>
      </c>
      <c r="CN1037" t="s">
        <v>137</v>
      </c>
      <c r="CO1037" t="s">
        <v>138</v>
      </c>
      <c r="CQ1037" t="s">
        <v>115</v>
      </c>
      <c r="CR1037" t="s">
        <v>133</v>
      </c>
      <c r="CS1037" t="s">
        <v>139</v>
      </c>
      <c r="CT1037" t="s">
        <v>133</v>
      </c>
      <c r="CU1037" t="s">
        <v>139</v>
      </c>
      <c r="CV1037" t="s">
        <v>133</v>
      </c>
      <c r="CW1037" t="s">
        <v>139</v>
      </c>
      <c r="CX1037" s="2" t="s">
        <v>8872</v>
      </c>
      <c r="CY1037" s="10">
        <v>16707885795</v>
      </c>
      <c r="CZ1037" t="s">
        <v>5946</v>
      </c>
      <c r="DA1037" t="s">
        <v>139</v>
      </c>
      <c r="DB1037" t="s">
        <v>133</v>
      </c>
      <c r="DC1037" t="s">
        <v>115</v>
      </c>
    </row>
    <row r="1038" spans="1:112" ht="14.45" customHeight="1" x14ac:dyDescent="0.25">
      <c r="A1038" t="s">
        <v>9019</v>
      </c>
      <c r="B1038" t="s">
        <v>143</v>
      </c>
      <c r="C1038" s="1">
        <v>45596</v>
      </c>
      <c r="D1038" s="1">
        <v>45644</v>
      </c>
      <c r="E1038" t="s">
        <v>114</v>
      </c>
      <c r="G1038" t="s">
        <v>115</v>
      </c>
      <c r="H1038" t="s">
        <v>115</v>
      </c>
      <c r="I1038" t="s">
        <v>115</v>
      </c>
      <c r="J1038" t="s">
        <v>2355</v>
      </c>
      <c r="K1038" t="s">
        <v>2356</v>
      </c>
      <c r="L1038" t="s">
        <v>294</v>
      </c>
      <c r="M1038" t="s">
        <v>2357</v>
      </c>
      <c r="N1038" t="s">
        <v>283</v>
      </c>
      <c r="O1038" t="s">
        <v>120</v>
      </c>
      <c r="P1038" s="8">
        <v>96952</v>
      </c>
      <c r="Q1038" t="s">
        <v>121</v>
      </c>
      <c r="S1038" s="10">
        <v>16702850045</v>
      </c>
      <c r="U1038" t="s">
        <v>2358</v>
      </c>
      <c r="V1038">
        <v>812111</v>
      </c>
      <c r="W1038" t="s">
        <v>123</v>
      </c>
      <c r="Y1038" t="s">
        <v>2359</v>
      </c>
      <c r="Z1038" t="s">
        <v>2360</v>
      </c>
      <c r="AA1038" t="s">
        <v>190</v>
      </c>
      <c r="AB1038" t="s">
        <v>648</v>
      </c>
      <c r="AC1038" t="s">
        <v>294</v>
      </c>
      <c r="AD1038" t="s">
        <v>2357</v>
      </c>
      <c r="AE1038" t="s">
        <v>283</v>
      </c>
      <c r="AF1038" t="s">
        <v>120</v>
      </c>
      <c r="AG1038" s="8">
        <v>96952</v>
      </c>
      <c r="AH1038" t="s">
        <v>121</v>
      </c>
      <c r="AJ1038" s="10">
        <v>16702850045</v>
      </c>
      <c r="AL1038" t="s">
        <v>2361</v>
      </c>
      <c r="BD1038" t="str">
        <f>"39-5011.00"</f>
        <v>39-5011.00</v>
      </c>
      <c r="BE1038" t="s">
        <v>1157</v>
      </c>
      <c r="BF1038" t="s">
        <v>9020</v>
      </c>
      <c r="BG1038" t="s">
        <v>1159</v>
      </c>
      <c r="BH1038">
        <v>1</v>
      </c>
      <c r="BI1038">
        <v>1</v>
      </c>
      <c r="BJ1038" s="1">
        <v>45713</v>
      </c>
      <c r="BK1038" s="1">
        <v>46077</v>
      </c>
      <c r="BL1038" s="1">
        <v>45713</v>
      </c>
      <c r="BM1038" s="1">
        <v>46077</v>
      </c>
      <c r="BN1038">
        <v>35</v>
      </c>
      <c r="BO1038">
        <v>0</v>
      </c>
      <c r="BP1038">
        <v>7</v>
      </c>
      <c r="BQ1038">
        <v>7</v>
      </c>
      <c r="BR1038">
        <v>7</v>
      </c>
      <c r="BS1038">
        <v>7</v>
      </c>
      <c r="BT1038">
        <v>7</v>
      </c>
      <c r="BU1038">
        <v>0</v>
      </c>
      <c r="BV1038" t="str">
        <f>"8:00 AM"</f>
        <v>8:00 AM</v>
      </c>
      <c r="BW1038" t="str">
        <f>"3:00 PM"</f>
        <v>3:00 PM</v>
      </c>
      <c r="BX1038" t="s">
        <v>226</v>
      </c>
      <c r="BY1038">
        <v>0</v>
      </c>
      <c r="BZ1038">
        <v>12</v>
      </c>
      <c r="CA1038" t="s">
        <v>115</v>
      </c>
      <c r="CC1038" t="s">
        <v>137</v>
      </c>
      <c r="CD1038" t="s">
        <v>294</v>
      </c>
      <c r="CE1038" t="s">
        <v>2357</v>
      </c>
      <c r="CF1038" t="s">
        <v>283</v>
      </c>
      <c r="CG1038" t="s">
        <v>120</v>
      </c>
      <c r="CH1038" s="8">
        <v>96952</v>
      </c>
      <c r="CI1038" s="3">
        <v>8.14</v>
      </c>
      <c r="CJ1038" s="3">
        <v>8.14</v>
      </c>
      <c r="CM1038" t="s">
        <v>136</v>
      </c>
      <c r="CN1038" t="s">
        <v>139</v>
      </c>
      <c r="CO1038" t="s">
        <v>138</v>
      </c>
      <c r="CQ1038" t="s">
        <v>115</v>
      </c>
      <c r="CR1038" t="s">
        <v>133</v>
      </c>
      <c r="CS1038" t="s">
        <v>139</v>
      </c>
      <c r="CT1038" t="s">
        <v>139</v>
      </c>
      <c r="CU1038" t="s">
        <v>139</v>
      </c>
      <c r="CV1038" t="s">
        <v>133</v>
      </c>
      <c r="CW1038" t="s">
        <v>139</v>
      </c>
      <c r="CX1038" t="s">
        <v>5313</v>
      </c>
      <c r="CY1038" s="10">
        <v>16702850045</v>
      </c>
      <c r="CZ1038" t="s">
        <v>2361</v>
      </c>
      <c r="DA1038" t="s">
        <v>139</v>
      </c>
      <c r="DB1038" t="s">
        <v>133</v>
      </c>
      <c r="DC1038" t="s">
        <v>115</v>
      </c>
    </row>
    <row r="1039" spans="1:112" ht="14.45" customHeight="1" x14ac:dyDescent="0.25">
      <c r="A1039" t="s">
        <v>3339</v>
      </c>
      <c r="B1039" t="s">
        <v>143</v>
      </c>
      <c r="C1039" s="1">
        <v>45589</v>
      </c>
      <c r="D1039" s="1">
        <v>45645</v>
      </c>
      <c r="E1039" t="s">
        <v>144</v>
      </c>
      <c r="F1039" s="1">
        <v>45715</v>
      </c>
      <c r="G1039" t="s">
        <v>115</v>
      </c>
      <c r="H1039" t="s">
        <v>115</v>
      </c>
      <c r="I1039" t="s">
        <v>115</v>
      </c>
      <c r="J1039" t="s">
        <v>3340</v>
      </c>
      <c r="K1039" t="s">
        <v>3341</v>
      </c>
      <c r="L1039" t="s">
        <v>3342</v>
      </c>
      <c r="N1039" t="s">
        <v>148</v>
      </c>
      <c r="O1039" t="s">
        <v>120</v>
      </c>
      <c r="P1039" s="8">
        <v>96950</v>
      </c>
      <c r="Q1039" t="s">
        <v>121</v>
      </c>
      <c r="S1039" s="10">
        <v>16702880407</v>
      </c>
      <c r="T1039">
        <v>331</v>
      </c>
      <c r="U1039" t="s">
        <v>3343</v>
      </c>
      <c r="V1039">
        <v>21231</v>
      </c>
      <c r="W1039" t="s">
        <v>123</v>
      </c>
      <c r="Y1039" t="s">
        <v>3344</v>
      </c>
      <c r="Z1039" t="s">
        <v>3345</v>
      </c>
      <c r="AA1039" t="s">
        <v>3346</v>
      </c>
      <c r="AB1039" t="s">
        <v>663</v>
      </c>
      <c r="AC1039" t="s">
        <v>3342</v>
      </c>
      <c r="AE1039" t="s">
        <v>119</v>
      </c>
      <c r="AF1039" t="s">
        <v>120</v>
      </c>
      <c r="AG1039" s="8">
        <v>96950</v>
      </c>
      <c r="AH1039" t="s">
        <v>121</v>
      </c>
      <c r="AJ1039" s="10">
        <v>16702880407</v>
      </c>
      <c r="AK1039">
        <v>331</v>
      </c>
      <c r="AL1039" t="s">
        <v>3347</v>
      </c>
      <c r="BD1039" t="str">
        <f>"17-3022.00"</f>
        <v>17-3022.00</v>
      </c>
      <c r="BE1039" t="s">
        <v>1567</v>
      </c>
      <c r="BF1039" t="s">
        <v>3348</v>
      </c>
      <c r="BG1039" t="s">
        <v>3349</v>
      </c>
      <c r="BH1039">
        <v>3</v>
      </c>
      <c r="BI1039">
        <v>3</v>
      </c>
      <c r="BJ1039" s="1">
        <v>45717</v>
      </c>
      <c r="BK1039" s="1">
        <v>46081</v>
      </c>
      <c r="BL1039" s="1">
        <v>45717</v>
      </c>
      <c r="BM1039" s="1">
        <v>46081</v>
      </c>
      <c r="BN1039">
        <v>40</v>
      </c>
      <c r="BO1039">
        <v>0</v>
      </c>
      <c r="BP1039">
        <v>8</v>
      </c>
      <c r="BQ1039">
        <v>8</v>
      </c>
      <c r="BR1039">
        <v>8</v>
      </c>
      <c r="BS1039">
        <v>8</v>
      </c>
      <c r="BT1039">
        <v>8</v>
      </c>
      <c r="BU1039">
        <v>0</v>
      </c>
      <c r="BV1039" t="str">
        <f>"7:00 AM"</f>
        <v>7:00 AM</v>
      </c>
      <c r="BW1039" t="str">
        <f>"3:30 PM"</f>
        <v>3:30 PM</v>
      </c>
      <c r="BX1039" t="s">
        <v>726</v>
      </c>
      <c r="BY1039">
        <v>0</v>
      </c>
      <c r="BZ1039">
        <v>12</v>
      </c>
      <c r="CA1039" t="s">
        <v>115</v>
      </c>
      <c r="CC1039" t="s">
        <v>3350</v>
      </c>
      <c r="CD1039" t="s">
        <v>3351</v>
      </c>
      <c r="CF1039" t="s">
        <v>148</v>
      </c>
      <c r="CG1039" t="s">
        <v>120</v>
      </c>
      <c r="CH1039" s="8">
        <v>96950</v>
      </c>
      <c r="CI1039" s="3">
        <v>15.75</v>
      </c>
      <c r="CJ1039" s="3">
        <v>18.190000000000001</v>
      </c>
      <c r="CK1039" s="3">
        <v>23.63</v>
      </c>
      <c r="CL1039" s="3">
        <v>27.29</v>
      </c>
      <c r="CM1039" t="s">
        <v>136</v>
      </c>
      <c r="CN1039" t="s">
        <v>3352</v>
      </c>
      <c r="CO1039" t="s">
        <v>138</v>
      </c>
      <c r="CQ1039" t="s">
        <v>115</v>
      </c>
      <c r="CR1039" t="s">
        <v>133</v>
      </c>
      <c r="CS1039" t="s">
        <v>139</v>
      </c>
      <c r="CT1039" t="s">
        <v>133</v>
      </c>
      <c r="CU1039" t="s">
        <v>139</v>
      </c>
      <c r="CV1039" t="s">
        <v>133</v>
      </c>
      <c r="CW1039" t="s">
        <v>139</v>
      </c>
      <c r="CX1039" t="s">
        <v>3353</v>
      </c>
      <c r="CY1039" s="10">
        <v>16702880407</v>
      </c>
      <c r="CZ1039" t="s">
        <v>3347</v>
      </c>
      <c r="DA1039" t="s">
        <v>139</v>
      </c>
      <c r="DB1039" t="s">
        <v>133</v>
      </c>
      <c r="DC1039" t="s">
        <v>115</v>
      </c>
    </row>
    <row r="1040" spans="1:112" ht="14.45" customHeight="1" x14ac:dyDescent="0.25">
      <c r="A1040" t="s">
        <v>3651</v>
      </c>
      <c r="B1040" t="s">
        <v>192</v>
      </c>
      <c r="C1040" s="1">
        <v>45587</v>
      </c>
      <c r="D1040" s="1">
        <v>45645</v>
      </c>
      <c r="E1040" t="s">
        <v>114</v>
      </c>
      <c r="G1040" t="s">
        <v>133</v>
      </c>
      <c r="H1040" t="s">
        <v>115</v>
      </c>
      <c r="I1040" t="s">
        <v>115</v>
      </c>
      <c r="J1040" t="s">
        <v>3652</v>
      </c>
      <c r="K1040" t="s">
        <v>971</v>
      </c>
      <c r="L1040" t="s">
        <v>972</v>
      </c>
      <c r="N1040" t="s">
        <v>119</v>
      </c>
      <c r="O1040" t="s">
        <v>120</v>
      </c>
      <c r="P1040" s="8">
        <v>96950</v>
      </c>
      <c r="Q1040" t="s">
        <v>121</v>
      </c>
      <c r="R1040" t="s">
        <v>973</v>
      </c>
      <c r="S1040" s="10">
        <v>16702343203</v>
      </c>
      <c r="U1040" t="s">
        <v>974</v>
      </c>
      <c r="V1040">
        <v>61111</v>
      </c>
      <c r="W1040" t="s">
        <v>123</v>
      </c>
      <c r="Y1040" t="s">
        <v>975</v>
      </c>
      <c r="Z1040" t="s">
        <v>976</v>
      </c>
      <c r="AA1040" t="s">
        <v>977</v>
      </c>
      <c r="AB1040" t="s">
        <v>200</v>
      </c>
      <c r="AC1040" t="s">
        <v>972</v>
      </c>
      <c r="AE1040" t="s">
        <v>119</v>
      </c>
      <c r="AF1040" t="s">
        <v>120</v>
      </c>
      <c r="AG1040" s="8">
        <v>96950</v>
      </c>
      <c r="AH1040" t="s">
        <v>121</v>
      </c>
      <c r="AI1040" t="s">
        <v>973</v>
      </c>
      <c r="AJ1040" s="10">
        <v>16702343207</v>
      </c>
      <c r="AL1040" t="s">
        <v>978</v>
      </c>
      <c r="BD1040" t="str">
        <f>"43-6014.00"</f>
        <v>43-6014.00</v>
      </c>
      <c r="BE1040" t="s">
        <v>2139</v>
      </c>
      <c r="BF1040" t="s">
        <v>3653</v>
      </c>
      <c r="BG1040" t="s">
        <v>3654</v>
      </c>
      <c r="BH1040">
        <v>1</v>
      </c>
      <c r="BJ1040" s="1">
        <v>45642</v>
      </c>
      <c r="BK1040" s="1">
        <v>46007</v>
      </c>
      <c r="BN1040">
        <v>40</v>
      </c>
      <c r="BO1040">
        <v>0</v>
      </c>
      <c r="BP1040">
        <v>8</v>
      </c>
      <c r="BQ1040">
        <v>8</v>
      </c>
      <c r="BR1040">
        <v>8</v>
      </c>
      <c r="BS1040">
        <v>8</v>
      </c>
      <c r="BT1040">
        <v>8</v>
      </c>
      <c r="BU1040">
        <v>0</v>
      </c>
      <c r="BV1040" t="str">
        <f>"8:00 AM"</f>
        <v>8:00 AM</v>
      </c>
      <c r="BW1040" t="str">
        <f>"5:00 PM"</f>
        <v>5:00 PM</v>
      </c>
      <c r="BX1040" t="s">
        <v>226</v>
      </c>
      <c r="BY1040">
        <v>0</v>
      </c>
      <c r="BZ1040">
        <v>12</v>
      </c>
      <c r="CA1040" t="s">
        <v>115</v>
      </c>
      <c r="CC1040" t="s">
        <v>3655</v>
      </c>
      <c r="CD1040" t="s">
        <v>3656</v>
      </c>
      <c r="CE1040" t="s">
        <v>760</v>
      </c>
      <c r="CF1040" t="s">
        <v>119</v>
      </c>
      <c r="CG1040" t="s">
        <v>120</v>
      </c>
      <c r="CH1040" s="8">
        <v>96950</v>
      </c>
      <c r="CI1040" s="3">
        <v>13.15</v>
      </c>
      <c r="CJ1040" s="3">
        <v>13.15</v>
      </c>
      <c r="CK1040" s="3">
        <v>19.73</v>
      </c>
      <c r="CL1040" s="3">
        <v>19.73</v>
      </c>
      <c r="CM1040" t="s">
        <v>136</v>
      </c>
      <c r="CN1040" t="s">
        <v>2928</v>
      </c>
      <c r="CO1040" t="s">
        <v>138</v>
      </c>
      <c r="CQ1040" t="s">
        <v>115</v>
      </c>
      <c r="CR1040" t="s">
        <v>133</v>
      </c>
      <c r="CS1040" t="s">
        <v>139</v>
      </c>
      <c r="CT1040" t="s">
        <v>133</v>
      </c>
      <c r="CU1040" t="s">
        <v>139</v>
      </c>
      <c r="CV1040" t="s">
        <v>133</v>
      </c>
      <c r="CW1040" t="s">
        <v>139</v>
      </c>
      <c r="CX1040" t="s">
        <v>3657</v>
      </c>
      <c r="CY1040" s="10">
        <v>16702343207</v>
      </c>
      <c r="CZ1040" t="s">
        <v>2929</v>
      </c>
      <c r="DA1040" t="s">
        <v>139</v>
      </c>
      <c r="DB1040" t="s">
        <v>133</v>
      </c>
      <c r="DC1040" t="s">
        <v>115</v>
      </c>
    </row>
    <row r="1041" spans="1:112" ht="14.45" customHeight="1" x14ac:dyDescent="0.25">
      <c r="A1041" t="s">
        <v>4024</v>
      </c>
      <c r="B1041" t="s">
        <v>143</v>
      </c>
      <c r="C1041" s="1">
        <v>45613</v>
      </c>
      <c r="D1041" s="1">
        <v>45645</v>
      </c>
      <c r="E1041" t="s">
        <v>144</v>
      </c>
      <c r="F1041" s="1">
        <v>45687</v>
      </c>
      <c r="G1041" t="s">
        <v>115</v>
      </c>
      <c r="H1041" t="s">
        <v>115</v>
      </c>
      <c r="I1041" t="s">
        <v>115</v>
      </c>
      <c r="J1041" t="s">
        <v>3686</v>
      </c>
      <c r="K1041" t="s">
        <v>3687</v>
      </c>
      <c r="L1041" t="s">
        <v>3688</v>
      </c>
      <c r="N1041" t="s">
        <v>119</v>
      </c>
      <c r="O1041" t="s">
        <v>120</v>
      </c>
      <c r="P1041" s="8">
        <v>96950</v>
      </c>
      <c r="Q1041" t="s">
        <v>121</v>
      </c>
      <c r="S1041" s="10">
        <v>16702872387</v>
      </c>
      <c r="U1041" t="s">
        <v>3689</v>
      </c>
      <c r="V1041">
        <v>423730</v>
      </c>
      <c r="W1041" t="s">
        <v>123</v>
      </c>
      <c r="Y1041" t="s">
        <v>3690</v>
      </c>
      <c r="Z1041" t="s">
        <v>3691</v>
      </c>
      <c r="AB1041" t="s">
        <v>200</v>
      </c>
      <c r="AC1041" t="s">
        <v>3688</v>
      </c>
      <c r="AE1041" t="s">
        <v>119</v>
      </c>
      <c r="AF1041" t="s">
        <v>120</v>
      </c>
      <c r="AG1041" s="8">
        <v>96950</v>
      </c>
      <c r="AH1041" t="s">
        <v>121</v>
      </c>
      <c r="AJ1041" s="10">
        <v>16702872387</v>
      </c>
      <c r="AL1041" t="s">
        <v>3692</v>
      </c>
      <c r="BD1041" t="str">
        <f>"49-9021.00"</f>
        <v>49-9021.00</v>
      </c>
      <c r="BE1041" t="s">
        <v>935</v>
      </c>
      <c r="BF1041" t="s">
        <v>3693</v>
      </c>
      <c r="BG1041" t="s">
        <v>937</v>
      </c>
      <c r="BH1041">
        <v>1</v>
      </c>
      <c r="BI1041">
        <v>1</v>
      </c>
      <c r="BJ1041" s="1">
        <v>45689</v>
      </c>
      <c r="BK1041" s="1">
        <v>46053</v>
      </c>
      <c r="BL1041" s="1">
        <v>45689</v>
      </c>
      <c r="BM1041" s="1">
        <v>46053</v>
      </c>
      <c r="BN1041">
        <v>35</v>
      </c>
      <c r="BO1041">
        <v>0</v>
      </c>
      <c r="BP1041">
        <v>7</v>
      </c>
      <c r="BQ1041">
        <v>7</v>
      </c>
      <c r="BR1041">
        <v>7</v>
      </c>
      <c r="BS1041">
        <v>7</v>
      </c>
      <c r="BT1041">
        <v>7</v>
      </c>
      <c r="BU1041">
        <v>0</v>
      </c>
      <c r="BV1041" t="str">
        <f>"9:00 AM"</f>
        <v>9:00 AM</v>
      </c>
      <c r="BW1041" t="str">
        <f>"5:00 PM"</f>
        <v>5:00 PM</v>
      </c>
      <c r="BX1041" t="s">
        <v>226</v>
      </c>
      <c r="BY1041">
        <v>0</v>
      </c>
      <c r="BZ1041">
        <v>6</v>
      </c>
      <c r="CA1041" t="s">
        <v>115</v>
      </c>
      <c r="CC1041" t="s">
        <v>923</v>
      </c>
      <c r="CD1041" t="s">
        <v>3688</v>
      </c>
      <c r="CF1041" t="s">
        <v>119</v>
      </c>
      <c r="CG1041" t="s">
        <v>120</v>
      </c>
      <c r="CH1041" s="8">
        <v>96950</v>
      </c>
      <c r="CI1041" s="3">
        <v>10.74</v>
      </c>
      <c r="CJ1041" s="3">
        <v>10.74</v>
      </c>
      <c r="CK1041" s="3">
        <v>16.11</v>
      </c>
      <c r="CL1041" s="3">
        <v>16.11</v>
      </c>
      <c r="CM1041" t="s">
        <v>136</v>
      </c>
      <c r="CO1041" t="s">
        <v>138</v>
      </c>
      <c r="CQ1041" t="s">
        <v>115</v>
      </c>
      <c r="CR1041" t="s">
        <v>133</v>
      </c>
      <c r="CS1041" t="s">
        <v>139</v>
      </c>
      <c r="CT1041" t="s">
        <v>133</v>
      </c>
      <c r="CU1041" t="s">
        <v>139</v>
      </c>
      <c r="CV1041" t="s">
        <v>133</v>
      </c>
      <c r="CW1041" t="s">
        <v>139</v>
      </c>
      <c r="CX1041" t="s">
        <v>4025</v>
      </c>
      <c r="CY1041" s="10">
        <v>16702872387</v>
      </c>
      <c r="CZ1041" t="s">
        <v>3695</v>
      </c>
      <c r="DA1041" t="s">
        <v>139</v>
      </c>
      <c r="DB1041" t="s">
        <v>133</v>
      </c>
      <c r="DC1041" t="s">
        <v>115</v>
      </c>
      <c r="DD1041" t="s">
        <v>3690</v>
      </c>
      <c r="DE1041" t="s">
        <v>3691</v>
      </c>
      <c r="DG1041" t="s">
        <v>3686</v>
      </c>
      <c r="DH1041" t="s">
        <v>3695</v>
      </c>
    </row>
    <row r="1042" spans="1:112" ht="14.45" customHeight="1" x14ac:dyDescent="0.25">
      <c r="A1042" t="s">
        <v>4261</v>
      </c>
      <c r="B1042" t="s">
        <v>192</v>
      </c>
      <c r="C1042" s="1">
        <v>45608</v>
      </c>
      <c r="D1042" s="1">
        <v>45645</v>
      </c>
      <c r="E1042" t="s">
        <v>114</v>
      </c>
      <c r="G1042" t="s">
        <v>115</v>
      </c>
      <c r="H1042" t="s">
        <v>115</v>
      </c>
      <c r="I1042" t="s">
        <v>115</v>
      </c>
      <c r="J1042" t="s">
        <v>2444</v>
      </c>
      <c r="K1042" t="s">
        <v>2444</v>
      </c>
      <c r="L1042" t="s">
        <v>2445</v>
      </c>
      <c r="N1042" t="s">
        <v>119</v>
      </c>
      <c r="O1042" t="s">
        <v>120</v>
      </c>
      <c r="P1042" s="8">
        <v>96950</v>
      </c>
      <c r="Q1042" t="s">
        <v>121</v>
      </c>
      <c r="S1042" s="10">
        <v>16702353334</v>
      </c>
      <c r="U1042" t="s">
        <v>2446</v>
      </c>
      <c r="V1042">
        <v>713120</v>
      </c>
      <c r="W1042" t="s">
        <v>123</v>
      </c>
      <c r="Y1042" t="s">
        <v>2447</v>
      </c>
      <c r="Z1042" t="s">
        <v>2448</v>
      </c>
      <c r="AA1042" t="s">
        <v>2447</v>
      </c>
      <c r="AB1042" t="s">
        <v>200</v>
      </c>
      <c r="AC1042" t="s">
        <v>2445</v>
      </c>
      <c r="AE1042" t="s">
        <v>119</v>
      </c>
      <c r="AF1042" t="s">
        <v>120</v>
      </c>
      <c r="AG1042" s="8">
        <v>96950</v>
      </c>
      <c r="AH1042" t="s">
        <v>121</v>
      </c>
      <c r="AJ1042" s="10">
        <v>16702353334</v>
      </c>
      <c r="AL1042" t="s">
        <v>2449</v>
      </c>
      <c r="BD1042" t="str">
        <f>"49-9091.00"</f>
        <v>49-9091.00</v>
      </c>
      <c r="BE1042" t="s">
        <v>2450</v>
      </c>
      <c r="BF1042" t="s">
        <v>2451</v>
      </c>
      <c r="BG1042" t="s">
        <v>2452</v>
      </c>
      <c r="BH1042">
        <v>2</v>
      </c>
      <c r="BJ1042" s="1">
        <v>45667</v>
      </c>
      <c r="BK1042" s="1">
        <v>45930</v>
      </c>
      <c r="BN1042">
        <v>40</v>
      </c>
      <c r="BO1042">
        <v>0</v>
      </c>
      <c r="BP1042">
        <v>8</v>
      </c>
      <c r="BQ1042">
        <v>8</v>
      </c>
      <c r="BR1042">
        <v>8</v>
      </c>
      <c r="BS1042">
        <v>8</v>
      </c>
      <c r="BT1042">
        <v>8</v>
      </c>
      <c r="BU1042">
        <v>0</v>
      </c>
      <c r="BV1042" t="str">
        <f>"9:00 AM"</f>
        <v>9:00 AM</v>
      </c>
      <c r="BW1042" t="str">
        <f>"5:00 PM"</f>
        <v>5:00 PM</v>
      </c>
      <c r="BX1042" t="s">
        <v>226</v>
      </c>
      <c r="BY1042">
        <v>3</v>
      </c>
      <c r="BZ1042">
        <v>12</v>
      </c>
      <c r="CA1042" t="s">
        <v>115</v>
      </c>
      <c r="CC1042" t="s">
        <v>2453</v>
      </c>
      <c r="CD1042" t="s">
        <v>2445</v>
      </c>
      <c r="CF1042" t="s">
        <v>148</v>
      </c>
      <c r="CG1042" t="s">
        <v>120</v>
      </c>
      <c r="CH1042" s="8">
        <v>96950</v>
      </c>
      <c r="CI1042" s="3">
        <v>10.02</v>
      </c>
      <c r="CJ1042" s="3">
        <v>10.02</v>
      </c>
      <c r="CK1042" s="3">
        <v>15.03</v>
      </c>
      <c r="CL1042" s="3">
        <v>15.03</v>
      </c>
      <c r="CM1042" t="s">
        <v>136</v>
      </c>
      <c r="CN1042" t="s">
        <v>137</v>
      </c>
      <c r="CO1042" t="s">
        <v>138</v>
      </c>
      <c r="CQ1042" t="s">
        <v>115</v>
      </c>
      <c r="CR1042" t="s">
        <v>133</v>
      </c>
      <c r="CS1042" t="s">
        <v>139</v>
      </c>
      <c r="CT1042" t="s">
        <v>133</v>
      </c>
      <c r="CU1042" t="s">
        <v>133</v>
      </c>
      <c r="CV1042" t="s">
        <v>133</v>
      </c>
      <c r="CW1042" t="s">
        <v>139</v>
      </c>
      <c r="CX1042" t="s">
        <v>2454</v>
      </c>
      <c r="CY1042" s="10">
        <v>16702353334</v>
      </c>
      <c r="CZ1042" t="s">
        <v>2449</v>
      </c>
      <c r="DA1042" t="s">
        <v>139</v>
      </c>
      <c r="DB1042" t="s">
        <v>133</v>
      </c>
      <c r="DC1042" t="s">
        <v>115</v>
      </c>
    </row>
    <row r="1043" spans="1:112" ht="14.45" customHeight="1" x14ac:dyDescent="0.25">
      <c r="A1043" t="s">
        <v>4262</v>
      </c>
      <c r="B1043" t="s">
        <v>143</v>
      </c>
      <c r="C1043" s="1">
        <v>45572</v>
      </c>
      <c r="D1043" s="1">
        <v>45645</v>
      </c>
      <c r="E1043" t="s">
        <v>144</v>
      </c>
      <c r="F1043" s="1">
        <v>45715</v>
      </c>
      <c r="G1043" t="s">
        <v>115</v>
      </c>
      <c r="H1043" t="s">
        <v>115</v>
      </c>
      <c r="I1043" t="s">
        <v>115</v>
      </c>
      <c r="J1043" t="s">
        <v>4263</v>
      </c>
      <c r="K1043" t="s">
        <v>3089</v>
      </c>
      <c r="L1043" t="s">
        <v>3090</v>
      </c>
      <c r="M1043" t="s">
        <v>3095</v>
      </c>
      <c r="N1043" t="s">
        <v>119</v>
      </c>
      <c r="O1043" t="s">
        <v>120</v>
      </c>
      <c r="P1043" s="8">
        <v>96950</v>
      </c>
      <c r="Q1043" t="s">
        <v>121</v>
      </c>
      <c r="S1043" s="10">
        <v>16702347898</v>
      </c>
      <c r="U1043" t="s">
        <v>3091</v>
      </c>
      <c r="V1043">
        <v>56132</v>
      </c>
      <c r="W1043" t="s">
        <v>123</v>
      </c>
      <c r="Y1043" t="s">
        <v>3092</v>
      </c>
      <c r="Z1043" t="s">
        <v>3093</v>
      </c>
      <c r="AA1043" t="s">
        <v>3094</v>
      </c>
      <c r="AB1043" t="s">
        <v>131</v>
      </c>
      <c r="AC1043" t="s">
        <v>4264</v>
      </c>
      <c r="AD1043" t="s">
        <v>3095</v>
      </c>
      <c r="AE1043" t="s">
        <v>119</v>
      </c>
      <c r="AF1043" t="s">
        <v>120</v>
      </c>
      <c r="AG1043" s="8">
        <v>96950</v>
      </c>
      <c r="AH1043" t="s">
        <v>121</v>
      </c>
      <c r="AJ1043" s="10">
        <v>16702347898</v>
      </c>
      <c r="AL1043" t="s">
        <v>3096</v>
      </c>
      <c r="BD1043" t="str">
        <f>"49-9071.00"</f>
        <v>49-9071.00</v>
      </c>
      <c r="BE1043" t="s">
        <v>241</v>
      </c>
      <c r="BF1043" t="s">
        <v>4265</v>
      </c>
      <c r="BG1043" t="s">
        <v>321</v>
      </c>
      <c r="BH1043">
        <v>3</v>
      </c>
      <c r="BI1043">
        <v>3</v>
      </c>
      <c r="BJ1043" s="1">
        <v>45717</v>
      </c>
      <c r="BK1043" s="1">
        <v>46081</v>
      </c>
      <c r="BL1043" s="1">
        <v>45717</v>
      </c>
      <c r="BM1043" s="1">
        <v>46081</v>
      </c>
      <c r="BN1043">
        <v>35</v>
      </c>
      <c r="BO1043">
        <v>0</v>
      </c>
      <c r="BP1043">
        <v>7</v>
      </c>
      <c r="BQ1043">
        <v>7</v>
      </c>
      <c r="BR1043">
        <v>7</v>
      </c>
      <c r="BS1043">
        <v>7</v>
      </c>
      <c r="BT1043">
        <v>7</v>
      </c>
      <c r="BU1043">
        <v>0</v>
      </c>
      <c r="BV1043" t="str">
        <f t="shared" ref="BV1043:BV1048" si="17">"8:00 AM"</f>
        <v>8:00 AM</v>
      </c>
      <c r="BW1043" t="str">
        <f>"4:00 PM"</f>
        <v>4:00 PM</v>
      </c>
      <c r="BX1043" t="s">
        <v>226</v>
      </c>
      <c r="BY1043">
        <v>0</v>
      </c>
      <c r="BZ1043">
        <v>12</v>
      </c>
      <c r="CA1043" t="s">
        <v>115</v>
      </c>
      <c r="CC1043" t="s">
        <v>4266</v>
      </c>
      <c r="CD1043" t="s">
        <v>4267</v>
      </c>
      <c r="CF1043" t="s">
        <v>643</v>
      </c>
      <c r="CG1043" t="s">
        <v>120</v>
      </c>
      <c r="CH1043" s="8">
        <v>96951</v>
      </c>
      <c r="CI1043" s="3">
        <v>9.75</v>
      </c>
      <c r="CJ1043" s="3">
        <v>9.75</v>
      </c>
      <c r="CK1043" s="3">
        <v>14.62</v>
      </c>
      <c r="CL1043" s="3">
        <v>14.62</v>
      </c>
      <c r="CM1043" t="s">
        <v>136</v>
      </c>
      <c r="CN1043" t="s">
        <v>4268</v>
      </c>
      <c r="CO1043" t="s">
        <v>138</v>
      </c>
      <c r="CQ1043" t="s">
        <v>133</v>
      </c>
      <c r="CR1043" t="s">
        <v>133</v>
      </c>
      <c r="CS1043" t="s">
        <v>139</v>
      </c>
      <c r="CT1043" t="s">
        <v>133</v>
      </c>
      <c r="CU1043" t="s">
        <v>139</v>
      </c>
      <c r="CV1043" t="s">
        <v>133</v>
      </c>
      <c r="CW1043" t="s">
        <v>139</v>
      </c>
      <c r="CX1043" t="s">
        <v>4269</v>
      </c>
      <c r="CY1043" s="10">
        <v>16702347898</v>
      </c>
      <c r="CZ1043" t="s">
        <v>3096</v>
      </c>
      <c r="DA1043" t="s">
        <v>209</v>
      </c>
      <c r="DB1043" t="s">
        <v>133</v>
      </c>
      <c r="DC1043" t="s">
        <v>115</v>
      </c>
    </row>
    <row r="1044" spans="1:112" ht="14.45" customHeight="1" x14ac:dyDescent="0.25">
      <c r="A1044" t="s">
        <v>5254</v>
      </c>
      <c r="B1044" t="s">
        <v>192</v>
      </c>
      <c r="C1044" s="1">
        <v>45608</v>
      </c>
      <c r="D1044" s="1">
        <v>45645</v>
      </c>
      <c r="E1044" t="s">
        <v>114</v>
      </c>
      <c r="G1044" t="s">
        <v>115</v>
      </c>
      <c r="H1044" t="s">
        <v>115</v>
      </c>
      <c r="I1044" t="s">
        <v>115</v>
      </c>
      <c r="J1044" t="s">
        <v>2875</v>
      </c>
      <c r="L1044" t="s">
        <v>2876</v>
      </c>
      <c r="N1044" t="s">
        <v>148</v>
      </c>
      <c r="O1044" t="s">
        <v>120</v>
      </c>
      <c r="P1044" s="8">
        <v>96950</v>
      </c>
      <c r="Q1044" t="s">
        <v>121</v>
      </c>
      <c r="R1044" t="s">
        <v>4772</v>
      </c>
      <c r="S1044" s="10">
        <v>16707891106</v>
      </c>
      <c r="U1044" t="s">
        <v>2877</v>
      </c>
      <c r="V1044">
        <v>814110</v>
      </c>
      <c r="W1044" t="s">
        <v>123</v>
      </c>
      <c r="Y1044" t="s">
        <v>2878</v>
      </c>
      <c r="Z1044" t="s">
        <v>2879</v>
      </c>
      <c r="AA1044" t="s">
        <v>2880</v>
      </c>
      <c r="AB1044" t="s">
        <v>623</v>
      </c>
      <c r="AC1044" t="s">
        <v>2876</v>
      </c>
      <c r="AE1044" t="s">
        <v>119</v>
      </c>
      <c r="AF1044" t="s">
        <v>120</v>
      </c>
      <c r="AG1044" s="8">
        <v>96950</v>
      </c>
      <c r="AH1044" t="s">
        <v>121</v>
      </c>
      <c r="AI1044" t="s">
        <v>4772</v>
      </c>
      <c r="AJ1044" s="10">
        <v>16707891106</v>
      </c>
      <c r="AL1044" t="s">
        <v>2882</v>
      </c>
      <c r="BD1044" t="str">
        <f>"35-2014.00"</f>
        <v>35-2014.00</v>
      </c>
      <c r="BE1044" t="s">
        <v>273</v>
      </c>
      <c r="BF1044" t="s">
        <v>5255</v>
      </c>
      <c r="BG1044" t="s">
        <v>275</v>
      </c>
      <c r="BH1044">
        <v>10</v>
      </c>
      <c r="BJ1044" s="1">
        <v>45689</v>
      </c>
      <c r="BK1044" s="1">
        <v>46053</v>
      </c>
      <c r="BN1044">
        <v>35</v>
      </c>
      <c r="BO1044">
        <v>0</v>
      </c>
      <c r="BP1044">
        <v>7</v>
      </c>
      <c r="BQ1044">
        <v>7</v>
      </c>
      <c r="BR1044">
        <v>7</v>
      </c>
      <c r="BS1044">
        <v>7</v>
      </c>
      <c r="BT1044">
        <v>7</v>
      </c>
      <c r="BU1044">
        <v>0</v>
      </c>
      <c r="BV1044" t="str">
        <f t="shared" si="17"/>
        <v>8:00 AM</v>
      </c>
      <c r="BW1044" t="str">
        <f>"4:00 PM"</f>
        <v>4:00 PM</v>
      </c>
      <c r="BX1044" t="s">
        <v>158</v>
      </c>
      <c r="BY1044">
        <v>0</v>
      </c>
      <c r="BZ1044">
        <v>6</v>
      </c>
      <c r="CA1044" t="s">
        <v>115</v>
      </c>
      <c r="CC1044" t="s">
        <v>4773</v>
      </c>
      <c r="CD1044" t="s">
        <v>2876</v>
      </c>
      <c r="CF1044" t="s">
        <v>119</v>
      </c>
      <c r="CG1044" t="s">
        <v>120</v>
      </c>
      <c r="CH1044" s="8">
        <v>96950</v>
      </c>
      <c r="CI1044" s="3">
        <v>8.83</v>
      </c>
      <c r="CJ1044" s="3">
        <v>8.83</v>
      </c>
      <c r="CK1044" s="3">
        <v>13.25</v>
      </c>
      <c r="CL1044" s="3">
        <v>13.25</v>
      </c>
      <c r="CM1044" t="s">
        <v>136</v>
      </c>
      <c r="CO1044" t="s">
        <v>138</v>
      </c>
      <c r="CQ1044" t="s">
        <v>115</v>
      </c>
      <c r="CR1044" t="s">
        <v>133</v>
      </c>
      <c r="CS1044" t="s">
        <v>139</v>
      </c>
      <c r="CT1044" t="s">
        <v>133</v>
      </c>
      <c r="CU1044" t="s">
        <v>139</v>
      </c>
      <c r="CV1044" t="s">
        <v>133</v>
      </c>
      <c r="CW1044" t="s">
        <v>139</v>
      </c>
      <c r="CX1044" t="s">
        <v>2885</v>
      </c>
      <c r="CY1044" s="10">
        <v>16707891106</v>
      </c>
      <c r="CZ1044" t="s">
        <v>2882</v>
      </c>
      <c r="DA1044" t="s">
        <v>793</v>
      </c>
      <c r="DB1044" t="s">
        <v>133</v>
      </c>
      <c r="DC1044" t="s">
        <v>115</v>
      </c>
    </row>
    <row r="1045" spans="1:112" ht="14.45" customHeight="1" x14ac:dyDescent="0.25">
      <c r="A1045" t="s">
        <v>5473</v>
      </c>
      <c r="B1045" t="s">
        <v>143</v>
      </c>
      <c r="C1045" s="1">
        <v>45609</v>
      </c>
      <c r="D1045" s="1">
        <v>45645</v>
      </c>
      <c r="E1045" t="s">
        <v>114</v>
      </c>
      <c r="G1045" t="s">
        <v>115</v>
      </c>
      <c r="H1045" t="s">
        <v>115</v>
      </c>
      <c r="I1045" t="s">
        <v>115</v>
      </c>
      <c r="J1045" t="s">
        <v>5474</v>
      </c>
      <c r="K1045" t="s">
        <v>5475</v>
      </c>
      <c r="L1045" t="s">
        <v>5476</v>
      </c>
      <c r="M1045" t="s">
        <v>707</v>
      </c>
      <c r="N1045" t="s">
        <v>148</v>
      </c>
      <c r="O1045" t="s">
        <v>120</v>
      </c>
      <c r="P1045" s="8">
        <v>96950</v>
      </c>
      <c r="Q1045" t="s">
        <v>121</v>
      </c>
      <c r="S1045" s="10">
        <v>16702342813</v>
      </c>
      <c r="U1045" t="s">
        <v>5477</v>
      </c>
      <c r="V1045">
        <v>524210</v>
      </c>
      <c r="W1045" t="s">
        <v>123</v>
      </c>
      <c r="Y1045" t="s">
        <v>5478</v>
      </c>
      <c r="Z1045" t="s">
        <v>5479</v>
      </c>
      <c r="AB1045" t="s">
        <v>5480</v>
      </c>
      <c r="AC1045" t="s">
        <v>5476</v>
      </c>
      <c r="AD1045" t="s">
        <v>707</v>
      </c>
      <c r="AE1045" t="s">
        <v>148</v>
      </c>
      <c r="AF1045" t="s">
        <v>120</v>
      </c>
      <c r="AG1045" s="8">
        <v>96950</v>
      </c>
      <c r="AH1045" t="s">
        <v>121</v>
      </c>
      <c r="AJ1045" s="10">
        <v>16702342813</v>
      </c>
      <c r="AL1045" t="s">
        <v>5481</v>
      </c>
      <c r="BD1045" t="str">
        <f>"43-3031.00"</f>
        <v>43-3031.00</v>
      </c>
      <c r="BE1045" t="s">
        <v>430</v>
      </c>
      <c r="BF1045" t="s">
        <v>5482</v>
      </c>
      <c r="BG1045" t="s">
        <v>5483</v>
      </c>
      <c r="BH1045">
        <v>1</v>
      </c>
      <c r="BI1045">
        <v>1</v>
      </c>
      <c r="BJ1045" s="1">
        <v>45672</v>
      </c>
      <c r="BK1045" s="1">
        <v>46036</v>
      </c>
      <c r="BL1045" s="1">
        <v>45672</v>
      </c>
      <c r="BM1045" s="1">
        <v>46036</v>
      </c>
      <c r="BN1045">
        <v>35</v>
      </c>
      <c r="BO1045">
        <v>0</v>
      </c>
      <c r="BP1045">
        <v>7</v>
      </c>
      <c r="BQ1045">
        <v>7</v>
      </c>
      <c r="BR1045">
        <v>7</v>
      </c>
      <c r="BS1045">
        <v>7</v>
      </c>
      <c r="BT1045">
        <v>7</v>
      </c>
      <c r="BU1045">
        <v>0</v>
      </c>
      <c r="BV1045" t="str">
        <f t="shared" si="17"/>
        <v>8:00 AM</v>
      </c>
      <c r="BW1045" t="str">
        <f>"5:00 PM"</f>
        <v>5:00 PM</v>
      </c>
      <c r="BX1045" t="s">
        <v>226</v>
      </c>
      <c r="BY1045">
        <v>0</v>
      </c>
      <c r="BZ1045">
        <v>12</v>
      </c>
      <c r="CA1045" t="s">
        <v>115</v>
      </c>
      <c r="CC1045" t="s">
        <v>5484</v>
      </c>
      <c r="CD1045" t="s">
        <v>5476</v>
      </c>
      <c r="CE1045" t="s">
        <v>707</v>
      </c>
      <c r="CF1045" t="s">
        <v>148</v>
      </c>
      <c r="CG1045" t="s">
        <v>120</v>
      </c>
      <c r="CH1045" s="8">
        <v>96950</v>
      </c>
      <c r="CI1045" s="3">
        <v>12.28</v>
      </c>
      <c r="CJ1045" s="3">
        <v>12.5</v>
      </c>
      <c r="CK1045" s="3">
        <v>18.420000000000002</v>
      </c>
      <c r="CL1045" s="3">
        <v>18.75</v>
      </c>
      <c r="CM1045" t="s">
        <v>136</v>
      </c>
      <c r="CN1045" t="s">
        <v>708</v>
      </c>
      <c r="CO1045" t="s">
        <v>138</v>
      </c>
      <c r="CQ1045" t="s">
        <v>115</v>
      </c>
      <c r="CR1045" t="s">
        <v>133</v>
      </c>
      <c r="CS1045" t="s">
        <v>139</v>
      </c>
      <c r="CT1045" t="s">
        <v>133</v>
      </c>
      <c r="CU1045" t="s">
        <v>133</v>
      </c>
      <c r="CV1045" t="s">
        <v>133</v>
      </c>
      <c r="CW1045" t="s">
        <v>139</v>
      </c>
      <c r="CX1045" t="s">
        <v>709</v>
      </c>
      <c r="CY1045" s="10">
        <v>16702342813</v>
      </c>
      <c r="CZ1045" t="s">
        <v>5481</v>
      </c>
      <c r="DA1045" t="s">
        <v>710</v>
      </c>
      <c r="DB1045" t="s">
        <v>133</v>
      </c>
      <c r="DC1045" t="s">
        <v>115</v>
      </c>
    </row>
    <row r="1046" spans="1:112" ht="14.45" customHeight="1" x14ac:dyDescent="0.25">
      <c r="A1046" t="s">
        <v>5493</v>
      </c>
      <c r="B1046" t="s">
        <v>192</v>
      </c>
      <c r="C1046" s="1">
        <v>45580</v>
      </c>
      <c r="D1046" s="1">
        <v>45645</v>
      </c>
      <c r="E1046" t="s">
        <v>144</v>
      </c>
      <c r="F1046" s="1">
        <v>45744</v>
      </c>
      <c r="G1046" t="s">
        <v>133</v>
      </c>
      <c r="H1046" t="s">
        <v>115</v>
      </c>
      <c r="I1046" t="s">
        <v>115</v>
      </c>
      <c r="J1046" t="s">
        <v>5494</v>
      </c>
      <c r="K1046" t="s">
        <v>971</v>
      </c>
      <c r="L1046" t="s">
        <v>972</v>
      </c>
      <c r="N1046" t="s">
        <v>119</v>
      </c>
      <c r="O1046" t="s">
        <v>120</v>
      </c>
      <c r="P1046" s="8">
        <v>96950</v>
      </c>
      <c r="Q1046" t="s">
        <v>121</v>
      </c>
      <c r="R1046" t="s">
        <v>973</v>
      </c>
      <c r="S1046" s="10">
        <v>16702343207</v>
      </c>
      <c r="U1046" t="s">
        <v>974</v>
      </c>
      <c r="V1046">
        <v>61111</v>
      </c>
      <c r="W1046" t="s">
        <v>123</v>
      </c>
      <c r="Y1046" t="s">
        <v>975</v>
      </c>
      <c r="Z1046" t="s">
        <v>976</v>
      </c>
      <c r="AA1046" t="s">
        <v>977</v>
      </c>
      <c r="AB1046" t="s">
        <v>200</v>
      </c>
      <c r="AC1046" t="s">
        <v>972</v>
      </c>
      <c r="AE1046" t="s">
        <v>119</v>
      </c>
      <c r="AF1046" t="s">
        <v>120</v>
      </c>
      <c r="AG1046" s="8">
        <v>96950</v>
      </c>
      <c r="AH1046" t="s">
        <v>121</v>
      </c>
      <c r="AI1046" t="s">
        <v>973</v>
      </c>
      <c r="AJ1046" s="10">
        <v>16702343207</v>
      </c>
      <c r="AL1046" t="s">
        <v>978</v>
      </c>
      <c r="BD1046" t="str">
        <f>"15-1251.00"</f>
        <v>15-1251.00</v>
      </c>
      <c r="BE1046" t="s">
        <v>5495</v>
      </c>
      <c r="BF1046" t="s">
        <v>5496</v>
      </c>
      <c r="BG1046" t="s">
        <v>1279</v>
      </c>
      <c r="BH1046">
        <v>1</v>
      </c>
      <c r="BJ1046" s="1">
        <v>45744</v>
      </c>
      <c r="BK1046" s="1">
        <v>46108</v>
      </c>
      <c r="BN1046">
        <v>40</v>
      </c>
      <c r="BO1046">
        <v>0</v>
      </c>
      <c r="BP1046">
        <v>8</v>
      </c>
      <c r="BQ1046">
        <v>8</v>
      </c>
      <c r="BR1046">
        <v>8</v>
      </c>
      <c r="BS1046">
        <v>8</v>
      </c>
      <c r="BT1046">
        <v>8</v>
      </c>
      <c r="BU1046">
        <v>0</v>
      </c>
      <c r="BV1046" t="str">
        <f t="shared" si="17"/>
        <v>8:00 AM</v>
      </c>
      <c r="BW1046" t="str">
        <f>"5:00 PM"</f>
        <v>5:00 PM</v>
      </c>
      <c r="BX1046" t="s">
        <v>226</v>
      </c>
      <c r="BY1046">
        <v>0</v>
      </c>
      <c r="BZ1046">
        <v>12</v>
      </c>
      <c r="CA1046" t="s">
        <v>115</v>
      </c>
      <c r="CC1046" s="2" t="s">
        <v>5497</v>
      </c>
      <c r="CD1046" t="s">
        <v>983</v>
      </c>
      <c r="CE1046" t="s">
        <v>2927</v>
      </c>
      <c r="CF1046" t="s">
        <v>119</v>
      </c>
      <c r="CG1046" t="s">
        <v>120</v>
      </c>
      <c r="CH1046" s="8">
        <v>96950</v>
      </c>
      <c r="CI1046" s="3">
        <v>17.309999999999999</v>
      </c>
      <c r="CJ1046" s="3">
        <v>17.309999999999999</v>
      </c>
      <c r="CK1046" s="3">
        <v>25.97</v>
      </c>
      <c r="CL1046" s="3">
        <v>25.97</v>
      </c>
      <c r="CM1046" t="s">
        <v>136</v>
      </c>
      <c r="CN1046" t="s">
        <v>2928</v>
      </c>
      <c r="CO1046" t="s">
        <v>138</v>
      </c>
      <c r="CQ1046" t="s">
        <v>115</v>
      </c>
      <c r="CR1046" t="s">
        <v>133</v>
      </c>
      <c r="CS1046" t="s">
        <v>139</v>
      </c>
      <c r="CT1046" t="s">
        <v>133</v>
      </c>
      <c r="CU1046" t="s">
        <v>139</v>
      </c>
      <c r="CV1046" t="s">
        <v>133</v>
      </c>
      <c r="CW1046" t="s">
        <v>139</v>
      </c>
      <c r="CX1046" t="s">
        <v>985</v>
      </c>
      <c r="CY1046" s="10">
        <v>16702343207</v>
      </c>
      <c r="CZ1046" t="s">
        <v>2929</v>
      </c>
      <c r="DA1046" t="s">
        <v>139</v>
      </c>
      <c r="DB1046" t="s">
        <v>133</v>
      </c>
      <c r="DC1046" t="s">
        <v>115</v>
      </c>
    </row>
    <row r="1047" spans="1:112" ht="14.45" customHeight="1" x14ac:dyDescent="0.25">
      <c r="A1047" t="s">
        <v>6216</v>
      </c>
      <c r="B1047" t="s">
        <v>143</v>
      </c>
      <c r="C1047" s="1">
        <v>45607</v>
      </c>
      <c r="D1047" s="1">
        <v>45645</v>
      </c>
      <c r="E1047" t="s">
        <v>144</v>
      </c>
      <c r="F1047" s="1">
        <v>45687</v>
      </c>
      <c r="G1047" t="s">
        <v>115</v>
      </c>
      <c r="H1047" t="s">
        <v>115</v>
      </c>
      <c r="I1047" t="s">
        <v>115</v>
      </c>
      <c r="J1047" t="s">
        <v>6217</v>
      </c>
      <c r="L1047" t="s">
        <v>6218</v>
      </c>
      <c r="M1047" t="s">
        <v>6218</v>
      </c>
      <c r="N1047" t="s">
        <v>148</v>
      </c>
      <c r="O1047" t="s">
        <v>120</v>
      </c>
      <c r="P1047" s="8">
        <v>96950</v>
      </c>
      <c r="Q1047" t="s">
        <v>121</v>
      </c>
      <c r="S1047" s="10">
        <v>16702346445</v>
      </c>
      <c r="T1047">
        <v>2263</v>
      </c>
      <c r="U1047" t="s">
        <v>6219</v>
      </c>
      <c r="V1047">
        <v>54143</v>
      </c>
      <c r="W1047" t="s">
        <v>123</v>
      </c>
      <c r="Y1047" t="s">
        <v>1631</v>
      </c>
      <c r="Z1047" t="s">
        <v>1632</v>
      </c>
      <c r="AB1047" t="s">
        <v>1633</v>
      </c>
      <c r="AC1047" t="s">
        <v>2791</v>
      </c>
      <c r="AD1047" t="s">
        <v>2791</v>
      </c>
      <c r="AE1047" t="s">
        <v>148</v>
      </c>
      <c r="AF1047" t="s">
        <v>120</v>
      </c>
      <c r="AG1047" s="8">
        <v>96950</v>
      </c>
      <c r="AH1047" t="s">
        <v>121</v>
      </c>
      <c r="AJ1047" s="10">
        <v>16702346445</v>
      </c>
      <c r="AK1047">
        <v>2263</v>
      </c>
      <c r="AL1047" t="s">
        <v>1635</v>
      </c>
      <c r="BD1047" t="str">
        <f>"27-1024.00"</f>
        <v>27-1024.00</v>
      </c>
      <c r="BE1047" t="s">
        <v>3114</v>
      </c>
      <c r="BF1047" t="s">
        <v>6220</v>
      </c>
      <c r="BG1047" t="s">
        <v>6221</v>
      </c>
      <c r="BH1047">
        <v>1</v>
      </c>
      <c r="BI1047">
        <v>1</v>
      </c>
      <c r="BJ1047" s="1">
        <v>45689</v>
      </c>
      <c r="BK1047" s="1">
        <v>46053</v>
      </c>
      <c r="BL1047" s="1">
        <v>45689</v>
      </c>
      <c r="BM1047" s="1">
        <v>46053</v>
      </c>
      <c r="BN1047">
        <v>40</v>
      </c>
      <c r="BO1047">
        <v>0</v>
      </c>
      <c r="BP1047">
        <v>8</v>
      </c>
      <c r="BQ1047">
        <v>8</v>
      </c>
      <c r="BR1047">
        <v>8</v>
      </c>
      <c r="BS1047">
        <v>8</v>
      </c>
      <c r="BT1047">
        <v>8</v>
      </c>
      <c r="BU1047">
        <v>0</v>
      </c>
      <c r="BV1047" t="str">
        <f t="shared" si="17"/>
        <v>8:00 AM</v>
      </c>
      <c r="BW1047" t="str">
        <f>"5:00 PM"</f>
        <v>5:00 PM</v>
      </c>
      <c r="BX1047" t="s">
        <v>226</v>
      </c>
      <c r="BY1047">
        <v>0</v>
      </c>
      <c r="BZ1047">
        <v>12</v>
      </c>
      <c r="CA1047" t="s">
        <v>115</v>
      </c>
      <c r="CC1047" s="2" t="s">
        <v>6222</v>
      </c>
      <c r="CD1047" t="s">
        <v>6218</v>
      </c>
      <c r="CE1047" t="s">
        <v>6218</v>
      </c>
      <c r="CF1047" t="s">
        <v>148</v>
      </c>
      <c r="CG1047" t="s">
        <v>120</v>
      </c>
      <c r="CH1047" s="8">
        <v>96950</v>
      </c>
      <c r="CI1047" s="3">
        <v>10.130000000000001</v>
      </c>
      <c r="CJ1047" s="3">
        <v>11</v>
      </c>
      <c r="CK1047" s="3">
        <v>15.2</v>
      </c>
      <c r="CL1047" s="3">
        <v>16.5</v>
      </c>
      <c r="CM1047" t="s">
        <v>136</v>
      </c>
      <c r="CN1047" t="s">
        <v>6223</v>
      </c>
      <c r="CO1047" t="s">
        <v>138</v>
      </c>
      <c r="CQ1047" t="s">
        <v>115</v>
      </c>
      <c r="CR1047" t="s">
        <v>133</v>
      </c>
      <c r="CS1047" t="s">
        <v>139</v>
      </c>
      <c r="CT1047" t="s">
        <v>133</v>
      </c>
      <c r="CU1047" t="s">
        <v>139</v>
      </c>
      <c r="CV1047" t="s">
        <v>133</v>
      </c>
      <c r="CW1047" t="s">
        <v>139</v>
      </c>
      <c r="CX1047" t="s">
        <v>139</v>
      </c>
      <c r="CY1047" s="10">
        <v>16702346445</v>
      </c>
      <c r="CZ1047" t="s">
        <v>1635</v>
      </c>
      <c r="DA1047" t="s">
        <v>139</v>
      </c>
      <c r="DB1047" t="s">
        <v>133</v>
      </c>
      <c r="DC1047" t="s">
        <v>115</v>
      </c>
      <c r="DD1047" t="s">
        <v>1631</v>
      </c>
      <c r="DE1047" t="s">
        <v>1632</v>
      </c>
      <c r="DG1047" t="s">
        <v>6224</v>
      </c>
      <c r="DH1047" t="s">
        <v>1635</v>
      </c>
    </row>
    <row r="1048" spans="1:112" ht="14.45" customHeight="1" x14ac:dyDescent="0.25">
      <c r="A1048" t="s">
        <v>6699</v>
      </c>
      <c r="B1048" t="s">
        <v>143</v>
      </c>
      <c r="C1048" s="1">
        <v>45607</v>
      </c>
      <c r="D1048" s="1">
        <v>45645</v>
      </c>
      <c r="E1048" t="s">
        <v>114</v>
      </c>
      <c r="G1048" t="s">
        <v>115</v>
      </c>
      <c r="H1048" t="s">
        <v>115</v>
      </c>
      <c r="I1048" t="s">
        <v>115</v>
      </c>
      <c r="J1048" t="s">
        <v>6700</v>
      </c>
      <c r="K1048" t="s">
        <v>139</v>
      </c>
      <c r="L1048" t="s">
        <v>6701</v>
      </c>
      <c r="M1048" t="s">
        <v>6702</v>
      </c>
      <c r="N1048" t="s">
        <v>499</v>
      </c>
      <c r="O1048" t="s">
        <v>120</v>
      </c>
      <c r="P1048" s="8">
        <v>96950</v>
      </c>
      <c r="Q1048" t="s">
        <v>121</v>
      </c>
      <c r="R1048" t="s">
        <v>139</v>
      </c>
      <c r="S1048" s="10">
        <v>16703226031</v>
      </c>
      <c r="U1048" t="s">
        <v>6703</v>
      </c>
      <c r="V1048">
        <v>424410</v>
      </c>
      <c r="W1048" t="s">
        <v>123</v>
      </c>
      <c r="Y1048" t="s">
        <v>6704</v>
      </c>
      <c r="Z1048" t="s">
        <v>6705</v>
      </c>
      <c r="AA1048" t="s">
        <v>6706</v>
      </c>
      <c r="AB1048" t="s">
        <v>6707</v>
      </c>
      <c r="AC1048" t="s">
        <v>6701</v>
      </c>
      <c r="AD1048" t="s">
        <v>6702</v>
      </c>
      <c r="AE1048" t="s">
        <v>499</v>
      </c>
      <c r="AF1048" t="s">
        <v>120</v>
      </c>
      <c r="AG1048" s="8">
        <v>96950</v>
      </c>
      <c r="AH1048" t="s">
        <v>121</v>
      </c>
      <c r="AJ1048" s="10">
        <v>16714826466</v>
      </c>
      <c r="AL1048" t="s">
        <v>6708</v>
      </c>
      <c r="AM1048" t="s">
        <v>174</v>
      </c>
      <c r="AN1048" t="s">
        <v>3473</v>
      </c>
      <c r="AO1048" t="s">
        <v>3474</v>
      </c>
      <c r="AP1048" t="s">
        <v>3475</v>
      </c>
      <c r="AQ1048" t="s">
        <v>3476</v>
      </c>
      <c r="AR1048" t="s">
        <v>3477</v>
      </c>
      <c r="AS1048" t="s">
        <v>1257</v>
      </c>
      <c r="AT1048" t="s">
        <v>1258</v>
      </c>
      <c r="AU1048" s="8">
        <v>96913</v>
      </c>
      <c r="AV1048" t="s">
        <v>121</v>
      </c>
      <c r="AX1048" s="10">
        <v>16716461222</v>
      </c>
      <c r="AY1048">
        <v>111</v>
      </c>
      <c r="AZ1048" t="s">
        <v>3478</v>
      </c>
      <c r="BA1048" t="s">
        <v>3479</v>
      </c>
      <c r="BB1048" t="s">
        <v>1258</v>
      </c>
      <c r="BC1048" t="s">
        <v>3480</v>
      </c>
      <c r="BD1048" t="str">
        <f>"53-3031.00"</f>
        <v>53-3031.00</v>
      </c>
      <c r="BE1048" t="s">
        <v>1421</v>
      </c>
      <c r="BF1048" t="s">
        <v>6709</v>
      </c>
      <c r="BG1048" t="s">
        <v>6710</v>
      </c>
      <c r="BH1048">
        <v>1</v>
      </c>
      <c r="BI1048">
        <v>1</v>
      </c>
      <c r="BJ1048" s="1">
        <v>45672</v>
      </c>
      <c r="BK1048" s="1">
        <v>45930</v>
      </c>
      <c r="BL1048" s="1">
        <v>45672</v>
      </c>
      <c r="BM1048" s="1">
        <v>45930</v>
      </c>
      <c r="BN1048">
        <v>40</v>
      </c>
      <c r="BO1048">
        <v>0</v>
      </c>
      <c r="BP1048">
        <v>8</v>
      </c>
      <c r="BQ1048">
        <v>8</v>
      </c>
      <c r="BR1048">
        <v>8</v>
      </c>
      <c r="BS1048">
        <v>8</v>
      </c>
      <c r="BT1048">
        <v>8</v>
      </c>
      <c r="BU1048">
        <v>0</v>
      </c>
      <c r="BV1048" t="str">
        <f t="shared" si="17"/>
        <v>8:00 AM</v>
      </c>
      <c r="BW1048" t="str">
        <f>"5:00 PM"</f>
        <v>5:00 PM</v>
      </c>
      <c r="BX1048" t="s">
        <v>226</v>
      </c>
      <c r="BY1048">
        <v>0</v>
      </c>
      <c r="BZ1048">
        <v>12</v>
      </c>
      <c r="CA1048" t="s">
        <v>115</v>
      </c>
      <c r="CC1048" s="2" t="s">
        <v>6711</v>
      </c>
      <c r="CD1048" t="s">
        <v>6701</v>
      </c>
      <c r="CE1048" t="s">
        <v>6702</v>
      </c>
      <c r="CF1048" t="s">
        <v>499</v>
      </c>
      <c r="CG1048" t="s">
        <v>120</v>
      </c>
      <c r="CH1048" s="8">
        <v>96950</v>
      </c>
      <c r="CI1048" s="3">
        <v>8.34</v>
      </c>
      <c r="CJ1048" s="3">
        <v>8.34</v>
      </c>
      <c r="CK1048" s="3">
        <v>12.51</v>
      </c>
      <c r="CL1048" s="3">
        <v>12.51</v>
      </c>
      <c r="CM1048" t="s">
        <v>136</v>
      </c>
      <c r="CN1048" t="s">
        <v>6712</v>
      </c>
      <c r="CO1048" t="s">
        <v>138</v>
      </c>
      <c r="CQ1048" t="s">
        <v>133</v>
      </c>
      <c r="CR1048" t="s">
        <v>133</v>
      </c>
      <c r="CS1048" t="s">
        <v>133</v>
      </c>
      <c r="CT1048" t="s">
        <v>133</v>
      </c>
      <c r="CU1048" t="s">
        <v>139</v>
      </c>
      <c r="CV1048" t="s">
        <v>133</v>
      </c>
      <c r="CW1048" t="s">
        <v>133</v>
      </c>
      <c r="CX1048" t="s">
        <v>3485</v>
      </c>
      <c r="CY1048" s="10">
        <v>16703226031</v>
      </c>
      <c r="CZ1048" t="s">
        <v>6708</v>
      </c>
      <c r="DA1048" t="s">
        <v>139</v>
      </c>
      <c r="DB1048" t="s">
        <v>133</v>
      </c>
      <c r="DC1048" t="s">
        <v>115</v>
      </c>
      <c r="DD1048" t="s">
        <v>3473</v>
      </c>
      <c r="DE1048" t="s">
        <v>3474</v>
      </c>
      <c r="DF1048" t="s">
        <v>1134</v>
      </c>
      <c r="DG1048" t="s">
        <v>3479</v>
      </c>
      <c r="DH1048" t="s">
        <v>3478</v>
      </c>
    </row>
    <row r="1049" spans="1:112" ht="14.45" customHeight="1" x14ac:dyDescent="0.25">
      <c r="A1049" t="s">
        <v>7679</v>
      </c>
      <c r="B1049" t="s">
        <v>212</v>
      </c>
      <c r="C1049" s="1">
        <v>45600</v>
      </c>
      <c r="D1049" s="1">
        <v>45645</v>
      </c>
      <c r="E1049" t="s">
        <v>114</v>
      </c>
      <c r="G1049" t="s">
        <v>115</v>
      </c>
      <c r="H1049" t="s">
        <v>115</v>
      </c>
      <c r="I1049" t="s">
        <v>115</v>
      </c>
      <c r="J1049" t="s">
        <v>2774</v>
      </c>
      <c r="K1049" t="s">
        <v>2775</v>
      </c>
      <c r="L1049" t="s">
        <v>2776</v>
      </c>
      <c r="M1049" t="s">
        <v>5967</v>
      </c>
      <c r="N1049" t="s">
        <v>119</v>
      </c>
      <c r="O1049" t="s">
        <v>120</v>
      </c>
      <c r="P1049" s="8">
        <v>96950</v>
      </c>
      <c r="Q1049" t="s">
        <v>121</v>
      </c>
      <c r="S1049" s="10">
        <v>16702332288</v>
      </c>
      <c r="U1049" t="s">
        <v>2777</v>
      </c>
      <c r="V1049">
        <v>812112</v>
      </c>
      <c r="W1049" t="s">
        <v>123</v>
      </c>
      <c r="Y1049" t="s">
        <v>2778</v>
      </c>
      <c r="Z1049" t="s">
        <v>2779</v>
      </c>
      <c r="AA1049" t="s">
        <v>2780</v>
      </c>
      <c r="AB1049" t="s">
        <v>200</v>
      </c>
      <c r="AC1049" t="s">
        <v>2776</v>
      </c>
      <c r="AD1049" t="s">
        <v>7680</v>
      </c>
      <c r="AE1049" t="s">
        <v>119</v>
      </c>
      <c r="AF1049" t="s">
        <v>120</v>
      </c>
      <c r="AG1049" s="8">
        <v>96950</v>
      </c>
      <c r="AH1049" t="s">
        <v>121</v>
      </c>
      <c r="AJ1049" s="10">
        <v>16702332288</v>
      </c>
      <c r="AL1049" t="s">
        <v>2782</v>
      </c>
      <c r="BD1049" t="str">
        <f>"39-5012.00"</f>
        <v>39-5012.00</v>
      </c>
      <c r="BE1049" t="s">
        <v>947</v>
      </c>
      <c r="BF1049" t="s">
        <v>2783</v>
      </c>
      <c r="BG1049" t="s">
        <v>2784</v>
      </c>
      <c r="BH1049">
        <v>7</v>
      </c>
      <c r="BJ1049" s="1">
        <v>45627</v>
      </c>
      <c r="BK1049" s="1">
        <v>45930</v>
      </c>
      <c r="BN1049">
        <v>35</v>
      </c>
      <c r="BO1049">
        <v>0</v>
      </c>
      <c r="BP1049">
        <v>7</v>
      </c>
      <c r="BQ1049">
        <v>7</v>
      </c>
      <c r="BR1049">
        <v>7</v>
      </c>
      <c r="BS1049">
        <v>7</v>
      </c>
      <c r="BT1049">
        <v>7</v>
      </c>
      <c r="BU1049">
        <v>0</v>
      </c>
      <c r="BV1049" t="str">
        <f>"11:00 AM"</f>
        <v>11:00 AM</v>
      </c>
      <c r="BW1049" t="str">
        <f>"7:00 PM"</f>
        <v>7:00 PM</v>
      </c>
      <c r="BX1049" t="s">
        <v>226</v>
      </c>
      <c r="BY1049">
        <v>0</v>
      </c>
      <c r="BZ1049">
        <v>12</v>
      </c>
      <c r="CA1049" t="s">
        <v>115</v>
      </c>
      <c r="CC1049" t="s">
        <v>7681</v>
      </c>
      <c r="CD1049" t="s">
        <v>2776</v>
      </c>
      <c r="CE1049" t="s">
        <v>7680</v>
      </c>
      <c r="CF1049" t="s">
        <v>119</v>
      </c>
      <c r="CG1049" t="s">
        <v>120</v>
      </c>
      <c r="CH1049" s="8">
        <v>96950</v>
      </c>
      <c r="CI1049" s="3">
        <v>7.98</v>
      </c>
      <c r="CJ1049" s="3">
        <v>7.98</v>
      </c>
      <c r="CK1049" s="3">
        <v>11.97</v>
      </c>
      <c r="CL1049" s="3">
        <v>11.97</v>
      </c>
      <c r="CM1049" t="s">
        <v>136</v>
      </c>
      <c r="CN1049" t="s">
        <v>137</v>
      </c>
      <c r="CO1049" t="s">
        <v>138</v>
      </c>
      <c r="CQ1049" t="s">
        <v>115</v>
      </c>
      <c r="CR1049" t="s">
        <v>133</v>
      </c>
      <c r="CS1049" t="s">
        <v>139</v>
      </c>
      <c r="CT1049" t="s">
        <v>133</v>
      </c>
      <c r="CU1049" t="s">
        <v>139</v>
      </c>
      <c r="CV1049" t="s">
        <v>133</v>
      </c>
      <c r="CW1049" t="s">
        <v>139</v>
      </c>
      <c r="CX1049" t="s">
        <v>2788</v>
      </c>
      <c r="CY1049" s="10">
        <v>16702332288</v>
      </c>
      <c r="CZ1049" t="s">
        <v>2782</v>
      </c>
      <c r="DA1049" t="s">
        <v>139</v>
      </c>
      <c r="DB1049" t="s">
        <v>133</v>
      </c>
      <c r="DC1049" t="s">
        <v>115</v>
      </c>
    </row>
    <row r="1050" spans="1:112" ht="14.45" customHeight="1" x14ac:dyDescent="0.25">
      <c r="A1050" t="s">
        <v>7825</v>
      </c>
      <c r="B1050" t="s">
        <v>143</v>
      </c>
      <c r="C1050" s="1">
        <v>45610</v>
      </c>
      <c r="D1050" s="1">
        <v>45645</v>
      </c>
      <c r="E1050" t="s">
        <v>114</v>
      </c>
      <c r="G1050" t="s">
        <v>115</v>
      </c>
      <c r="H1050" t="s">
        <v>115</v>
      </c>
      <c r="I1050" t="s">
        <v>115</v>
      </c>
      <c r="J1050" t="s">
        <v>5692</v>
      </c>
      <c r="L1050" t="s">
        <v>7826</v>
      </c>
      <c r="N1050" t="s">
        <v>119</v>
      </c>
      <c r="O1050" t="s">
        <v>120</v>
      </c>
      <c r="P1050" s="8">
        <v>96950</v>
      </c>
      <c r="Q1050" t="s">
        <v>121</v>
      </c>
      <c r="S1050" s="10">
        <v>16702368202</v>
      </c>
      <c r="T1050">
        <v>3554</v>
      </c>
      <c r="U1050" t="s">
        <v>581</v>
      </c>
      <c r="V1050">
        <v>62211</v>
      </c>
      <c r="W1050" t="s">
        <v>123</v>
      </c>
      <c r="Y1050" t="s">
        <v>7827</v>
      </c>
      <c r="Z1050" t="s">
        <v>7828</v>
      </c>
      <c r="AA1050" t="s">
        <v>2441</v>
      </c>
      <c r="AB1050" t="s">
        <v>7829</v>
      </c>
      <c r="AC1050" t="s">
        <v>7830</v>
      </c>
      <c r="AE1050" t="s">
        <v>119</v>
      </c>
      <c r="AF1050" t="s">
        <v>120</v>
      </c>
      <c r="AG1050" s="8">
        <v>96950</v>
      </c>
      <c r="AH1050" t="s">
        <v>121</v>
      </c>
      <c r="AJ1050" s="10">
        <v>16702368202</v>
      </c>
      <c r="AK1050">
        <v>3554</v>
      </c>
      <c r="AL1050" t="s">
        <v>585</v>
      </c>
      <c r="BD1050" t="str">
        <f>"29-2061.00"</f>
        <v>29-2061.00</v>
      </c>
      <c r="BE1050" t="s">
        <v>7831</v>
      </c>
      <c r="BF1050" t="s">
        <v>7832</v>
      </c>
      <c r="BG1050" t="s">
        <v>7833</v>
      </c>
      <c r="BH1050">
        <v>5</v>
      </c>
      <c r="BI1050">
        <v>5</v>
      </c>
      <c r="BJ1050" s="1">
        <v>45717</v>
      </c>
      <c r="BK1050" s="1">
        <v>46081</v>
      </c>
      <c r="BL1050" s="1">
        <v>45717</v>
      </c>
      <c r="BM1050" s="1">
        <v>46081</v>
      </c>
      <c r="BN1050">
        <v>40</v>
      </c>
      <c r="BO1050">
        <v>0</v>
      </c>
      <c r="BP1050">
        <v>8</v>
      </c>
      <c r="BQ1050">
        <v>8</v>
      </c>
      <c r="BR1050">
        <v>8</v>
      </c>
      <c r="BS1050">
        <v>8</v>
      </c>
      <c r="BT1050">
        <v>8</v>
      </c>
      <c r="BU1050">
        <v>0</v>
      </c>
      <c r="BV1050" t="str">
        <f>"7:30 AM"</f>
        <v>7:30 AM</v>
      </c>
      <c r="BW1050" t="str">
        <f>"4:30 PM"</f>
        <v>4:30 PM</v>
      </c>
      <c r="BX1050" t="s">
        <v>226</v>
      </c>
      <c r="BY1050">
        <v>0</v>
      </c>
      <c r="BZ1050">
        <v>0</v>
      </c>
      <c r="CA1050" t="s">
        <v>115</v>
      </c>
      <c r="CC1050" s="2" t="s">
        <v>7834</v>
      </c>
      <c r="CD1050" t="s">
        <v>7830</v>
      </c>
      <c r="CE1050" t="s">
        <v>7826</v>
      </c>
      <c r="CF1050" t="s">
        <v>119</v>
      </c>
      <c r="CG1050" t="s">
        <v>120</v>
      </c>
      <c r="CH1050" s="8">
        <v>96950</v>
      </c>
      <c r="CI1050" s="3">
        <v>15.24</v>
      </c>
      <c r="CJ1050" s="3">
        <v>21.21</v>
      </c>
      <c r="CK1050" s="3">
        <v>22.86</v>
      </c>
      <c r="CL1050" s="3">
        <v>31.81</v>
      </c>
      <c r="CM1050" t="s">
        <v>136</v>
      </c>
      <c r="CN1050" t="s">
        <v>7835</v>
      </c>
      <c r="CO1050" t="s">
        <v>138</v>
      </c>
      <c r="CQ1050" t="s">
        <v>133</v>
      </c>
      <c r="CR1050" t="s">
        <v>133</v>
      </c>
      <c r="CS1050" t="s">
        <v>139</v>
      </c>
      <c r="CT1050" t="s">
        <v>133</v>
      </c>
      <c r="CU1050" t="s">
        <v>139</v>
      </c>
      <c r="CV1050" t="s">
        <v>133</v>
      </c>
      <c r="CW1050" t="s">
        <v>139</v>
      </c>
      <c r="CX1050" s="2" t="s">
        <v>7836</v>
      </c>
      <c r="CY1050" s="10">
        <v>16702368202</v>
      </c>
      <c r="CZ1050" t="s">
        <v>592</v>
      </c>
      <c r="DA1050" t="s">
        <v>593</v>
      </c>
      <c r="DB1050" t="s">
        <v>133</v>
      </c>
      <c r="DC1050" t="s">
        <v>115</v>
      </c>
      <c r="DD1050" t="s">
        <v>1576</v>
      </c>
      <c r="DE1050" t="s">
        <v>1577</v>
      </c>
      <c r="DF1050" t="s">
        <v>2748</v>
      </c>
      <c r="DG1050" t="s">
        <v>578</v>
      </c>
      <c r="DH1050" t="s">
        <v>1579</v>
      </c>
    </row>
    <row r="1051" spans="1:112" ht="14.45" customHeight="1" x14ac:dyDescent="0.25">
      <c r="A1051" t="s">
        <v>8212</v>
      </c>
      <c r="B1051" t="s">
        <v>143</v>
      </c>
      <c r="C1051" s="1">
        <v>45607</v>
      </c>
      <c r="D1051" s="1">
        <v>45645</v>
      </c>
      <c r="E1051" t="s">
        <v>144</v>
      </c>
      <c r="F1051" s="1">
        <v>45687</v>
      </c>
      <c r="G1051" t="s">
        <v>115</v>
      </c>
      <c r="H1051" t="s">
        <v>115</v>
      </c>
      <c r="I1051" t="s">
        <v>115</v>
      </c>
      <c r="J1051" t="s">
        <v>887</v>
      </c>
      <c r="K1051" t="s">
        <v>139</v>
      </c>
      <c r="L1051" t="s">
        <v>888</v>
      </c>
      <c r="M1051" t="s">
        <v>889</v>
      </c>
      <c r="N1051" t="s">
        <v>283</v>
      </c>
      <c r="O1051" t="s">
        <v>120</v>
      </c>
      <c r="P1051" s="8">
        <v>96952</v>
      </c>
      <c r="Q1051" t="s">
        <v>121</v>
      </c>
      <c r="R1051" t="s">
        <v>139</v>
      </c>
      <c r="S1051" s="10">
        <v>16704339989</v>
      </c>
      <c r="U1051" t="s">
        <v>890</v>
      </c>
      <c r="V1051">
        <v>481111</v>
      </c>
      <c r="W1051" t="s">
        <v>123</v>
      </c>
      <c r="Y1051" t="s">
        <v>891</v>
      </c>
      <c r="Z1051" t="s">
        <v>892</v>
      </c>
      <c r="AA1051" t="s">
        <v>893</v>
      </c>
      <c r="AB1051" t="s">
        <v>565</v>
      </c>
      <c r="AC1051" t="s">
        <v>888</v>
      </c>
      <c r="AD1051" t="s">
        <v>889</v>
      </c>
      <c r="AE1051" t="s">
        <v>162</v>
      </c>
      <c r="AF1051" t="s">
        <v>120</v>
      </c>
      <c r="AG1051" s="8">
        <v>96952</v>
      </c>
      <c r="AH1051" t="s">
        <v>121</v>
      </c>
      <c r="AJ1051" s="10">
        <v>16704339989</v>
      </c>
      <c r="AL1051" t="s">
        <v>894</v>
      </c>
      <c r="BD1051" t="str">
        <f>"49-9071.00"</f>
        <v>49-9071.00</v>
      </c>
      <c r="BE1051" t="s">
        <v>241</v>
      </c>
      <c r="BF1051" t="s">
        <v>895</v>
      </c>
      <c r="BG1051" t="s">
        <v>896</v>
      </c>
      <c r="BH1051">
        <v>1</v>
      </c>
      <c r="BI1051">
        <v>1</v>
      </c>
      <c r="BJ1051" s="1">
        <v>45689</v>
      </c>
      <c r="BK1051" s="1">
        <v>46053</v>
      </c>
      <c r="BL1051" s="1">
        <v>45689</v>
      </c>
      <c r="BM1051" s="1">
        <v>46053</v>
      </c>
      <c r="BN1051">
        <v>40</v>
      </c>
      <c r="BO1051">
        <v>0</v>
      </c>
      <c r="BP1051">
        <v>8</v>
      </c>
      <c r="BQ1051">
        <v>8</v>
      </c>
      <c r="BR1051">
        <v>8</v>
      </c>
      <c r="BS1051">
        <v>8</v>
      </c>
      <c r="BT1051">
        <v>8</v>
      </c>
      <c r="BU1051">
        <v>0</v>
      </c>
      <c r="BV1051" t="str">
        <f>"8:00 AM"</f>
        <v>8:00 AM</v>
      </c>
      <c r="BW1051" t="str">
        <f>"5:00 PM"</f>
        <v>5:00 PM</v>
      </c>
      <c r="BX1051" t="s">
        <v>226</v>
      </c>
      <c r="BY1051">
        <v>0</v>
      </c>
      <c r="BZ1051">
        <v>12</v>
      </c>
      <c r="CA1051" t="s">
        <v>115</v>
      </c>
      <c r="CC1051" s="2" t="s">
        <v>897</v>
      </c>
      <c r="CD1051" t="s">
        <v>888</v>
      </c>
      <c r="CE1051" t="s">
        <v>889</v>
      </c>
      <c r="CF1051" t="s">
        <v>162</v>
      </c>
      <c r="CG1051" t="s">
        <v>120</v>
      </c>
      <c r="CH1051" s="8">
        <v>96952</v>
      </c>
      <c r="CI1051" s="3">
        <v>9.75</v>
      </c>
      <c r="CJ1051" s="3">
        <v>9.8000000000000007</v>
      </c>
      <c r="CK1051" s="3">
        <v>0</v>
      </c>
      <c r="CL1051" s="3">
        <v>0</v>
      </c>
      <c r="CM1051" t="s">
        <v>136</v>
      </c>
      <c r="CN1051" t="s">
        <v>139</v>
      </c>
      <c r="CO1051" t="s">
        <v>138</v>
      </c>
      <c r="CQ1051" t="s">
        <v>115</v>
      </c>
      <c r="CR1051" t="s">
        <v>133</v>
      </c>
      <c r="CS1051" t="s">
        <v>139</v>
      </c>
      <c r="CT1051" t="s">
        <v>139</v>
      </c>
      <c r="CU1051" t="s">
        <v>133</v>
      </c>
      <c r="CV1051" t="s">
        <v>133</v>
      </c>
      <c r="CW1051" t="s">
        <v>139</v>
      </c>
      <c r="CX1051" t="s">
        <v>898</v>
      </c>
      <c r="CY1051" s="10">
        <v>16704339989</v>
      </c>
      <c r="CZ1051" t="s">
        <v>899</v>
      </c>
      <c r="DA1051" t="s">
        <v>139</v>
      </c>
      <c r="DB1051" t="s">
        <v>133</v>
      </c>
      <c r="DC1051" t="s">
        <v>115</v>
      </c>
    </row>
    <row r="1052" spans="1:112" ht="14.45" customHeight="1" x14ac:dyDescent="0.25">
      <c r="A1052" t="s">
        <v>8328</v>
      </c>
      <c r="B1052" t="s">
        <v>113</v>
      </c>
      <c r="C1052" s="1">
        <v>45637</v>
      </c>
      <c r="D1052" s="1">
        <v>45645</v>
      </c>
      <c r="E1052" t="s">
        <v>114</v>
      </c>
      <c r="G1052" t="s">
        <v>133</v>
      </c>
      <c r="H1052" t="s">
        <v>133</v>
      </c>
      <c r="I1052" t="s">
        <v>115</v>
      </c>
      <c r="J1052" t="s">
        <v>3594</v>
      </c>
      <c r="K1052" t="s">
        <v>3595</v>
      </c>
      <c r="L1052" t="s">
        <v>3596</v>
      </c>
      <c r="N1052" t="s">
        <v>148</v>
      </c>
      <c r="O1052" t="s">
        <v>120</v>
      </c>
      <c r="P1052" s="8">
        <v>96950</v>
      </c>
      <c r="Q1052" t="s">
        <v>121</v>
      </c>
      <c r="S1052" s="10">
        <v>16702350200</v>
      </c>
      <c r="U1052" t="s">
        <v>3597</v>
      </c>
      <c r="V1052">
        <v>7225</v>
      </c>
      <c r="W1052" t="s">
        <v>123</v>
      </c>
      <c r="Y1052" t="s">
        <v>3598</v>
      </c>
      <c r="Z1052" t="s">
        <v>3599</v>
      </c>
      <c r="AB1052" t="s">
        <v>565</v>
      </c>
      <c r="AC1052" t="s">
        <v>3596</v>
      </c>
      <c r="AE1052" t="s">
        <v>148</v>
      </c>
      <c r="AF1052" t="s">
        <v>120</v>
      </c>
      <c r="AG1052" s="8">
        <v>96950</v>
      </c>
      <c r="AH1052" t="s">
        <v>121</v>
      </c>
      <c r="AJ1052" s="10">
        <v>16702350200</v>
      </c>
      <c r="AL1052" t="s">
        <v>1198</v>
      </c>
      <c r="AM1052" t="s">
        <v>567</v>
      </c>
      <c r="AN1052" t="s">
        <v>1199</v>
      </c>
      <c r="AO1052" t="s">
        <v>1200</v>
      </c>
      <c r="AQ1052" t="s">
        <v>1201</v>
      </c>
      <c r="AS1052" t="s">
        <v>148</v>
      </c>
      <c r="AT1052" t="s">
        <v>120</v>
      </c>
      <c r="AU1052" s="8">
        <v>96950</v>
      </c>
      <c r="AV1052" t="s">
        <v>121</v>
      </c>
      <c r="AX1052" s="10">
        <v>16702353403</v>
      </c>
      <c r="AZ1052" t="s">
        <v>1202</v>
      </c>
      <c r="BA1052" t="s">
        <v>1203</v>
      </c>
      <c r="BD1052" t="str">
        <f>"35-1012.00"</f>
        <v>35-1012.00</v>
      </c>
      <c r="BE1052" t="s">
        <v>3600</v>
      </c>
      <c r="BF1052" t="s">
        <v>8329</v>
      </c>
      <c r="BG1052" t="s">
        <v>3602</v>
      </c>
      <c r="BH1052">
        <v>1</v>
      </c>
      <c r="BJ1052" s="1">
        <v>45690</v>
      </c>
      <c r="BK1052" s="1">
        <v>46784</v>
      </c>
      <c r="BN1052">
        <v>35</v>
      </c>
      <c r="BO1052">
        <v>0</v>
      </c>
      <c r="BP1052">
        <v>7</v>
      </c>
      <c r="BQ1052">
        <v>7</v>
      </c>
      <c r="BR1052">
        <v>7</v>
      </c>
      <c r="BS1052">
        <v>7</v>
      </c>
      <c r="BT1052">
        <v>7</v>
      </c>
      <c r="BU1052">
        <v>0</v>
      </c>
      <c r="BV1052" t="str">
        <f>"9:00 AM"</f>
        <v>9:00 AM</v>
      </c>
      <c r="BW1052" t="str">
        <f>"5:00 PM"</f>
        <v>5:00 PM</v>
      </c>
      <c r="BX1052" t="s">
        <v>226</v>
      </c>
      <c r="BY1052">
        <v>0</v>
      </c>
      <c r="BZ1052">
        <v>12</v>
      </c>
      <c r="CA1052" t="s">
        <v>133</v>
      </c>
      <c r="CB1052">
        <v>2</v>
      </c>
      <c r="CC1052" t="s">
        <v>8330</v>
      </c>
      <c r="CD1052" t="s">
        <v>8331</v>
      </c>
      <c r="CF1052" t="s">
        <v>148</v>
      </c>
      <c r="CG1052" t="s">
        <v>120</v>
      </c>
      <c r="CH1052" s="8">
        <v>96950</v>
      </c>
      <c r="CI1052" s="3">
        <v>10.6</v>
      </c>
      <c r="CJ1052" s="3">
        <v>10.6</v>
      </c>
      <c r="CK1052" s="3">
        <v>0</v>
      </c>
      <c r="CL1052" s="3">
        <v>0</v>
      </c>
      <c r="CM1052" t="s">
        <v>136</v>
      </c>
      <c r="CN1052" t="s">
        <v>158</v>
      </c>
      <c r="CO1052" t="s">
        <v>138</v>
      </c>
      <c r="CQ1052" t="s">
        <v>115</v>
      </c>
      <c r="CR1052" t="s">
        <v>133</v>
      </c>
      <c r="CS1052" t="s">
        <v>139</v>
      </c>
      <c r="CT1052" t="s">
        <v>139</v>
      </c>
      <c r="CU1052" t="s">
        <v>139</v>
      </c>
      <c r="CV1052" t="s">
        <v>133</v>
      </c>
      <c r="CW1052" t="s">
        <v>139</v>
      </c>
      <c r="CX1052" t="s">
        <v>1208</v>
      </c>
      <c r="CY1052" s="10">
        <v>16702350200</v>
      </c>
      <c r="CZ1052" t="s">
        <v>1198</v>
      </c>
      <c r="DA1052" t="s">
        <v>139</v>
      </c>
      <c r="DB1052" t="s">
        <v>133</v>
      </c>
      <c r="DC1052" t="s">
        <v>115</v>
      </c>
    </row>
    <row r="1053" spans="1:112" ht="14.45" customHeight="1" x14ac:dyDescent="0.25">
      <c r="A1053" t="s">
        <v>9284</v>
      </c>
      <c r="B1053" t="s">
        <v>143</v>
      </c>
      <c r="C1053" s="1">
        <v>45603</v>
      </c>
      <c r="D1053" s="1">
        <v>45645</v>
      </c>
      <c r="E1053" t="s">
        <v>114</v>
      </c>
      <c r="G1053" t="s">
        <v>115</v>
      </c>
      <c r="H1053" t="s">
        <v>115</v>
      </c>
      <c r="I1053" t="s">
        <v>115</v>
      </c>
      <c r="J1053" t="s">
        <v>3340</v>
      </c>
      <c r="K1053" t="s">
        <v>3341</v>
      </c>
      <c r="L1053" t="s">
        <v>3342</v>
      </c>
      <c r="N1053" t="s">
        <v>148</v>
      </c>
      <c r="O1053" t="s">
        <v>120</v>
      </c>
      <c r="P1053" s="8">
        <v>96950</v>
      </c>
      <c r="Q1053" t="s">
        <v>121</v>
      </c>
      <c r="S1053" s="10">
        <v>16702880407</v>
      </c>
      <c r="T1053">
        <v>331</v>
      </c>
      <c r="U1053" t="s">
        <v>3343</v>
      </c>
      <c r="V1053">
        <v>21231</v>
      </c>
      <c r="W1053" t="s">
        <v>123</v>
      </c>
      <c r="Y1053" t="s">
        <v>3344</v>
      </c>
      <c r="Z1053" t="s">
        <v>3345</v>
      </c>
      <c r="AA1053" t="s">
        <v>3346</v>
      </c>
      <c r="AB1053" t="s">
        <v>663</v>
      </c>
      <c r="AC1053" t="s">
        <v>3342</v>
      </c>
      <c r="AE1053" t="s">
        <v>119</v>
      </c>
      <c r="AF1053" t="s">
        <v>120</v>
      </c>
      <c r="AG1053" s="8">
        <v>96950</v>
      </c>
      <c r="AH1053" t="s">
        <v>121</v>
      </c>
      <c r="AJ1053" s="10">
        <v>16702880407</v>
      </c>
      <c r="AK1053">
        <v>331</v>
      </c>
      <c r="AL1053" t="s">
        <v>3347</v>
      </c>
      <c r="BD1053" t="str">
        <f>"17-3022.00"</f>
        <v>17-3022.00</v>
      </c>
      <c r="BE1053" t="s">
        <v>1567</v>
      </c>
      <c r="BF1053" t="s">
        <v>3348</v>
      </c>
      <c r="BG1053" t="s">
        <v>3349</v>
      </c>
      <c r="BH1053">
        <v>2</v>
      </c>
      <c r="BI1053">
        <v>2</v>
      </c>
      <c r="BJ1053" s="1">
        <v>45721</v>
      </c>
      <c r="BK1053" s="1">
        <v>46085</v>
      </c>
      <c r="BL1053" s="1">
        <v>45721</v>
      </c>
      <c r="BM1053" s="1">
        <v>46085</v>
      </c>
      <c r="BN1053">
        <v>40</v>
      </c>
      <c r="BO1053">
        <v>0</v>
      </c>
      <c r="BP1053">
        <v>8</v>
      </c>
      <c r="BQ1053">
        <v>8</v>
      </c>
      <c r="BR1053">
        <v>8</v>
      </c>
      <c r="BS1053">
        <v>8</v>
      </c>
      <c r="BT1053">
        <v>8</v>
      </c>
      <c r="BU1053">
        <v>0</v>
      </c>
      <c r="BV1053" t="str">
        <f>"7:00 AM"</f>
        <v>7:00 AM</v>
      </c>
      <c r="BW1053" t="str">
        <f>"3:30 PM"</f>
        <v>3:30 PM</v>
      </c>
      <c r="BX1053" t="s">
        <v>726</v>
      </c>
      <c r="BY1053">
        <v>0</v>
      </c>
      <c r="BZ1053">
        <v>12</v>
      </c>
      <c r="CA1053" t="s">
        <v>115</v>
      </c>
      <c r="CC1053" t="s">
        <v>3350</v>
      </c>
      <c r="CD1053" t="s">
        <v>3351</v>
      </c>
      <c r="CE1053" t="s">
        <v>139</v>
      </c>
      <c r="CF1053" t="s">
        <v>148</v>
      </c>
      <c r="CG1053" t="s">
        <v>120</v>
      </c>
      <c r="CH1053" s="8">
        <v>96950</v>
      </c>
      <c r="CI1053" s="3">
        <v>15.75</v>
      </c>
      <c r="CJ1053" s="3">
        <v>18.190000000000001</v>
      </c>
      <c r="CK1053" s="3">
        <v>23.63</v>
      </c>
      <c r="CL1053" s="3">
        <v>27.29</v>
      </c>
      <c r="CM1053" t="s">
        <v>136</v>
      </c>
      <c r="CN1053" t="s">
        <v>3623</v>
      </c>
      <c r="CO1053" t="s">
        <v>138</v>
      </c>
      <c r="CQ1053" t="s">
        <v>115</v>
      </c>
      <c r="CR1053" t="s">
        <v>133</v>
      </c>
      <c r="CS1053" t="s">
        <v>139</v>
      </c>
      <c r="CT1053" t="s">
        <v>133</v>
      </c>
      <c r="CU1053" t="s">
        <v>139</v>
      </c>
      <c r="CV1053" t="s">
        <v>133</v>
      </c>
      <c r="CW1053" t="s">
        <v>139</v>
      </c>
      <c r="CX1053" t="s">
        <v>3353</v>
      </c>
      <c r="CY1053" s="10">
        <v>16702880407</v>
      </c>
      <c r="CZ1053" t="s">
        <v>3347</v>
      </c>
      <c r="DA1053" t="s">
        <v>139</v>
      </c>
      <c r="DB1053" t="s">
        <v>133</v>
      </c>
      <c r="DC1053" t="s">
        <v>115</v>
      </c>
    </row>
    <row r="1054" spans="1:112" ht="14.45" customHeight="1" x14ac:dyDescent="0.25">
      <c r="A1054" t="s">
        <v>9626</v>
      </c>
      <c r="B1054" t="s">
        <v>143</v>
      </c>
      <c r="C1054" s="1">
        <v>45609</v>
      </c>
      <c r="D1054" s="1">
        <v>45645</v>
      </c>
      <c r="E1054" t="s">
        <v>144</v>
      </c>
      <c r="F1054" s="1">
        <v>45776</v>
      </c>
      <c r="G1054" t="s">
        <v>115</v>
      </c>
      <c r="H1054" t="s">
        <v>115</v>
      </c>
      <c r="I1054" t="s">
        <v>115</v>
      </c>
      <c r="J1054" t="s">
        <v>1691</v>
      </c>
      <c r="K1054" t="s">
        <v>9652</v>
      </c>
      <c r="L1054" t="s">
        <v>4035</v>
      </c>
      <c r="N1054" t="s">
        <v>148</v>
      </c>
      <c r="O1054" t="s">
        <v>120</v>
      </c>
      <c r="P1054" s="8">
        <v>96950</v>
      </c>
      <c r="Q1054" t="s">
        <v>121</v>
      </c>
      <c r="R1054" t="s">
        <v>2881</v>
      </c>
      <c r="S1054" s="10">
        <v>16709899218</v>
      </c>
      <c r="U1054" t="s">
        <v>1694</v>
      </c>
      <c r="V1054">
        <v>812199</v>
      </c>
      <c r="W1054" t="s">
        <v>123</v>
      </c>
      <c r="Y1054" t="s">
        <v>1695</v>
      </c>
      <c r="Z1054" t="s">
        <v>1696</v>
      </c>
      <c r="AA1054" t="s">
        <v>1697</v>
      </c>
      <c r="AB1054" t="s">
        <v>4036</v>
      </c>
      <c r="AC1054" t="s">
        <v>4035</v>
      </c>
      <c r="AE1054" t="s">
        <v>148</v>
      </c>
      <c r="AF1054" t="s">
        <v>120</v>
      </c>
      <c r="AG1054" s="8">
        <v>96950</v>
      </c>
      <c r="AH1054" t="s">
        <v>121</v>
      </c>
      <c r="AI1054" t="s">
        <v>2881</v>
      </c>
      <c r="AJ1054" s="10">
        <v>16709899218</v>
      </c>
      <c r="AL1054" t="s">
        <v>1700</v>
      </c>
      <c r="BD1054" t="str">
        <f>"31-9011.00"</f>
        <v>31-9011.00</v>
      </c>
      <c r="BE1054" t="s">
        <v>1170</v>
      </c>
      <c r="BF1054" t="s">
        <v>4037</v>
      </c>
      <c r="BG1054" t="s">
        <v>4038</v>
      </c>
      <c r="BH1054">
        <v>5</v>
      </c>
      <c r="BI1054">
        <v>5</v>
      </c>
      <c r="BJ1054" s="1">
        <v>45778</v>
      </c>
      <c r="BK1054" s="1">
        <v>46142</v>
      </c>
      <c r="BL1054" s="1">
        <v>45778</v>
      </c>
      <c r="BM1054" s="1">
        <v>46142</v>
      </c>
      <c r="BN1054">
        <v>35</v>
      </c>
      <c r="BO1054">
        <v>0</v>
      </c>
      <c r="BP1054">
        <v>7</v>
      </c>
      <c r="BQ1054">
        <v>7</v>
      </c>
      <c r="BR1054">
        <v>7</v>
      </c>
      <c r="BS1054">
        <v>7</v>
      </c>
      <c r="BT1054">
        <v>7</v>
      </c>
      <c r="BU1054">
        <v>0</v>
      </c>
      <c r="BV1054" t="str">
        <f>"8:00 AM"</f>
        <v>8:00 AM</v>
      </c>
      <c r="BW1054" t="str">
        <f>"4:00 PM"</f>
        <v>4:00 PM</v>
      </c>
      <c r="BX1054" t="s">
        <v>226</v>
      </c>
      <c r="BY1054">
        <v>0</v>
      </c>
      <c r="BZ1054">
        <v>12</v>
      </c>
      <c r="CA1054" t="s">
        <v>115</v>
      </c>
      <c r="CC1054" t="s">
        <v>4039</v>
      </c>
      <c r="CD1054" t="s">
        <v>4040</v>
      </c>
      <c r="CF1054" t="s">
        <v>148</v>
      </c>
      <c r="CG1054" t="s">
        <v>120</v>
      </c>
      <c r="CH1054" s="8">
        <v>96950</v>
      </c>
      <c r="CI1054" s="3">
        <v>12.37</v>
      </c>
      <c r="CJ1054" s="3">
        <v>12.37</v>
      </c>
      <c r="CK1054" s="3">
        <v>18.55</v>
      </c>
      <c r="CL1054" s="3">
        <v>18.55</v>
      </c>
      <c r="CM1054" t="s">
        <v>136</v>
      </c>
      <c r="CN1054" t="s">
        <v>139</v>
      </c>
      <c r="CO1054" t="s">
        <v>138</v>
      </c>
      <c r="CQ1054" t="s">
        <v>115</v>
      </c>
      <c r="CR1054" t="s">
        <v>133</v>
      </c>
      <c r="CS1054" t="s">
        <v>133</v>
      </c>
      <c r="CT1054" t="s">
        <v>133</v>
      </c>
      <c r="CU1054" t="s">
        <v>139</v>
      </c>
      <c r="CV1054" t="s">
        <v>133</v>
      </c>
      <c r="CW1054" t="s">
        <v>133</v>
      </c>
      <c r="CX1054" t="s">
        <v>4041</v>
      </c>
      <c r="CY1054" s="10">
        <v>16709899218</v>
      </c>
      <c r="CZ1054" t="s">
        <v>1700</v>
      </c>
      <c r="DA1054" t="s">
        <v>139</v>
      </c>
      <c r="DB1054" t="s">
        <v>133</v>
      </c>
      <c r="DC1054" t="s">
        <v>115</v>
      </c>
      <c r="DD1054" t="s">
        <v>1695</v>
      </c>
      <c r="DE1054" t="s">
        <v>1696</v>
      </c>
      <c r="DF1054" t="s">
        <v>1057</v>
      </c>
      <c r="DG1054" t="s">
        <v>9652</v>
      </c>
      <c r="DH1054" t="s">
        <v>1700</v>
      </c>
    </row>
    <row r="1055" spans="1:112" ht="14.45" customHeight="1" x14ac:dyDescent="0.25">
      <c r="A1055" t="s">
        <v>1477</v>
      </c>
      <c r="B1055" t="s">
        <v>143</v>
      </c>
      <c r="C1055" s="1">
        <v>45600</v>
      </c>
      <c r="D1055" s="1">
        <v>45646</v>
      </c>
      <c r="E1055" t="s">
        <v>114</v>
      </c>
      <c r="G1055" t="s">
        <v>115</v>
      </c>
      <c r="H1055" t="s">
        <v>115</v>
      </c>
      <c r="I1055" t="s">
        <v>115</v>
      </c>
      <c r="J1055" t="s">
        <v>1478</v>
      </c>
      <c r="L1055" t="s">
        <v>1479</v>
      </c>
      <c r="M1055" t="s">
        <v>1480</v>
      </c>
      <c r="N1055" t="s">
        <v>148</v>
      </c>
      <c r="O1055" t="s">
        <v>120</v>
      </c>
      <c r="P1055" s="8">
        <v>96950</v>
      </c>
      <c r="Q1055" t="s">
        <v>121</v>
      </c>
      <c r="S1055" s="10">
        <v>16702346552</v>
      </c>
      <c r="U1055" t="s">
        <v>1481</v>
      </c>
      <c r="V1055">
        <v>53111</v>
      </c>
      <c r="W1055" t="s">
        <v>123</v>
      </c>
      <c r="Y1055" t="s">
        <v>1482</v>
      </c>
      <c r="Z1055" t="s">
        <v>1483</v>
      </c>
      <c r="AA1055" t="s">
        <v>1484</v>
      </c>
      <c r="AB1055" t="s">
        <v>1485</v>
      </c>
      <c r="AC1055" t="s">
        <v>1486</v>
      </c>
      <c r="AD1055" t="s">
        <v>1480</v>
      </c>
      <c r="AE1055" t="s">
        <v>148</v>
      </c>
      <c r="AF1055" t="s">
        <v>120</v>
      </c>
      <c r="AG1055" s="8">
        <v>96950</v>
      </c>
      <c r="AH1055" t="s">
        <v>121</v>
      </c>
      <c r="AJ1055" s="10">
        <v>16702346552</v>
      </c>
      <c r="AL1055" t="s">
        <v>1487</v>
      </c>
      <c r="BD1055" t="str">
        <f>"49-9071.00"</f>
        <v>49-9071.00</v>
      </c>
      <c r="BE1055" t="s">
        <v>241</v>
      </c>
      <c r="BF1055" t="s">
        <v>1488</v>
      </c>
      <c r="BG1055" t="s">
        <v>496</v>
      </c>
      <c r="BH1055">
        <v>1</v>
      </c>
      <c r="BI1055">
        <v>1</v>
      </c>
      <c r="BJ1055" s="1">
        <v>45689</v>
      </c>
      <c r="BK1055" s="1">
        <v>46053</v>
      </c>
      <c r="BL1055" s="1">
        <v>45689</v>
      </c>
      <c r="BM1055" s="1">
        <v>46053</v>
      </c>
      <c r="BN1055">
        <v>40</v>
      </c>
      <c r="BO1055">
        <v>0</v>
      </c>
      <c r="BP1055">
        <v>8</v>
      </c>
      <c r="BQ1055">
        <v>8</v>
      </c>
      <c r="BR1055">
        <v>8</v>
      </c>
      <c r="BS1055">
        <v>8</v>
      </c>
      <c r="BT1055">
        <v>8</v>
      </c>
      <c r="BU1055">
        <v>0</v>
      </c>
      <c r="BV1055" t="str">
        <f>"8:00 AM"</f>
        <v>8:00 AM</v>
      </c>
      <c r="BW1055" t="str">
        <f>"5:00 PM"</f>
        <v>5:00 PM</v>
      </c>
      <c r="BX1055" t="s">
        <v>226</v>
      </c>
      <c r="BY1055">
        <v>0</v>
      </c>
      <c r="BZ1055">
        <v>24</v>
      </c>
      <c r="CA1055" t="s">
        <v>115</v>
      </c>
      <c r="CC1055" s="2" t="s">
        <v>1489</v>
      </c>
      <c r="CD1055" t="s">
        <v>1490</v>
      </c>
      <c r="CE1055" t="s">
        <v>1480</v>
      </c>
      <c r="CF1055" t="s">
        <v>148</v>
      </c>
      <c r="CG1055" t="s">
        <v>120</v>
      </c>
      <c r="CH1055" s="8">
        <v>96950</v>
      </c>
      <c r="CI1055" s="3">
        <v>9.75</v>
      </c>
      <c r="CJ1055" s="3">
        <v>9.75</v>
      </c>
      <c r="CK1055" s="3">
        <v>14.63</v>
      </c>
      <c r="CL1055" s="3">
        <v>14.63</v>
      </c>
      <c r="CM1055" t="s">
        <v>136</v>
      </c>
      <c r="CO1055" t="s">
        <v>138</v>
      </c>
      <c r="CQ1055" t="s">
        <v>115</v>
      </c>
      <c r="CR1055" t="s">
        <v>133</v>
      </c>
      <c r="CS1055" t="s">
        <v>139</v>
      </c>
      <c r="CT1055" t="s">
        <v>133</v>
      </c>
      <c r="CU1055" t="s">
        <v>139</v>
      </c>
      <c r="CV1055" t="s">
        <v>133</v>
      </c>
      <c r="CW1055" t="s">
        <v>139</v>
      </c>
      <c r="CX1055" t="s">
        <v>1491</v>
      </c>
      <c r="CY1055" s="10">
        <v>16702346552</v>
      </c>
      <c r="CZ1055" t="s">
        <v>1487</v>
      </c>
      <c r="DA1055" t="s">
        <v>139</v>
      </c>
      <c r="DB1055" t="s">
        <v>133</v>
      </c>
      <c r="DC1055" t="s">
        <v>115</v>
      </c>
    </row>
    <row r="1056" spans="1:112" ht="14.45" customHeight="1" x14ac:dyDescent="0.25">
      <c r="A1056" t="s">
        <v>2121</v>
      </c>
      <c r="B1056" t="s">
        <v>192</v>
      </c>
      <c r="C1056" s="1">
        <v>45590</v>
      </c>
      <c r="D1056" s="1">
        <v>45646</v>
      </c>
      <c r="E1056" t="s">
        <v>144</v>
      </c>
      <c r="F1056" s="1">
        <v>45656</v>
      </c>
      <c r="G1056" t="s">
        <v>115</v>
      </c>
      <c r="H1056" t="s">
        <v>115</v>
      </c>
      <c r="I1056" t="s">
        <v>115</v>
      </c>
      <c r="J1056" t="s">
        <v>2122</v>
      </c>
      <c r="L1056" t="s">
        <v>2123</v>
      </c>
      <c r="N1056" t="s">
        <v>148</v>
      </c>
      <c r="O1056" t="s">
        <v>120</v>
      </c>
      <c r="P1056" s="8">
        <v>96950</v>
      </c>
      <c r="Q1056" t="s">
        <v>121</v>
      </c>
      <c r="S1056" s="10">
        <v>16702869083</v>
      </c>
      <c r="U1056" t="s">
        <v>2124</v>
      </c>
      <c r="V1056">
        <v>811111</v>
      </c>
      <c r="W1056" t="s">
        <v>123</v>
      </c>
      <c r="Y1056" t="s">
        <v>2125</v>
      </c>
      <c r="Z1056" t="s">
        <v>2126</v>
      </c>
      <c r="AA1056" t="s">
        <v>2127</v>
      </c>
      <c r="AB1056" t="s">
        <v>565</v>
      </c>
      <c r="AC1056" t="s">
        <v>2123</v>
      </c>
      <c r="AE1056" t="s">
        <v>148</v>
      </c>
      <c r="AF1056" t="s">
        <v>120</v>
      </c>
      <c r="AG1056" s="8">
        <v>96950</v>
      </c>
      <c r="AH1056" t="s">
        <v>121</v>
      </c>
      <c r="AJ1056" s="10">
        <v>16702349083</v>
      </c>
      <c r="AL1056" t="s">
        <v>2128</v>
      </c>
      <c r="BD1056" t="str">
        <f>"49-3042.00"</f>
        <v>49-3042.00</v>
      </c>
      <c r="BE1056" t="s">
        <v>1020</v>
      </c>
      <c r="BF1056" t="s">
        <v>2129</v>
      </c>
      <c r="BG1056" t="s">
        <v>2130</v>
      </c>
      <c r="BH1056">
        <v>2</v>
      </c>
      <c r="BJ1056" s="1">
        <v>45658</v>
      </c>
      <c r="BK1056" s="1">
        <v>46022</v>
      </c>
      <c r="BN1056">
        <v>35</v>
      </c>
      <c r="BO1056">
        <v>0</v>
      </c>
      <c r="BP1056">
        <v>7</v>
      </c>
      <c r="BQ1056">
        <v>7</v>
      </c>
      <c r="BR1056">
        <v>7</v>
      </c>
      <c r="BS1056">
        <v>7</v>
      </c>
      <c r="BT1056">
        <v>7</v>
      </c>
      <c r="BU1056">
        <v>0</v>
      </c>
      <c r="BV1056" t="str">
        <f>"8:00 AM"</f>
        <v>8:00 AM</v>
      </c>
      <c r="BW1056" t="str">
        <f>"4:00 PM"</f>
        <v>4:00 PM</v>
      </c>
      <c r="BX1056" t="s">
        <v>226</v>
      </c>
      <c r="BY1056">
        <v>0</v>
      </c>
      <c r="BZ1056">
        <v>12</v>
      </c>
      <c r="CA1056" t="s">
        <v>115</v>
      </c>
      <c r="CC1056" s="2" t="s">
        <v>2131</v>
      </c>
      <c r="CD1056" t="s">
        <v>758</v>
      </c>
      <c r="CE1056" t="s">
        <v>2132</v>
      </c>
      <c r="CF1056" t="s">
        <v>148</v>
      </c>
      <c r="CG1056" t="s">
        <v>120</v>
      </c>
      <c r="CH1056" s="8">
        <v>96950</v>
      </c>
      <c r="CI1056" s="3">
        <v>12.48</v>
      </c>
      <c r="CJ1056" s="3">
        <v>12.48</v>
      </c>
      <c r="CK1056" s="3">
        <v>18.72</v>
      </c>
      <c r="CL1056" s="3">
        <v>18.72</v>
      </c>
      <c r="CM1056" t="s">
        <v>136</v>
      </c>
      <c r="CO1056" t="s">
        <v>138</v>
      </c>
      <c r="CQ1056" t="s">
        <v>115</v>
      </c>
      <c r="CR1056" t="s">
        <v>133</v>
      </c>
      <c r="CS1056" t="s">
        <v>139</v>
      </c>
      <c r="CT1056" t="s">
        <v>133</v>
      </c>
      <c r="CU1056" t="s">
        <v>139</v>
      </c>
      <c r="CV1056" t="s">
        <v>133</v>
      </c>
      <c r="CW1056" t="s">
        <v>139</v>
      </c>
      <c r="CX1056" t="s">
        <v>2133</v>
      </c>
      <c r="CY1056" s="10">
        <v>16702349083</v>
      </c>
      <c r="CZ1056" t="s">
        <v>2128</v>
      </c>
      <c r="DA1056" t="s">
        <v>1522</v>
      </c>
      <c r="DB1056" t="s">
        <v>133</v>
      </c>
      <c r="DC1056" t="s">
        <v>115</v>
      </c>
    </row>
    <row r="1057" spans="1:112" ht="14.45" customHeight="1" x14ac:dyDescent="0.25">
      <c r="A1057" t="s">
        <v>2568</v>
      </c>
      <c r="B1057" t="s">
        <v>143</v>
      </c>
      <c r="C1057" s="1">
        <v>45607</v>
      </c>
      <c r="D1057" s="1">
        <v>45646</v>
      </c>
      <c r="E1057" t="s">
        <v>144</v>
      </c>
      <c r="F1057" s="1">
        <v>45746</v>
      </c>
      <c r="G1057" t="s">
        <v>115</v>
      </c>
      <c r="H1057" t="s">
        <v>115</v>
      </c>
      <c r="I1057" t="s">
        <v>115</v>
      </c>
      <c r="J1057" t="s">
        <v>887</v>
      </c>
      <c r="K1057" t="s">
        <v>139</v>
      </c>
      <c r="L1057" t="s">
        <v>888</v>
      </c>
      <c r="M1057" t="s">
        <v>889</v>
      </c>
      <c r="N1057" t="s">
        <v>283</v>
      </c>
      <c r="O1057" t="s">
        <v>120</v>
      </c>
      <c r="P1057" s="8">
        <v>96952</v>
      </c>
      <c r="Q1057" t="s">
        <v>121</v>
      </c>
      <c r="R1057" t="s">
        <v>139</v>
      </c>
      <c r="S1057" s="10">
        <v>16704339989</v>
      </c>
      <c r="U1057" t="s">
        <v>890</v>
      </c>
      <c r="V1057">
        <v>481111</v>
      </c>
      <c r="W1057" t="s">
        <v>123</v>
      </c>
      <c r="Y1057" t="s">
        <v>891</v>
      </c>
      <c r="Z1057" t="s">
        <v>892</v>
      </c>
      <c r="AA1057" t="s">
        <v>893</v>
      </c>
      <c r="AB1057" t="s">
        <v>565</v>
      </c>
      <c r="AC1057" t="s">
        <v>888</v>
      </c>
      <c r="AD1057" t="s">
        <v>889</v>
      </c>
      <c r="AE1057" t="s">
        <v>162</v>
      </c>
      <c r="AF1057" t="s">
        <v>120</v>
      </c>
      <c r="AG1057" s="8">
        <v>96952</v>
      </c>
      <c r="AH1057" t="s">
        <v>121</v>
      </c>
      <c r="AJ1057" s="10">
        <v>16704339989</v>
      </c>
      <c r="AL1057" t="s">
        <v>894</v>
      </c>
      <c r="BD1057" t="str">
        <f>"49-9071.00"</f>
        <v>49-9071.00</v>
      </c>
      <c r="BE1057" t="s">
        <v>241</v>
      </c>
      <c r="BF1057" t="s">
        <v>895</v>
      </c>
      <c r="BG1057" t="s">
        <v>896</v>
      </c>
      <c r="BH1057">
        <v>3</v>
      </c>
      <c r="BI1057">
        <v>3</v>
      </c>
      <c r="BJ1057" s="1">
        <v>45748</v>
      </c>
      <c r="BK1057" s="1">
        <v>46112</v>
      </c>
      <c r="BL1057" s="1">
        <v>45748</v>
      </c>
      <c r="BM1057" s="1">
        <v>46112</v>
      </c>
      <c r="BN1057">
        <v>40</v>
      </c>
      <c r="BO1057">
        <v>0</v>
      </c>
      <c r="BP1057">
        <v>8</v>
      </c>
      <c r="BQ1057">
        <v>8</v>
      </c>
      <c r="BR1057">
        <v>8</v>
      </c>
      <c r="BS1057">
        <v>8</v>
      </c>
      <c r="BT1057">
        <v>8</v>
      </c>
      <c r="BU1057">
        <v>0</v>
      </c>
      <c r="BV1057" t="str">
        <f>"8:00 AM"</f>
        <v>8:00 AM</v>
      </c>
      <c r="BW1057" t="str">
        <f>"5:00 PM"</f>
        <v>5:00 PM</v>
      </c>
      <c r="BX1057" t="s">
        <v>226</v>
      </c>
      <c r="BY1057">
        <v>0</v>
      </c>
      <c r="BZ1057">
        <v>12</v>
      </c>
      <c r="CA1057" t="s">
        <v>115</v>
      </c>
      <c r="CC1057" s="2" t="s">
        <v>897</v>
      </c>
      <c r="CD1057" t="s">
        <v>888</v>
      </c>
      <c r="CE1057" t="s">
        <v>889</v>
      </c>
      <c r="CF1057" t="s">
        <v>162</v>
      </c>
      <c r="CG1057" t="s">
        <v>120</v>
      </c>
      <c r="CH1057" s="8">
        <v>96952</v>
      </c>
      <c r="CI1057" s="3">
        <v>9.75</v>
      </c>
      <c r="CJ1057" s="3">
        <v>9.8000000000000007</v>
      </c>
      <c r="CK1057" s="3">
        <v>0</v>
      </c>
      <c r="CL1057" s="3">
        <v>0</v>
      </c>
      <c r="CM1057" t="s">
        <v>136</v>
      </c>
      <c r="CN1057" t="s">
        <v>139</v>
      </c>
      <c r="CO1057" t="s">
        <v>138</v>
      </c>
      <c r="CQ1057" t="s">
        <v>115</v>
      </c>
      <c r="CR1057" t="s">
        <v>133</v>
      </c>
      <c r="CS1057" t="s">
        <v>139</v>
      </c>
      <c r="CT1057" t="s">
        <v>139</v>
      </c>
      <c r="CU1057" t="s">
        <v>133</v>
      </c>
      <c r="CV1057" t="s">
        <v>133</v>
      </c>
      <c r="CW1057" t="s">
        <v>139</v>
      </c>
      <c r="CX1057" t="s">
        <v>898</v>
      </c>
      <c r="CY1057" s="10">
        <v>16704339989</v>
      </c>
      <c r="CZ1057" t="s">
        <v>899</v>
      </c>
      <c r="DA1057" t="s">
        <v>139</v>
      </c>
      <c r="DB1057" t="s">
        <v>133</v>
      </c>
      <c r="DC1057" t="s">
        <v>115</v>
      </c>
    </row>
    <row r="1058" spans="1:112" ht="14.45" customHeight="1" x14ac:dyDescent="0.25">
      <c r="A1058" t="s">
        <v>4351</v>
      </c>
      <c r="B1058" t="s">
        <v>192</v>
      </c>
      <c r="C1058" s="1">
        <v>45600</v>
      </c>
      <c r="D1058" s="1">
        <v>45646</v>
      </c>
      <c r="E1058" t="s">
        <v>144</v>
      </c>
      <c r="F1058" s="1">
        <v>45625</v>
      </c>
      <c r="G1058" t="s">
        <v>115</v>
      </c>
      <c r="H1058" t="s">
        <v>115</v>
      </c>
      <c r="I1058" t="s">
        <v>115</v>
      </c>
      <c r="J1058" t="s">
        <v>4352</v>
      </c>
      <c r="K1058" t="s">
        <v>4353</v>
      </c>
      <c r="L1058" t="s">
        <v>391</v>
      </c>
      <c r="N1058" t="s">
        <v>119</v>
      </c>
      <c r="O1058" t="s">
        <v>120</v>
      </c>
      <c r="P1058" s="8">
        <v>96950</v>
      </c>
      <c r="Q1058" t="s">
        <v>121</v>
      </c>
      <c r="S1058" s="10">
        <v>16709893291</v>
      </c>
      <c r="U1058" t="s">
        <v>392</v>
      </c>
      <c r="V1058">
        <v>56179</v>
      </c>
      <c r="W1058" t="s">
        <v>123</v>
      </c>
      <c r="Y1058" t="s">
        <v>393</v>
      </c>
      <c r="Z1058" t="s">
        <v>394</v>
      </c>
      <c r="AA1058" t="s">
        <v>395</v>
      </c>
      <c r="AB1058" t="s">
        <v>396</v>
      </c>
      <c r="AC1058" t="s">
        <v>397</v>
      </c>
      <c r="AE1058" t="s">
        <v>119</v>
      </c>
      <c r="AF1058" t="s">
        <v>120</v>
      </c>
      <c r="AG1058" s="8">
        <v>96950</v>
      </c>
      <c r="AH1058" t="s">
        <v>121</v>
      </c>
      <c r="AJ1058" s="10">
        <v>16709893291</v>
      </c>
      <c r="AL1058" t="s">
        <v>398</v>
      </c>
      <c r="BD1058" t="str">
        <f>"49-9071.00"</f>
        <v>49-9071.00</v>
      </c>
      <c r="BE1058" t="s">
        <v>241</v>
      </c>
      <c r="BF1058" t="s">
        <v>4354</v>
      </c>
      <c r="BG1058" t="s">
        <v>750</v>
      </c>
      <c r="BH1058">
        <v>10</v>
      </c>
      <c r="BJ1058" s="1">
        <v>45627</v>
      </c>
      <c r="BK1058" s="1">
        <v>45991</v>
      </c>
      <c r="BN1058">
        <v>40</v>
      </c>
      <c r="BO1058">
        <v>0</v>
      </c>
      <c r="BP1058">
        <v>8</v>
      </c>
      <c r="BQ1058">
        <v>8</v>
      </c>
      <c r="BR1058">
        <v>8</v>
      </c>
      <c r="BS1058">
        <v>8</v>
      </c>
      <c r="BT1058">
        <v>8</v>
      </c>
      <c r="BU1058">
        <v>0</v>
      </c>
      <c r="BV1058" t="str">
        <f>"8:00 AM"</f>
        <v>8:00 AM</v>
      </c>
      <c r="BW1058" t="str">
        <f>"5:00 PM"</f>
        <v>5:00 PM</v>
      </c>
      <c r="BX1058" t="s">
        <v>226</v>
      </c>
      <c r="BY1058">
        <v>0</v>
      </c>
      <c r="BZ1058">
        <v>12</v>
      </c>
      <c r="CA1058" t="s">
        <v>115</v>
      </c>
      <c r="CC1058" t="s">
        <v>4355</v>
      </c>
      <c r="CD1058" t="s">
        <v>4356</v>
      </c>
      <c r="CF1058" t="s">
        <v>148</v>
      </c>
      <c r="CG1058" t="s">
        <v>120</v>
      </c>
      <c r="CH1058" s="8">
        <v>96950</v>
      </c>
      <c r="CI1058" s="3">
        <v>9.75</v>
      </c>
      <c r="CJ1058" s="3">
        <v>9.8000000000000007</v>
      </c>
      <c r="CK1058" s="3">
        <v>14.63</v>
      </c>
      <c r="CL1058" s="3">
        <v>14.7</v>
      </c>
      <c r="CM1058" t="s">
        <v>136</v>
      </c>
      <c r="CN1058" t="s">
        <v>137</v>
      </c>
      <c r="CO1058" t="s">
        <v>138</v>
      </c>
      <c r="CQ1058" t="s">
        <v>115</v>
      </c>
      <c r="CR1058" t="s">
        <v>133</v>
      </c>
      <c r="CS1058" t="s">
        <v>133</v>
      </c>
      <c r="CT1058" t="s">
        <v>133</v>
      </c>
      <c r="CU1058" t="s">
        <v>139</v>
      </c>
      <c r="CV1058" t="s">
        <v>133</v>
      </c>
      <c r="CW1058" t="s">
        <v>133</v>
      </c>
      <c r="CX1058" s="2" t="s">
        <v>4357</v>
      </c>
      <c r="CY1058" s="10">
        <v>16709893291</v>
      </c>
      <c r="CZ1058" t="s">
        <v>398</v>
      </c>
      <c r="DA1058" t="s">
        <v>139</v>
      </c>
      <c r="DB1058" t="s">
        <v>133</v>
      </c>
      <c r="DC1058" t="s">
        <v>115</v>
      </c>
    </row>
    <row r="1059" spans="1:112" ht="14.45" customHeight="1" x14ac:dyDescent="0.25">
      <c r="A1059" t="s">
        <v>6503</v>
      </c>
      <c r="B1059" t="s">
        <v>143</v>
      </c>
      <c r="C1059" s="1">
        <v>45600</v>
      </c>
      <c r="D1059" s="1">
        <v>45646</v>
      </c>
      <c r="E1059" t="s">
        <v>114</v>
      </c>
      <c r="G1059" t="s">
        <v>115</v>
      </c>
      <c r="H1059" t="s">
        <v>115</v>
      </c>
      <c r="I1059" t="s">
        <v>115</v>
      </c>
      <c r="J1059" t="s">
        <v>2515</v>
      </c>
      <c r="K1059" t="s">
        <v>2516</v>
      </c>
      <c r="L1059" t="s">
        <v>160</v>
      </c>
      <c r="M1059" t="s">
        <v>2517</v>
      </c>
      <c r="N1059" t="s">
        <v>162</v>
      </c>
      <c r="O1059" t="s">
        <v>120</v>
      </c>
      <c r="P1059" s="8">
        <v>96952</v>
      </c>
      <c r="Q1059" t="s">
        <v>121</v>
      </c>
      <c r="S1059" s="10">
        <v>16704334428</v>
      </c>
      <c r="U1059" t="s">
        <v>2518</v>
      </c>
      <c r="V1059">
        <v>457110</v>
      </c>
      <c r="W1059" t="s">
        <v>123</v>
      </c>
      <c r="Y1059" t="s">
        <v>2519</v>
      </c>
      <c r="Z1059" t="s">
        <v>2520</v>
      </c>
      <c r="AA1059" t="s">
        <v>2521</v>
      </c>
      <c r="AB1059" t="s">
        <v>584</v>
      </c>
      <c r="AC1059" t="s">
        <v>160</v>
      </c>
      <c r="AD1059" t="s">
        <v>2517</v>
      </c>
      <c r="AE1059" t="s">
        <v>162</v>
      </c>
      <c r="AF1059" t="s">
        <v>120</v>
      </c>
      <c r="AG1059" s="8">
        <v>96952</v>
      </c>
      <c r="AH1059" t="s">
        <v>121</v>
      </c>
      <c r="AJ1059" s="10">
        <v>16709894711</v>
      </c>
      <c r="AL1059" t="s">
        <v>2522</v>
      </c>
      <c r="BD1059" t="str">
        <f>"35-3023.00"</f>
        <v>35-3023.00</v>
      </c>
      <c r="BE1059" t="s">
        <v>290</v>
      </c>
      <c r="BF1059" t="s">
        <v>6461</v>
      </c>
      <c r="BG1059" t="s">
        <v>290</v>
      </c>
      <c r="BH1059">
        <v>2</v>
      </c>
      <c r="BI1059">
        <v>2</v>
      </c>
      <c r="BJ1059" s="1">
        <v>45658</v>
      </c>
      <c r="BK1059" s="1">
        <v>46022</v>
      </c>
      <c r="BL1059" s="1">
        <v>45658</v>
      </c>
      <c r="BM1059" s="1">
        <v>46022</v>
      </c>
      <c r="BN1059">
        <v>40</v>
      </c>
      <c r="BO1059">
        <v>0</v>
      </c>
      <c r="BP1059">
        <v>8</v>
      </c>
      <c r="BQ1059">
        <v>8</v>
      </c>
      <c r="BR1059">
        <v>8</v>
      </c>
      <c r="BS1059">
        <v>8</v>
      </c>
      <c r="BT1059">
        <v>8</v>
      </c>
      <c r="BU1059">
        <v>0</v>
      </c>
      <c r="BV1059" t="str">
        <f>"7:00 AM"</f>
        <v>7:00 AM</v>
      </c>
      <c r="BW1059" t="str">
        <f>"4:00 PM"</f>
        <v>4:00 PM</v>
      </c>
      <c r="BX1059" t="s">
        <v>158</v>
      </c>
      <c r="BY1059">
        <v>0</v>
      </c>
      <c r="BZ1059">
        <v>3</v>
      </c>
      <c r="CA1059" t="s">
        <v>115</v>
      </c>
      <c r="CC1059" t="s">
        <v>6462</v>
      </c>
      <c r="CD1059" t="s">
        <v>3001</v>
      </c>
      <c r="CE1059" t="s">
        <v>2517</v>
      </c>
      <c r="CF1059" t="s">
        <v>162</v>
      </c>
      <c r="CG1059" t="s">
        <v>120</v>
      </c>
      <c r="CH1059" s="8">
        <v>96952</v>
      </c>
      <c r="CI1059" s="3">
        <v>8.35</v>
      </c>
      <c r="CJ1059" s="3">
        <v>8.35</v>
      </c>
      <c r="CK1059" s="3">
        <v>12.53</v>
      </c>
      <c r="CL1059" s="3">
        <v>12.53</v>
      </c>
      <c r="CM1059" t="s">
        <v>136</v>
      </c>
      <c r="CO1059" t="s">
        <v>138</v>
      </c>
      <c r="CQ1059" t="s">
        <v>115</v>
      </c>
      <c r="CR1059" t="s">
        <v>133</v>
      </c>
      <c r="CS1059" t="s">
        <v>139</v>
      </c>
      <c r="CT1059" t="s">
        <v>133</v>
      </c>
      <c r="CU1059" t="s">
        <v>139</v>
      </c>
      <c r="CV1059" t="s">
        <v>133</v>
      </c>
      <c r="CW1059" t="s">
        <v>139</v>
      </c>
      <c r="CX1059" t="s">
        <v>1663</v>
      </c>
      <c r="CY1059" s="10">
        <v>16704334428</v>
      </c>
      <c r="CZ1059" t="s">
        <v>2522</v>
      </c>
      <c r="DA1059" t="s">
        <v>139</v>
      </c>
      <c r="DB1059" t="s">
        <v>133</v>
      </c>
      <c r="DC1059" t="s">
        <v>115</v>
      </c>
    </row>
    <row r="1060" spans="1:112" ht="14.45" customHeight="1" x14ac:dyDescent="0.25">
      <c r="A1060" t="s">
        <v>7162</v>
      </c>
      <c r="B1060" t="s">
        <v>192</v>
      </c>
      <c r="C1060" s="1">
        <v>45599</v>
      </c>
      <c r="D1060" s="1">
        <v>45646</v>
      </c>
      <c r="E1060" t="s">
        <v>144</v>
      </c>
      <c r="F1060" s="1">
        <v>45745</v>
      </c>
      <c r="G1060" t="s">
        <v>115</v>
      </c>
      <c r="H1060" t="s">
        <v>115</v>
      </c>
      <c r="I1060" t="s">
        <v>115</v>
      </c>
      <c r="J1060" t="s">
        <v>2044</v>
      </c>
      <c r="K1060" t="s">
        <v>2045</v>
      </c>
      <c r="L1060" t="s">
        <v>369</v>
      </c>
      <c r="M1060" t="s">
        <v>2046</v>
      </c>
      <c r="N1060" t="s">
        <v>148</v>
      </c>
      <c r="O1060" t="s">
        <v>120</v>
      </c>
      <c r="P1060" s="8">
        <v>96950</v>
      </c>
      <c r="Q1060" t="s">
        <v>121</v>
      </c>
      <c r="S1060" s="10">
        <v>16703226130</v>
      </c>
      <c r="U1060" t="s">
        <v>2047</v>
      </c>
      <c r="V1060">
        <v>312112</v>
      </c>
      <c r="W1060" t="s">
        <v>123</v>
      </c>
      <c r="Y1060" t="s">
        <v>2048</v>
      </c>
      <c r="Z1060" t="s">
        <v>2049</v>
      </c>
      <c r="AA1060" t="s">
        <v>2050</v>
      </c>
      <c r="AB1060" t="s">
        <v>2051</v>
      </c>
      <c r="AC1060" t="s">
        <v>369</v>
      </c>
      <c r="AD1060" t="s">
        <v>2046</v>
      </c>
      <c r="AE1060" t="s">
        <v>148</v>
      </c>
      <c r="AF1060" t="s">
        <v>120</v>
      </c>
      <c r="AG1060" s="8">
        <v>96950</v>
      </c>
      <c r="AH1060" t="s">
        <v>121</v>
      </c>
      <c r="AJ1060" s="10">
        <v>16703226130</v>
      </c>
      <c r="AL1060" t="s">
        <v>2052</v>
      </c>
      <c r="BD1060" t="str">
        <f>"53-3031.00"</f>
        <v>53-3031.00</v>
      </c>
      <c r="BE1060" t="s">
        <v>1421</v>
      </c>
      <c r="BF1060" t="s">
        <v>2053</v>
      </c>
      <c r="BG1060" t="s">
        <v>2054</v>
      </c>
      <c r="BH1060">
        <v>5</v>
      </c>
      <c r="BJ1060" s="1">
        <v>45747</v>
      </c>
      <c r="BK1060" s="1">
        <v>46113</v>
      </c>
      <c r="BN1060">
        <v>40</v>
      </c>
      <c r="BO1060">
        <v>0</v>
      </c>
      <c r="BP1060">
        <v>8</v>
      </c>
      <c r="BQ1060">
        <v>8</v>
      </c>
      <c r="BR1060">
        <v>8</v>
      </c>
      <c r="BS1060">
        <v>8</v>
      </c>
      <c r="BT1060">
        <v>8</v>
      </c>
      <c r="BU1060">
        <v>0</v>
      </c>
      <c r="BV1060" t="str">
        <f>"8:00 AM"</f>
        <v>8:00 AM</v>
      </c>
      <c r="BW1060" t="str">
        <f>"5:00 PM"</f>
        <v>5:00 PM</v>
      </c>
      <c r="BX1060" t="s">
        <v>226</v>
      </c>
      <c r="BY1060">
        <v>0</v>
      </c>
      <c r="BZ1060">
        <v>0</v>
      </c>
      <c r="CA1060" t="s">
        <v>115</v>
      </c>
      <c r="CC1060" t="s">
        <v>2055</v>
      </c>
      <c r="CD1060" t="s">
        <v>369</v>
      </c>
      <c r="CE1060" t="s">
        <v>2046</v>
      </c>
      <c r="CF1060" t="s">
        <v>148</v>
      </c>
      <c r="CG1060" t="s">
        <v>120</v>
      </c>
      <c r="CH1060" s="8">
        <v>96950</v>
      </c>
      <c r="CI1060" s="3">
        <v>8.34</v>
      </c>
      <c r="CJ1060" s="3">
        <v>8.34</v>
      </c>
      <c r="CK1060" s="3">
        <v>12.51</v>
      </c>
      <c r="CL1060" s="3">
        <v>12.51</v>
      </c>
      <c r="CM1060" t="s">
        <v>136</v>
      </c>
      <c r="CO1060" t="s">
        <v>138</v>
      </c>
      <c r="CQ1060" t="s">
        <v>115</v>
      </c>
      <c r="CR1060" t="s">
        <v>133</v>
      </c>
      <c r="CS1060" t="s">
        <v>139</v>
      </c>
      <c r="CT1060" t="s">
        <v>133</v>
      </c>
      <c r="CU1060" t="s">
        <v>133</v>
      </c>
      <c r="CV1060" t="s">
        <v>133</v>
      </c>
      <c r="CW1060" t="s">
        <v>139</v>
      </c>
      <c r="CX1060" t="s">
        <v>4822</v>
      </c>
      <c r="CY1060" s="10" t="s">
        <v>7163</v>
      </c>
      <c r="CZ1060" t="s">
        <v>2052</v>
      </c>
      <c r="DA1060" t="s">
        <v>1522</v>
      </c>
      <c r="DB1060" t="s">
        <v>133</v>
      </c>
      <c r="DC1060" t="s">
        <v>115</v>
      </c>
    </row>
    <row r="1061" spans="1:112" ht="14.45" customHeight="1" x14ac:dyDescent="0.25">
      <c r="A1061" t="s">
        <v>8160</v>
      </c>
      <c r="B1061" t="s">
        <v>143</v>
      </c>
      <c r="C1061" s="1">
        <v>45600</v>
      </c>
      <c r="D1061" s="1">
        <v>45646</v>
      </c>
      <c r="E1061" t="s">
        <v>114</v>
      </c>
      <c r="G1061" t="s">
        <v>115</v>
      </c>
      <c r="H1061" t="s">
        <v>115</v>
      </c>
      <c r="I1061" t="s">
        <v>115</v>
      </c>
      <c r="J1061" t="s">
        <v>2515</v>
      </c>
      <c r="K1061" t="s">
        <v>2997</v>
      </c>
      <c r="L1061" t="s">
        <v>160</v>
      </c>
      <c r="M1061" t="s">
        <v>2850</v>
      </c>
      <c r="N1061" t="s">
        <v>162</v>
      </c>
      <c r="O1061" t="s">
        <v>120</v>
      </c>
      <c r="P1061" s="8">
        <v>96952</v>
      </c>
      <c r="Q1061" t="s">
        <v>121</v>
      </c>
      <c r="R1061" t="s">
        <v>139</v>
      </c>
      <c r="S1061" s="10">
        <v>16704334428</v>
      </c>
      <c r="T1061">
        <v>0</v>
      </c>
      <c r="U1061" t="s">
        <v>2518</v>
      </c>
      <c r="V1061">
        <v>561720</v>
      </c>
      <c r="W1061" t="s">
        <v>123</v>
      </c>
      <c r="Y1061" t="s">
        <v>2519</v>
      </c>
      <c r="Z1061" t="s">
        <v>2520</v>
      </c>
      <c r="AA1061" t="s">
        <v>2521</v>
      </c>
      <c r="AB1061" t="s">
        <v>584</v>
      </c>
      <c r="AC1061" t="s">
        <v>160</v>
      </c>
      <c r="AD1061" t="s">
        <v>2850</v>
      </c>
      <c r="AE1061" t="s">
        <v>162</v>
      </c>
      <c r="AF1061" t="s">
        <v>120</v>
      </c>
      <c r="AG1061" s="8">
        <v>96952</v>
      </c>
      <c r="AH1061" t="s">
        <v>121</v>
      </c>
      <c r="AJ1061" s="10">
        <v>16709894711</v>
      </c>
      <c r="AL1061" t="s">
        <v>2522</v>
      </c>
      <c r="BD1061" t="str">
        <f>"37-2011.00"</f>
        <v>37-2011.00</v>
      </c>
      <c r="BE1061" t="s">
        <v>203</v>
      </c>
      <c r="BF1061" t="s">
        <v>2998</v>
      </c>
      <c r="BG1061" t="s">
        <v>2999</v>
      </c>
      <c r="BH1061">
        <v>4</v>
      </c>
      <c r="BI1061">
        <v>4</v>
      </c>
      <c r="BJ1061" s="1">
        <v>45658</v>
      </c>
      <c r="BK1061" s="1">
        <v>46022</v>
      </c>
      <c r="BL1061" s="1">
        <v>45658</v>
      </c>
      <c r="BM1061" s="1">
        <v>46022</v>
      </c>
      <c r="BN1061">
        <v>35</v>
      </c>
      <c r="BO1061">
        <v>0</v>
      </c>
      <c r="BP1061">
        <v>7</v>
      </c>
      <c r="BQ1061">
        <v>7</v>
      </c>
      <c r="BR1061">
        <v>7</v>
      </c>
      <c r="BS1061">
        <v>7</v>
      </c>
      <c r="BT1061">
        <v>7</v>
      </c>
      <c r="BU1061">
        <v>0</v>
      </c>
      <c r="BV1061" t="str">
        <f>"9:00 AM"</f>
        <v>9:00 AM</v>
      </c>
      <c r="BW1061" t="str">
        <f>"4:00 PM"</f>
        <v>4:00 PM</v>
      </c>
      <c r="BX1061" t="s">
        <v>158</v>
      </c>
      <c r="BY1061">
        <v>0</v>
      </c>
      <c r="BZ1061">
        <v>12</v>
      </c>
      <c r="CA1061" t="s">
        <v>115</v>
      </c>
      <c r="CC1061" t="s">
        <v>3000</v>
      </c>
      <c r="CD1061" t="s">
        <v>3001</v>
      </c>
      <c r="CE1061" t="s">
        <v>3002</v>
      </c>
      <c r="CF1061" t="s">
        <v>162</v>
      </c>
      <c r="CG1061" t="s">
        <v>120</v>
      </c>
      <c r="CH1061" s="8">
        <v>96952</v>
      </c>
      <c r="CI1061" s="3">
        <v>8.2899999999999991</v>
      </c>
      <c r="CJ1061" s="3">
        <v>8.2899999999999991</v>
      </c>
      <c r="CK1061" s="3">
        <v>12.44</v>
      </c>
      <c r="CL1061" s="3">
        <v>12.44</v>
      </c>
      <c r="CM1061" t="s">
        <v>136</v>
      </c>
      <c r="CO1061" t="s">
        <v>138</v>
      </c>
      <c r="CQ1061" t="s">
        <v>115</v>
      </c>
      <c r="CR1061" t="s">
        <v>133</v>
      </c>
      <c r="CS1061" t="s">
        <v>139</v>
      </c>
      <c r="CT1061" t="s">
        <v>133</v>
      </c>
      <c r="CU1061" t="s">
        <v>139</v>
      </c>
      <c r="CV1061" t="s">
        <v>133</v>
      </c>
      <c r="CW1061" t="s">
        <v>139</v>
      </c>
      <c r="CX1061" t="s">
        <v>1663</v>
      </c>
      <c r="CY1061" s="10">
        <v>16704334428</v>
      </c>
      <c r="CZ1061" t="s">
        <v>2522</v>
      </c>
      <c r="DA1061" t="s">
        <v>139</v>
      </c>
      <c r="DB1061" t="s">
        <v>133</v>
      </c>
      <c r="DC1061" t="s">
        <v>115</v>
      </c>
    </row>
    <row r="1062" spans="1:112" ht="14.45" customHeight="1" x14ac:dyDescent="0.25">
      <c r="A1062" t="s">
        <v>8324</v>
      </c>
      <c r="B1062" t="s">
        <v>143</v>
      </c>
      <c r="C1062" s="1">
        <v>45600</v>
      </c>
      <c r="D1062" s="1">
        <v>45646</v>
      </c>
      <c r="E1062" t="s">
        <v>114</v>
      </c>
      <c r="G1062" t="s">
        <v>115</v>
      </c>
      <c r="H1062" t="s">
        <v>115</v>
      </c>
      <c r="I1062" t="s">
        <v>115</v>
      </c>
      <c r="J1062" t="s">
        <v>2515</v>
      </c>
      <c r="K1062" t="s">
        <v>2516</v>
      </c>
      <c r="L1062" t="s">
        <v>160</v>
      </c>
      <c r="M1062" t="s">
        <v>2850</v>
      </c>
      <c r="N1062" t="s">
        <v>162</v>
      </c>
      <c r="O1062" t="s">
        <v>120</v>
      </c>
      <c r="P1062" s="8">
        <v>96952</v>
      </c>
      <c r="Q1062" t="s">
        <v>121</v>
      </c>
      <c r="R1062" t="s">
        <v>139</v>
      </c>
      <c r="S1062" s="10">
        <v>16704334428</v>
      </c>
      <c r="U1062" t="s">
        <v>2518</v>
      </c>
      <c r="V1062">
        <v>457110</v>
      </c>
      <c r="W1062" t="s">
        <v>123</v>
      </c>
      <c r="Y1062" t="s">
        <v>2519</v>
      </c>
      <c r="Z1062" t="s">
        <v>2520</v>
      </c>
      <c r="AA1062" t="s">
        <v>2521</v>
      </c>
      <c r="AB1062" t="s">
        <v>584</v>
      </c>
      <c r="AC1062" t="s">
        <v>160</v>
      </c>
      <c r="AD1062" t="s">
        <v>2850</v>
      </c>
      <c r="AE1062" t="s">
        <v>162</v>
      </c>
      <c r="AF1062" t="s">
        <v>120</v>
      </c>
      <c r="AG1062" s="8">
        <v>96952</v>
      </c>
      <c r="AH1062" t="s">
        <v>121</v>
      </c>
      <c r="AJ1062" s="10">
        <v>16709894711</v>
      </c>
      <c r="AL1062" t="s">
        <v>2522</v>
      </c>
      <c r="BD1062" t="str">
        <f>"35-2011.00"</f>
        <v>35-2011.00</v>
      </c>
      <c r="BE1062" t="s">
        <v>2851</v>
      </c>
      <c r="BF1062" t="s">
        <v>2852</v>
      </c>
      <c r="BG1062" t="s">
        <v>1100</v>
      </c>
      <c r="BH1062">
        <v>2</v>
      </c>
      <c r="BI1062">
        <v>2</v>
      </c>
      <c r="BJ1062" s="1">
        <v>45658</v>
      </c>
      <c r="BK1062" s="1">
        <v>46022</v>
      </c>
      <c r="BL1062" s="1">
        <v>45658</v>
      </c>
      <c r="BM1062" s="1">
        <v>46022</v>
      </c>
      <c r="BN1062">
        <v>40</v>
      </c>
      <c r="BO1062">
        <v>0</v>
      </c>
      <c r="BP1062">
        <v>8</v>
      </c>
      <c r="BQ1062">
        <v>8</v>
      </c>
      <c r="BR1062">
        <v>8</v>
      </c>
      <c r="BS1062">
        <v>8</v>
      </c>
      <c r="BT1062">
        <v>8</v>
      </c>
      <c r="BU1062">
        <v>0</v>
      </c>
      <c r="BV1062" t="str">
        <f>"7:30 AM"</f>
        <v>7:30 AM</v>
      </c>
      <c r="BW1062" t="str">
        <f>"4:30 PM"</f>
        <v>4:30 PM</v>
      </c>
      <c r="BX1062" t="s">
        <v>158</v>
      </c>
      <c r="BY1062">
        <v>0</v>
      </c>
      <c r="BZ1062">
        <v>3</v>
      </c>
      <c r="CA1062" t="s">
        <v>115</v>
      </c>
      <c r="CC1062" t="s">
        <v>2853</v>
      </c>
      <c r="CD1062" t="s">
        <v>2854</v>
      </c>
      <c r="CE1062" t="s">
        <v>2850</v>
      </c>
      <c r="CF1062" t="s">
        <v>162</v>
      </c>
      <c r="CG1062" t="s">
        <v>120</v>
      </c>
      <c r="CH1062" s="8">
        <v>96952</v>
      </c>
      <c r="CI1062" s="3">
        <v>8.85</v>
      </c>
      <c r="CJ1062" s="3">
        <v>8.85</v>
      </c>
      <c r="CK1062" s="3">
        <v>13.27</v>
      </c>
      <c r="CL1062" s="3">
        <v>13.27</v>
      </c>
      <c r="CM1062" t="s">
        <v>136</v>
      </c>
      <c r="CO1062" t="s">
        <v>138</v>
      </c>
      <c r="CQ1062" t="s">
        <v>115</v>
      </c>
      <c r="CR1062" t="s">
        <v>133</v>
      </c>
      <c r="CS1062" t="s">
        <v>139</v>
      </c>
      <c r="CT1062" t="s">
        <v>133</v>
      </c>
      <c r="CU1062" t="s">
        <v>139</v>
      </c>
      <c r="CV1062" t="s">
        <v>133</v>
      </c>
      <c r="CW1062" t="s">
        <v>139</v>
      </c>
      <c r="CX1062" s="2" t="s">
        <v>2526</v>
      </c>
      <c r="CY1062" s="10">
        <v>16704334428</v>
      </c>
      <c r="CZ1062" t="s">
        <v>2522</v>
      </c>
      <c r="DA1062" t="s">
        <v>139</v>
      </c>
      <c r="DB1062" t="s">
        <v>133</v>
      </c>
      <c r="DC1062" t="s">
        <v>115</v>
      </c>
    </row>
    <row r="1063" spans="1:112" ht="14.45" customHeight="1" x14ac:dyDescent="0.25">
      <c r="A1063" t="s">
        <v>9025</v>
      </c>
      <c r="B1063" t="s">
        <v>143</v>
      </c>
      <c r="C1063" s="1">
        <v>45597</v>
      </c>
      <c r="D1063" s="1">
        <v>45646</v>
      </c>
      <c r="E1063" t="s">
        <v>114</v>
      </c>
      <c r="G1063" t="s">
        <v>115</v>
      </c>
      <c r="H1063" t="s">
        <v>115</v>
      </c>
      <c r="I1063" t="s">
        <v>115</v>
      </c>
      <c r="J1063" t="s">
        <v>2093</v>
      </c>
      <c r="K1063" t="s">
        <v>2093</v>
      </c>
      <c r="L1063" t="s">
        <v>2095</v>
      </c>
      <c r="M1063" t="s">
        <v>2105</v>
      </c>
      <c r="N1063" t="s">
        <v>148</v>
      </c>
      <c r="O1063" t="s">
        <v>120</v>
      </c>
      <c r="P1063" s="8">
        <v>96950</v>
      </c>
      <c r="Q1063" t="s">
        <v>121</v>
      </c>
      <c r="S1063" s="10">
        <v>16703221558</v>
      </c>
      <c r="U1063" t="s">
        <v>2096</v>
      </c>
      <c r="V1063">
        <v>236116</v>
      </c>
      <c r="W1063" t="s">
        <v>123</v>
      </c>
      <c r="Y1063" t="s">
        <v>2097</v>
      </c>
      <c r="Z1063" t="s">
        <v>2098</v>
      </c>
      <c r="AB1063" t="s">
        <v>565</v>
      </c>
      <c r="AC1063" t="s">
        <v>2095</v>
      </c>
      <c r="AE1063" t="s">
        <v>148</v>
      </c>
      <c r="AF1063" t="s">
        <v>120</v>
      </c>
      <c r="AG1063" s="8">
        <v>96950</v>
      </c>
      <c r="AH1063" t="s">
        <v>121</v>
      </c>
      <c r="AJ1063" s="10">
        <v>16703221558</v>
      </c>
      <c r="AL1063" t="s">
        <v>2099</v>
      </c>
      <c r="BD1063" t="str">
        <f>"49-9071.00"</f>
        <v>49-9071.00</v>
      </c>
      <c r="BE1063" t="s">
        <v>241</v>
      </c>
      <c r="BF1063" t="s">
        <v>9026</v>
      </c>
      <c r="BG1063" t="s">
        <v>750</v>
      </c>
      <c r="BH1063">
        <v>10</v>
      </c>
      <c r="BI1063">
        <v>10</v>
      </c>
      <c r="BJ1063" s="1">
        <v>45627</v>
      </c>
      <c r="BK1063" s="1">
        <v>45991</v>
      </c>
      <c r="BL1063" s="1">
        <v>45646</v>
      </c>
      <c r="BM1063" s="1">
        <v>45991</v>
      </c>
      <c r="BN1063">
        <v>35</v>
      </c>
      <c r="BO1063">
        <v>0</v>
      </c>
      <c r="BP1063">
        <v>7</v>
      </c>
      <c r="BQ1063">
        <v>7</v>
      </c>
      <c r="BR1063">
        <v>7</v>
      </c>
      <c r="BS1063">
        <v>7</v>
      </c>
      <c r="BT1063">
        <v>7</v>
      </c>
      <c r="BU1063">
        <v>0</v>
      </c>
      <c r="BV1063" t="str">
        <f>"8:00 AM"</f>
        <v>8:00 AM</v>
      </c>
      <c r="BW1063" t="str">
        <f>"4:00 PM"</f>
        <v>4:00 PM</v>
      </c>
      <c r="BX1063" t="s">
        <v>158</v>
      </c>
      <c r="BY1063">
        <v>0</v>
      </c>
      <c r="BZ1063">
        <v>12</v>
      </c>
      <c r="CA1063" t="s">
        <v>115</v>
      </c>
      <c r="CC1063" t="s">
        <v>9027</v>
      </c>
      <c r="CD1063" t="s">
        <v>9028</v>
      </c>
      <c r="CE1063" t="s">
        <v>2105</v>
      </c>
      <c r="CF1063" t="s">
        <v>148</v>
      </c>
      <c r="CG1063" t="s">
        <v>120</v>
      </c>
      <c r="CH1063" s="8">
        <v>96950</v>
      </c>
      <c r="CI1063" s="3">
        <v>9.75</v>
      </c>
      <c r="CJ1063" s="3">
        <v>9.75</v>
      </c>
      <c r="CK1063" s="3">
        <v>14.62</v>
      </c>
      <c r="CL1063" s="3">
        <v>14.62</v>
      </c>
      <c r="CM1063" t="s">
        <v>136</v>
      </c>
      <c r="CN1063" t="s">
        <v>137</v>
      </c>
      <c r="CO1063" t="s">
        <v>138</v>
      </c>
      <c r="CQ1063" t="s">
        <v>115</v>
      </c>
      <c r="CR1063" t="s">
        <v>133</v>
      </c>
      <c r="CS1063" t="s">
        <v>139</v>
      </c>
      <c r="CT1063" t="s">
        <v>133</v>
      </c>
      <c r="CU1063" t="s">
        <v>139</v>
      </c>
      <c r="CV1063" t="s">
        <v>133</v>
      </c>
      <c r="CW1063" t="s">
        <v>139</v>
      </c>
      <c r="CX1063" t="s">
        <v>3650</v>
      </c>
      <c r="CY1063" s="10">
        <v>16703221548</v>
      </c>
      <c r="CZ1063" t="s">
        <v>2099</v>
      </c>
      <c r="DA1063" t="s">
        <v>139</v>
      </c>
      <c r="DB1063" t="s">
        <v>133</v>
      </c>
      <c r="DC1063" t="s">
        <v>115</v>
      </c>
    </row>
    <row r="1064" spans="1:112" ht="14.45" customHeight="1" x14ac:dyDescent="0.25">
      <c r="A1064" t="s">
        <v>9556</v>
      </c>
      <c r="B1064" t="s">
        <v>143</v>
      </c>
      <c r="C1064" s="1">
        <v>45602</v>
      </c>
      <c r="D1064" s="1">
        <v>45646</v>
      </c>
      <c r="E1064" t="s">
        <v>114</v>
      </c>
      <c r="G1064" t="s">
        <v>115</v>
      </c>
      <c r="H1064" t="s">
        <v>115</v>
      </c>
      <c r="I1064" t="s">
        <v>115</v>
      </c>
      <c r="J1064" t="s">
        <v>2044</v>
      </c>
      <c r="K1064" t="s">
        <v>2045</v>
      </c>
      <c r="L1064" t="s">
        <v>369</v>
      </c>
      <c r="M1064" t="s">
        <v>2046</v>
      </c>
      <c r="N1064" t="s">
        <v>148</v>
      </c>
      <c r="O1064" t="s">
        <v>120</v>
      </c>
      <c r="P1064" s="8">
        <v>96950</v>
      </c>
      <c r="Q1064" t="s">
        <v>121</v>
      </c>
      <c r="S1064" s="10">
        <v>16704831056</v>
      </c>
      <c r="U1064" t="s">
        <v>2047</v>
      </c>
      <c r="V1064">
        <v>312112</v>
      </c>
      <c r="W1064" t="s">
        <v>123</v>
      </c>
      <c r="Y1064" t="s">
        <v>2048</v>
      </c>
      <c r="Z1064" t="s">
        <v>2049</v>
      </c>
      <c r="AA1064" t="s">
        <v>2050</v>
      </c>
      <c r="AB1064" t="s">
        <v>2051</v>
      </c>
      <c r="AC1064" t="s">
        <v>369</v>
      </c>
      <c r="AD1064" t="s">
        <v>2046</v>
      </c>
      <c r="AE1064" t="s">
        <v>148</v>
      </c>
      <c r="AF1064" t="s">
        <v>120</v>
      </c>
      <c r="AG1064" s="8">
        <v>96950</v>
      </c>
      <c r="AH1064" t="s">
        <v>121</v>
      </c>
      <c r="AJ1064" s="10">
        <v>16703226130</v>
      </c>
      <c r="AL1064" t="s">
        <v>2052</v>
      </c>
      <c r="BD1064" t="str">
        <f>"53-3031.00"</f>
        <v>53-3031.00</v>
      </c>
      <c r="BE1064" t="s">
        <v>1421</v>
      </c>
      <c r="BF1064" t="s">
        <v>2053</v>
      </c>
      <c r="BG1064" t="s">
        <v>2054</v>
      </c>
      <c r="BH1064">
        <v>3</v>
      </c>
      <c r="BI1064">
        <v>3</v>
      </c>
      <c r="BJ1064" s="1">
        <v>45658</v>
      </c>
      <c r="BK1064" s="1">
        <v>46022</v>
      </c>
      <c r="BL1064" s="1">
        <v>45658</v>
      </c>
      <c r="BM1064" s="1">
        <v>46022</v>
      </c>
      <c r="BN1064">
        <v>40</v>
      </c>
      <c r="BO1064">
        <v>0</v>
      </c>
      <c r="BP1064">
        <v>8</v>
      </c>
      <c r="BQ1064">
        <v>8</v>
      </c>
      <c r="BR1064">
        <v>8</v>
      </c>
      <c r="BS1064">
        <v>8</v>
      </c>
      <c r="BT1064">
        <v>8</v>
      </c>
      <c r="BU1064">
        <v>0</v>
      </c>
      <c r="BV1064" t="str">
        <f>"8:00 AM"</f>
        <v>8:00 AM</v>
      </c>
      <c r="BW1064" t="str">
        <f>"5:00 PM"</f>
        <v>5:00 PM</v>
      </c>
      <c r="BX1064" t="s">
        <v>226</v>
      </c>
      <c r="BY1064">
        <v>0</v>
      </c>
      <c r="BZ1064">
        <v>0</v>
      </c>
      <c r="CA1064" t="s">
        <v>115</v>
      </c>
      <c r="CC1064" t="s">
        <v>2055</v>
      </c>
      <c r="CD1064" t="s">
        <v>369</v>
      </c>
      <c r="CE1064" t="s">
        <v>2046</v>
      </c>
      <c r="CF1064" t="s">
        <v>148</v>
      </c>
      <c r="CG1064" t="s">
        <v>120</v>
      </c>
      <c r="CH1064" s="8">
        <v>96950</v>
      </c>
      <c r="CI1064" s="3">
        <v>8.34</v>
      </c>
      <c r="CJ1064" s="3">
        <v>8.34</v>
      </c>
      <c r="CK1064" s="3">
        <v>12.51</v>
      </c>
      <c r="CL1064" s="3">
        <v>12.51</v>
      </c>
      <c r="CM1064" t="s">
        <v>136</v>
      </c>
      <c r="CO1064" t="s">
        <v>138</v>
      </c>
      <c r="CQ1064" t="s">
        <v>115</v>
      </c>
      <c r="CR1064" t="s">
        <v>133</v>
      </c>
      <c r="CS1064" t="s">
        <v>139</v>
      </c>
      <c r="CT1064" t="s">
        <v>133</v>
      </c>
      <c r="CU1064" t="s">
        <v>133</v>
      </c>
      <c r="CV1064" t="s">
        <v>133</v>
      </c>
      <c r="CW1064" t="s">
        <v>139</v>
      </c>
      <c r="CX1064" t="s">
        <v>4822</v>
      </c>
      <c r="CY1064" s="10">
        <v>16703226130</v>
      </c>
      <c r="CZ1064" t="s">
        <v>2052</v>
      </c>
      <c r="DA1064" t="s">
        <v>1522</v>
      </c>
      <c r="DB1064" t="s">
        <v>133</v>
      </c>
      <c r="DC1064" t="s">
        <v>115</v>
      </c>
    </row>
    <row r="1065" spans="1:112" ht="14.45" customHeight="1" x14ac:dyDescent="0.25">
      <c r="A1065" t="s">
        <v>1908</v>
      </c>
      <c r="B1065" t="s">
        <v>192</v>
      </c>
      <c r="C1065" s="1">
        <v>45589</v>
      </c>
      <c r="D1065" s="1">
        <v>45649</v>
      </c>
      <c r="E1065" t="s">
        <v>114</v>
      </c>
      <c r="G1065" t="s">
        <v>115</v>
      </c>
      <c r="H1065" t="s">
        <v>115</v>
      </c>
      <c r="I1065" t="s">
        <v>115</v>
      </c>
      <c r="J1065" t="s">
        <v>1909</v>
      </c>
      <c r="L1065" t="s">
        <v>1910</v>
      </c>
      <c r="N1065" t="s">
        <v>119</v>
      </c>
      <c r="O1065" t="s">
        <v>120</v>
      </c>
      <c r="P1065" s="8">
        <v>96950</v>
      </c>
      <c r="Q1065" t="s">
        <v>121</v>
      </c>
      <c r="S1065" s="10">
        <v>16707880047</v>
      </c>
      <c r="U1065" t="s">
        <v>1911</v>
      </c>
      <c r="V1065">
        <v>71132</v>
      </c>
      <c r="W1065" t="s">
        <v>123</v>
      </c>
      <c r="Y1065" t="s">
        <v>1912</v>
      </c>
      <c r="Z1065" t="s">
        <v>1913</v>
      </c>
      <c r="AA1065" t="s">
        <v>1914</v>
      </c>
      <c r="AB1065" t="s">
        <v>1915</v>
      </c>
      <c r="AC1065" t="s">
        <v>1916</v>
      </c>
      <c r="AE1065" t="s">
        <v>119</v>
      </c>
      <c r="AF1065" t="s">
        <v>120</v>
      </c>
      <c r="AG1065" s="8">
        <v>96950</v>
      </c>
      <c r="AH1065" t="s">
        <v>121</v>
      </c>
      <c r="AJ1065" s="10">
        <v>16707880047</v>
      </c>
      <c r="AL1065" t="s">
        <v>1917</v>
      </c>
      <c r="BD1065" t="str">
        <f>"27-1027.00"</f>
        <v>27-1027.00</v>
      </c>
      <c r="BE1065" t="s">
        <v>1918</v>
      </c>
      <c r="BF1065" t="s">
        <v>1919</v>
      </c>
      <c r="BG1065" t="s">
        <v>1920</v>
      </c>
      <c r="BH1065">
        <v>2</v>
      </c>
      <c r="BJ1065" s="1">
        <v>45627</v>
      </c>
      <c r="BK1065" s="1">
        <v>45961</v>
      </c>
      <c r="BN1065">
        <v>40</v>
      </c>
      <c r="BO1065">
        <v>8</v>
      </c>
      <c r="BP1065">
        <v>0</v>
      </c>
      <c r="BQ1065">
        <v>0</v>
      </c>
      <c r="BR1065">
        <v>8</v>
      </c>
      <c r="BS1065">
        <v>8</v>
      </c>
      <c r="BT1065">
        <v>8</v>
      </c>
      <c r="BU1065">
        <v>8</v>
      </c>
      <c r="BV1065" t="str">
        <f>"11:00 AM"</f>
        <v>11:00 AM</v>
      </c>
      <c r="BW1065" t="str">
        <f>"8:00 PM"</f>
        <v>8:00 PM</v>
      </c>
      <c r="BX1065" t="s">
        <v>158</v>
      </c>
      <c r="BY1065">
        <v>0</v>
      </c>
      <c r="BZ1065">
        <v>6</v>
      </c>
      <c r="CA1065" t="s">
        <v>115</v>
      </c>
      <c r="CC1065" t="s">
        <v>1921</v>
      </c>
      <c r="CD1065" t="s">
        <v>959</v>
      </c>
      <c r="CF1065" t="s">
        <v>119</v>
      </c>
      <c r="CG1065" t="s">
        <v>120</v>
      </c>
      <c r="CH1065" s="8">
        <v>96950</v>
      </c>
      <c r="CI1065" s="3">
        <v>20.67</v>
      </c>
      <c r="CJ1065" s="3">
        <v>20.67</v>
      </c>
      <c r="CK1065" s="3">
        <v>0</v>
      </c>
      <c r="CL1065" s="3">
        <v>0</v>
      </c>
      <c r="CM1065" t="s">
        <v>136</v>
      </c>
      <c r="CN1065" t="s">
        <v>158</v>
      </c>
      <c r="CO1065" t="s">
        <v>138</v>
      </c>
      <c r="CQ1065" t="s">
        <v>115</v>
      </c>
      <c r="CR1065" t="s">
        <v>133</v>
      </c>
      <c r="CS1065" t="s">
        <v>139</v>
      </c>
      <c r="CT1065" t="s">
        <v>139</v>
      </c>
      <c r="CU1065" t="s">
        <v>139</v>
      </c>
      <c r="CV1065" t="s">
        <v>133</v>
      </c>
      <c r="CW1065" t="s">
        <v>139</v>
      </c>
      <c r="CX1065" t="s">
        <v>1922</v>
      </c>
      <c r="CY1065" s="10">
        <v>16707880047</v>
      </c>
      <c r="CZ1065" t="s">
        <v>1917</v>
      </c>
      <c r="DA1065" t="s">
        <v>209</v>
      </c>
      <c r="DB1065" t="s">
        <v>133</v>
      </c>
      <c r="DC1065" t="s">
        <v>115</v>
      </c>
      <c r="DD1065" t="s">
        <v>1912</v>
      </c>
      <c r="DE1065" t="s">
        <v>1913</v>
      </c>
      <c r="DF1065" t="s">
        <v>1134</v>
      </c>
      <c r="DG1065" t="s">
        <v>1909</v>
      </c>
      <c r="DH1065" t="s">
        <v>1917</v>
      </c>
    </row>
    <row r="1066" spans="1:112" ht="14.45" customHeight="1" x14ac:dyDescent="0.25">
      <c r="A1066" t="s">
        <v>5590</v>
      </c>
      <c r="B1066" t="s">
        <v>901</v>
      </c>
      <c r="C1066" s="1">
        <v>45607</v>
      </c>
      <c r="D1066" s="1">
        <v>45649</v>
      </c>
      <c r="E1066" t="s">
        <v>114</v>
      </c>
      <c r="G1066" t="s">
        <v>115</v>
      </c>
      <c r="H1066" t="s">
        <v>115</v>
      </c>
      <c r="I1066" t="s">
        <v>115</v>
      </c>
      <c r="J1066" t="s">
        <v>326</v>
      </c>
      <c r="K1066" t="s">
        <v>327</v>
      </c>
      <c r="L1066" t="s">
        <v>328</v>
      </c>
      <c r="M1066" t="s">
        <v>329</v>
      </c>
      <c r="N1066" t="s">
        <v>119</v>
      </c>
      <c r="O1066" t="s">
        <v>120</v>
      </c>
      <c r="P1066" s="8">
        <v>96950</v>
      </c>
      <c r="Q1066" t="s">
        <v>121</v>
      </c>
      <c r="S1066" s="10">
        <v>16702336927</v>
      </c>
      <c r="U1066" t="s">
        <v>330</v>
      </c>
      <c r="V1066">
        <v>23622</v>
      </c>
      <c r="W1066" t="s">
        <v>123</v>
      </c>
      <c r="Y1066" t="s">
        <v>331</v>
      </c>
      <c r="Z1066" t="s">
        <v>332</v>
      </c>
      <c r="AA1066" t="s">
        <v>333</v>
      </c>
      <c r="AB1066" t="s">
        <v>200</v>
      </c>
      <c r="AC1066" t="s">
        <v>4527</v>
      </c>
      <c r="AD1066" t="s">
        <v>329</v>
      </c>
      <c r="AE1066" t="s">
        <v>119</v>
      </c>
      <c r="AF1066" t="s">
        <v>120</v>
      </c>
      <c r="AG1066" s="8">
        <v>96950</v>
      </c>
      <c r="AH1066" t="s">
        <v>121</v>
      </c>
      <c r="AJ1066" s="10">
        <v>16702336927</v>
      </c>
      <c r="AL1066" t="s">
        <v>334</v>
      </c>
      <c r="BD1066" t="str">
        <f>"49-9071.00"</f>
        <v>49-9071.00</v>
      </c>
      <c r="BE1066" t="s">
        <v>241</v>
      </c>
      <c r="BF1066" t="s">
        <v>4528</v>
      </c>
      <c r="BG1066" t="s">
        <v>4529</v>
      </c>
      <c r="BH1066">
        <v>15</v>
      </c>
      <c r="BI1066">
        <v>13</v>
      </c>
      <c r="BJ1066" s="1">
        <v>45716</v>
      </c>
      <c r="BK1066" s="1">
        <v>46080</v>
      </c>
      <c r="BL1066" s="1">
        <v>45716</v>
      </c>
      <c r="BM1066" s="1">
        <v>46080</v>
      </c>
      <c r="BN1066">
        <v>35</v>
      </c>
      <c r="BO1066">
        <v>0</v>
      </c>
      <c r="BP1066">
        <v>7</v>
      </c>
      <c r="BQ1066">
        <v>7</v>
      </c>
      <c r="BR1066">
        <v>7</v>
      </c>
      <c r="BS1066">
        <v>7</v>
      </c>
      <c r="BT1066">
        <v>7</v>
      </c>
      <c r="BU1066">
        <v>0</v>
      </c>
      <c r="BV1066" t="str">
        <f>"7:30 AM"</f>
        <v>7:30 AM</v>
      </c>
      <c r="BW1066" t="str">
        <f>"4:30 PM"</f>
        <v>4:30 PM</v>
      </c>
      <c r="BX1066" t="s">
        <v>226</v>
      </c>
      <c r="BY1066">
        <v>0</v>
      </c>
      <c r="BZ1066">
        <v>24</v>
      </c>
      <c r="CA1066" t="s">
        <v>115</v>
      </c>
      <c r="CC1066" s="2" t="s">
        <v>5591</v>
      </c>
      <c r="CD1066" t="s">
        <v>328</v>
      </c>
      <c r="CF1066" t="s">
        <v>119</v>
      </c>
      <c r="CG1066" t="s">
        <v>120</v>
      </c>
      <c r="CH1066" s="8">
        <v>96950</v>
      </c>
      <c r="CI1066" s="3">
        <v>9.75</v>
      </c>
      <c r="CJ1066" s="3">
        <v>9.75</v>
      </c>
      <c r="CK1066" s="3">
        <v>14.63</v>
      </c>
      <c r="CL1066" s="3">
        <v>14.63</v>
      </c>
      <c r="CM1066" t="s">
        <v>136</v>
      </c>
      <c r="CO1066" t="s">
        <v>138</v>
      </c>
      <c r="CQ1066" t="s">
        <v>115</v>
      </c>
      <c r="CR1066" t="s">
        <v>133</v>
      </c>
      <c r="CS1066" t="s">
        <v>139</v>
      </c>
      <c r="CT1066" t="s">
        <v>133</v>
      </c>
      <c r="CU1066" t="s">
        <v>139</v>
      </c>
      <c r="CV1066" t="s">
        <v>133</v>
      </c>
      <c r="CW1066" t="s">
        <v>139</v>
      </c>
      <c r="CX1066" t="s">
        <v>338</v>
      </c>
      <c r="CY1066" s="10">
        <v>16702336927</v>
      </c>
      <c r="CZ1066" t="s">
        <v>334</v>
      </c>
      <c r="DA1066" t="s">
        <v>139</v>
      </c>
      <c r="DB1066" t="s">
        <v>133</v>
      </c>
      <c r="DC1066" t="s">
        <v>115</v>
      </c>
    </row>
    <row r="1067" spans="1:112" ht="14.45" customHeight="1" x14ac:dyDescent="0.25">
      <c r="A1067" t="s">
        <v>5929</v>
      </c>
      <c r="B1067" t="s">
        <v>143</v>
      </c>
      <c r="C1067" s="1">
        <v>45593</v>
      </c>
      <c r="D1067" s="1">
        <v>45649</v>
      </c>
      <c r="E1067" t="s">
        <v>114</v>
      </c>
      <c r="G1067" t="s">
        <v>115</v>
      </c>
      <c r="H1067" t="s">
        <v>115</v>
      </c>
      <c r="I1067" t="s">
        <v>115</v>
      </c>
      <c r="J1067" t="s">
        <v>5930</v>
      </c>
      <c r="K1067" t="s">
        <v>5931</v>
      </c>
      <c r="L1067" t="s">
        <v>5932</v>
      </c>
      <c r="M1067" t="s">
        <v>4363</v>
      </c>
      <c r="N1067" t="s">
        <v>119</v>
      </c>
      <c r="O1067" t="s">
        <v>120</v>
      </c>
      <c r="P1067" s="8">
        <v>96950</v>
      </c>
      <c r="Q1067" t="s">
        <v>121</v>
      </c>
      <c r="R1067" t="s">
        <v>376</v>
      </c>
      <c r="S1067" s="10">
        <v>16702877617</v>
      </c>
      <c r="U1067" t="s">
        <v>5933</v>
      </c>
      <c r="V1067">
        <v>611691</v>
      </c>
      <c r="W1067" t="s">
        <v>123</v>
      </c>
      <c r="Y1067" t="s">
        <v>5934</v>
      </c>
      <c r="Z1067" t="s">
        <v>5935</v>
      </c>
      <c r="AA1067" t="s">
        <v>139</v>
      </c>
      <c r="AB1067" t="s">
        <v>200</v>
      </c>
      <c r="AC1067" t="s">
        <v>5932</v>
      </c>
      <c r="AD1067" t="s">
        <v>4363</v>
      </c>
      <c r="AE1067" t="s">
        <v>119</v>
      </c>
      <c r="AF1067" t="s">
        <v>120</v>
      </c>
      <c r="AG1067" s="8">
        <v>96950</v>
      </c>
      <c r="AH1067" t="s">
        <v>121</v>
      </c>
      <c r="AI1067" t="s">
        <v>376</v>
      </c>
      <c r="AJ1067" s="10">
        <v>16702877617</v>
      </c>
      <c r="AL1067" t="s">
        <v>5936</v>
      </c>
      <c r="BD1067" t="str">
        <f>"43-3031.00"</f>
        <v>43-3031.00</v>
      </c>
      <c r="BE1067" t="s">
        <v>430</v>
      </c>
      <c r="BF1067" t="s">
        <v>5937</v>
      </c>
      <c r="BG1067" t="s">
        <v>432</v>
      </c>
      <c r="BH1067">
        <v>2</v>
      </c>
      <c r="BI1067">
        <v>2</v>
      </c>
      <c r="BJ1067" s="1">
        <v>45594</v>
      </c>
      <c r="BK1067" s="1">
        <v>45930</v>
      </c>
      <c r="BL1067" s="1">
        <v>45649</v>
      </c>
      <c r="BM1067" s="1">
        <v>45930</v>
      </c>
      <c r="BN1067">
        <v>35</v>
      </c>
      <c r="BO1067">
        <v>0</v>
      </c>
      <c r="BP1067">
        <v>7</v>
      </c>
      <c r="BQ1067">
        <v>7</v>
      </c>
      <c r="BR1067">
        <v>7</v>
      </c>
      <c r="BS1067">
        <v>7</v>
      </c>
      <c r="BT1067">
        <v>7</v>
      </c>
      <c r="BU1067">
        <v>0</v>
      </c>
      <c r="BV1067" t="str">
        <f>"8:00 AM"</f>
        <v>8:00 AM</v>
      </c>
      <c r="BW1067" t="str">
        <f>"4:00 PM"</f>
        <v>4:00 PM</v>
      </c>
      <c r="BX1067" t="s">
        <v>158</v>
      </c>
      <c r="BY1067">
        <v>0</v>
      </c>
      <c r="BZ1067">
        <v>12</v>
      </c>
      <c r="CA1067" t="s">
        <v>115</v>
      </c>
      <c r="CC1067" t="s">
        <v>5938</v>
      </c>
      <c r="CD1067" t="s">
        <v>4373</v>
      </c>
      <c r="CE1067" t="s">
        <v>4363</v>
      </c>
      <c r="CF1067" t="s">
        <v>119</v>
      </c>
      <c r="CG1067" t="s">
        <v>120</v>
      </c>
      <c r="CH1067" s="8">
        <v>96950</v>
      </c>
      <c r="CI1067" s="3">
        <v>12.28</v>
      </c>
      <c r="CJ1067" s="3">
        <v>12.5</v>
      </c>
      <c r="CK1067" s="3">
        <v>0</v>
      </c>
      <c r="CL1067" s="3">
        <v>0</v>
      </c>
      <c r="CM1067" t="s">
        <v>136</v>
      </c>
      <c r="CN1067" t="s">
        <v>139</v>
      </c>
      <c r="CO1067" t="s">
        <v>138</v>
      </c>
      <c r="CQ1067" t="s">
        <v>115</v>
      </c>
      <c r="CR1067" t="s">
        <v>133</v>
      </c>
      <c r="CS1067" t="s">
        <v>133</v>
      </c>
      <c r="CT1067" t="s">
        <v>139</v>
      </c>
      <c r="CU1067" t="s">
        <v>139</v>
      </c>
      <c r="CV1067" t="s">
        <v>133</v>
      </c>
      <c r="CW1067" t="s">
        <v>139</v>
      </c>
      <c r="CX1067" t="s">
        <v>420</v>
      </c>
      <c r="CY1067" s="10">
        <v>16702877617</v>
      </c>
      <c r="CZ1067" t="s">
        <v>5936</v>
      </c>
      <c r="DA1067" t="s">
        <v>139</v>
      </c>
      <c r="DB1067" t="s">
        <v>133</v>
      </c>
      <c r="DC1067" t="s">
        <v>115</v>
      </c>
    </row>
    <row r="1068" spans="1:112" ht="14.45" customHeight="1" x14ac:dyDescent="0.25">
      <c r="A1068" t="s">
        <v>7824</v>
      </c>
      <c r="B1068" t="s">
        <v>192</v>
      </c>
      <c r="C1068" s="1">
        <v>45608</v>
      </c>
      <c r="D1068" s="1">
        <v>45649</v>
      </c>
      <c r="E1068" t="s">
        <v>114</v>
      </c>
      <c r="G1068" t="s">
        <v>115</v>
      </c>
      <c r="H1068" t="s">
        <v>115</v>
      </c>
      <c r="I1068" t="s">
        <v>115</v>
      </c>
      <c r="J1068" t="s">
        <v>2875</v>
      </c>
      <c r="L1068" t="s">
        <v>2876</v>
      </c>
      <c r="N1068" t="s">
        <v>148</v>
      </c>
      <c r="O1068" t="s">
        <v>120</v>
      </c>
      <c r="P1068" s="8">
        <v>96950</v>
      </c>
      <c r="Q1068" t="s">
        <v>121</v>
      </c>
      <c r="R1068" t="s">
        <v>1354</v>
      </c>
      <c r="S1068" s="10">
        <v>16707891106</v>
      </c>
      <c r="U1068" t="s">
        <v>2877</v>
      </c>
      <c r="V1068">
        <v>561720</v>
      </c>
      <c r="W1068" t="s">
        <v>123</v>
      </c>
      <c r="Y1068" t="s">
        <v>2878</v>
      </c>
      <c r="Z1068" t="s">
        <v>2879</v>
      </c>
      <c r="AA1068" t="s">
        <v>2880</v>
      </c>
      <c r="AB1068" t="s">
        <v>2880</v>
      </c>
      <c r="AC1068" t="s">
        <v>2880</v>
      </c>
      <c r="AE1068" t="s">
        <v>119</v>
      </c>
      <c r="AF1068" t="s">
        <v>120</v>
      </c>
      <c r="AG1068" s="8">
        <v>96950</v>
      </c>
      <c r="AH1068" t="s">
        <v>121</v>
      </c>
      <c r="AI1068" t="s">
        <v>4772</v>
      </c>
      <c r="AJ1068" s="10">
        <v>16707891106</v>
      </c>
      <c r="AL1068" t="s">
        <v>2882</v>
      </c>
      <c r="BD1068" t="str">
        <f>"37-2012.00"</f>
        <v>37-2012.00</v>
      </c>
      <c r="BE1068" t="s">
        <v>512</v>
      </c>
      <c r="BF1068" t="s">
        <v>3781</v>
      </c>
      <c r="BG1068" t="s">
        <v>3782</v>
      </c>
      <c r="BH1068">
        <v>10</v>
      </c>
      <c r="BJ1068" s="1">
        <v>45689</v>
      </c>
      <c r="BK1068" s="1">
        <v>46053</v>
      </c>
      <c r="BN1068">
        <v>35</v>
      </c>
      <c r="BO1068">
        <v>0</v>
      </c>
      <c r="BP1068">
        <v>7</v>
      </c>
      <c r="BQ1068">
        <v>7</v>
      </c>
      <c r="BR1068">
        <v>7</v>
      </c>
      <c r="BS1068">
        <v>7</v>
      </c>
      <c r="BT1068">
        <v>7</v>
      </c>
      <c r="BU1068">
        <v>0</v>
      </c>
      <c r="BV1068" t="str">
        <f>"8:00 AM"</f>
        <v>8:00 AM</v>
      </c>
      <c r="BW1068" t="str">
        <f>"4:00 PM"</f>
        <v>4:00 PM</v>
      </c>
      <c r="BX1068" t="s">
        <v>158</v>
      </c>
      <c r="BY1068">
        <v>0</v>
      </c>
      <c r="BZ1068">
        <v>3</v>
      </c>
      <c r="CA1068" t="s">
        <v>115</v>
      </c>
      <c r="CC1068" t="s">
        <v>3783</v>
      </c>
      <c r="CD1068" t="s">
        <v>2876</v>
      </c>
      <c r="CF1068" t="s">
        <v>119</v>
      </c>
      <c r="CG1068" t="s">
        <v>120</v>
      </c>
      <c r="CH1068" s="8">
        <v>96950</v>
      </c>
      <c r="CI1068" s="3">
        <v>7.77</v>
      </c>
      <c r="CJ1068" s="3">
        <v>7.77</v>
      </c>
      <c r="CK1068" s="3">
        <v>11.66</v>
      </c>
      <c r="CL1068" s="3">
        <v>11.66</v>
      </c>
      <c r="CM1068" t="s">
        <v>136</v>
      </c>
      <c r="CO1068" t="s">
        <v>138</v>
      </c>
      <c r="CQ1068" t="s">
        <v>115</v>
      </c>
      <c r="CR1068" t="s">
        <v>133</v>
      </c>
      <c r="CS1068" t="s">
        <v>139</v>
      </c>
      <c r="CT1068" t="s">
        <v>133</v>
      </c>
      <c r="CU1068" t="s">
        <v>139</v>
      </c>
      <c r="CV1068" t="s">
        <v>133</v>
      </c>
      <c r="CW1068" t="s">
        <v>139</v>
      </c>
      <c r="CX1068" t="s">
        <v>2885</v>
      </c>
      <c r="CY1068" s="10">
        <v>16707891106</v>
      </c>
      <c r="CZ1068" t="s">
        <v>2882</v>
      </c>
      <c r="DA1068" t="s">
        <v>793</v>
      </c>
      <c r="DB1068" t="s">
        <v>133</v>
      </c>
      <c r="DC1068" t="s">
        <v>115</v>
      </c>
    </row>
    <row r="1069" spans="1:112" ht="14.45" customHeight="1" x14ac:dyDescent="0.25">
      <c r="A1069" t="s">
        <v>7872</v>
      </c>
      <c r="B1069" t="s">
        <v>212</v>
      </c>
      <c r="C1069" s="1">
        <v>45590</v>
      </c>
      <c r="D1069" s="1">
        <v>45649</v>
      </c>
      <c r="E1069" t="s">
        <v>144</v>
      </c>
      <c r="F1069" s="1">
        <v>45656</v>
      </c>
      <c r="G1069" t="s">
        <v>115</v>
      </c>
      <c r="H1069" t="s">
        <v>115</v>
      </c>
      <c r="I1069" t="s">
        <v>115</v>
      </c>
      <c r="J1069" t="s">
        <v>6042</v>
      </c>
      <c r="L1069" t="s">
        <v>7873</v>
      </c>
      <c r="M1069" t="s">
        <v>6044</v>
      </c>
      <c r="N1069" t="s">
        <v>148</v>
      </c>
      <c r="O1069" t="s">
        <v>120</v>
      </c>
      <c r="P1069" s="8">
        <v>96950</v>
      </c>
      <c r="Q1069" t="s">
        <v>121</v>
      </c>
      <c r="R1069" t="s">
        <v>120</v>
      </c>
      <c r="S1069" s="10">
        <v>16702358763</v>
      </c>
      <c r="U1069" t="s">
        <v>6045</v>
      </c>
      <c r="V1069">
        <v>56132</v>
      </c>
      <c r="W1069" t="s">
        <v>234</v>
      </c>
      <c r="X1069" t="s">
        <v>133</v>
      </c>
      <c r="Y1069" t="s">
        <v>6046</v>
      </c>
      <c r="Z1069" t="s">
        <v>6047</v>
      </c>
      <c r="AA1069" t="s">
        <v>2028</v>
      </c>
      <c r="AB1069" t="s">
        <v>6048</v>
      </c>
      <c r="AC1069" t="s">
        <v>7874</v>
      </c>
      <c r="AD1069" t="s">
        <v>6491</v>
      </c>
      <c r="AE1069" t="s">
        <v>148</v>
      </c>
      <c r="AF1069" t="s">
        <v>120</v>
      </c>
      <c r="AG1069" s="8">
        <v>96950</v>
      </c>
      <c r="AH1069" t="s">
        <v>121</v>
      </c>
      <c r="AJ1069" s="10">
        <v>16702358763</v>
      </c>
      <c r="AL1069" t="s">
        <v>6050</v>
      </c>
      <c r="BD1069" t="str">
        <f>"13-2011.00"</f>
        <v>13-2011.00</v>
      </c>
      <c r="BE1069" t="s">
        <v>129</v>
      </c>
      <c r="BF1069" t="s">
        <v>6492</v>
      </c>
      <c r="BG1069" t="s">
        <v>785</v>
      </c>
      <c r="BH1069">
        <v>1</v>
      </c>
      <c r="BJ1069" s="1">
        <v>45658</v>
      </c>
      <c r="BK1069" s="1">
        <v>46022</v>
      </c>
      <c r="BN1069">
        <v>35</v>
      </c>
      <c r="BO1069">
        <v>0</v>
      </c>
      <c r="BP1069">
        <v>7</v>
      </c>
      <c r="BQ1069">
        <v>7</v>
      </c>
      <c r="BR1069">
        <v>7</v>
      </c>
      <c r="BS1069">
        <v>7</v>
      </c>
      <c r="BT1069">
        <v>7</v>
      </c>
      <c r="BU1069">
        <v>0</v>
      </c>
      <c r="BV1069" t="str">
        <f>"9:00 AM"</f>
        <v>9:00 AM</v>
      </c>
      <c r="BW1069" t="str">
        <f>"5:00 PM"</f>
        <v>5:00 PM</v>
      </c>
      <c r="BX1069" t="s">
        <v>132</v>
      </c>
      <c r="BY1069">
        <v>0</v>
      </c>
      <c r="BZ1069">
        <v>24</v>
      </c>
      <c r="CA1069" t="s">
        <v>115</v>
      </c>
      <c r="CC1069" t="s">
        <v>7875</v>
      </c>
      <c r="CD1069" t="s">
        <v>7876</v>
      </c>
      <c r="CE1069" t="s">
        <v>7877</v>
      </c>
      <c r="CF1069" t="s">
        <v>148</v>
      </c>
      <c r="CG1069" t="s">
        <v>120</v>
      </c>
      <c r="CH1069" s="8">
        <v>96950</v>
      </c>
      <c r="CI1069" s="3">
        <v>17.48</v>
      </c>
      <c r="CJ1069" s="3">
        <v>17.48</v>
      </c>
      <c r="CK1069" s="3">
        <v>0</v>
      </c>
      <c r="CL1069" s="3">
        <v>0</v>
      </c>
      <c r="CM1069" t="s">
        <v>136</v>
      </c>
      <c r="CN1069" t="s">
        <v>139</v>
      </c>
      <c r="CO1069" t="s">
        <v>138</v>
      </c>
      <c r="CQ1069" t="s">
        <v>115</v>
      </c>
      <c r="CR1069" t="s">
        <v>133</v>
      </c>
      <c r="CS1069" t="s">
        <v>139</v>
      </c>
      <c r="CT1069" t="s">
        <v>139</v>
      </c>
      <c r="CU1069" t="s">
        <v>139</v>
      </c>
      <c r="CV1069" t="s">
        <v>133</v>
      </c>
      <c r="CW1069" t="s">
        <v>139</v>
      </c>
      <c r="CX1069" t="s">
        <v>158</v>
      </c>
      <c r="CY1069" s="10">
        <v>16702358763</v>
      </c>
      <c r="CZ1069" t="s">
        <v>6054</v>
      </c>
      <c r="DA1069" t="s">
        <v>139</v>
      </c>
      <c r="DB1069" t="s">
        <v>133</v>
      </c>
      <c r="DC1069" t="s">
        <v>133</v>
      </c>
    </row>
    <row r="1070" spans="1:112" ht="14.45" customHeight="1" x14ac:dyDescent="0.25">
      <c r="A1070" t="s">
        <v>7975</v>
      </c>
      <c r="B1070" t="s">
        <v>113</v>
      </c>
      <c r="C1070" s="1">
        <v>45644</v>
      </c>
      <c r="D1070" s="1">
        <v>45649</v>
      </c>
      <c r="E1070" t="s">
        <v>114</v>
      </c>
      <c r="G1070" t="s">
        <v>115</v>
      </c>
      <c r="H1070" t="s">
        <v>115</v>
      </c>
      <c r="I1070" t="s">
        <v>115</v>
      </c>
      <c r="J1070" t="s">
        <v>2456</v>
      </c>
      <c r="K1070" t="s">
        <v>2456</v>
      </c>
      <c r="L1070" t="s">
        <v>2457</v>
      </c>
      <c r="N1070" t="s">
        <v>148</v>
      </c>
      <c r="O1070" t="s">
        <v>120</v>
      </c>
      <c r="P1070" s="8">
        <v>96950</v>
      </c>
      <c r="Q1070" t="s">
        <v>121</v>
      </c>
      <c r="S1070" s="10">
        <v>16702875665</v>
      </c>
      <c r="U1070" t="s">
        <v>2458</v>
      </c>
      <c r="V1070">
        <v>441330</v>
      </c>
      <c r="W1070" t="s">
        <v>123</v>
      </c>
      <c r="Y1070" t="s">
        <v>2459</v>
      </c>
      <c r="Z1070" t="s">
        <v>2460</v>
      </c>
      <c r="AB1070" t="s">
        <v>1817</v>
      </c>
      <c r="AC1070" t="s">
        <v>2457</v>
      </c>
      <c r="AE1070" t="s">
        <v>148</v>
      </c>
      <c r="AF1070" t="s">
        <v>120</v>
      </c>
      <c r="AG1070" s="8">
        <v>96950</v>
      </c>
      <c r="AH1070" t="s">
        <v>121</v>
      </c>
      <c r="AJ1070" s="10">
        <v>16702875665</v>
      </c>
      <c r="AL1070" t="s">
        <v>2461</v>
      </c>
      <c r="BD1070" t="str">
        <f>"49-3022.00"</f>
        <v>49-3022.00</v>
      </c>
      <c r="BE1070" t="s">
        <v>2462</v>
      </c>
      <c r="BF1070" t="s">
        <v>7976</v>
      </c>
      <c r="BG1070" t="s">
        <v>2464</v>
      </c>
      <c r="BH1070">
        <v>2</v>
      </c>
      <c r="BJ1070" s="1">
        <v>45782</v>
      </c>
      <c r="BK1070" s="1">
        <v>46146</v>
      </c>
      <c r="BN1070">
        <v>35</v>
      </c>
      <c r="BO1070">
        <v>0</v>
      </c>
      <c r="BP1070">
        <v>7</v>
      </c>
      <c r="BQ1070">
        <v>7</v>
      </c>
      <c r="BR1070">
        <v>7</v>
      </c>
      <c r="BS1070">
        <v>7</v>
      </c>
      <c r="BT1070">
        <v>7</v>
      </c>
      <c r="BU1070">
        <v>0</v>
      </c>
      <c r="BV1070" t="str">
        <f>"9:00 AM"</f>
        <v>9:00 AM</v>
      </c>
      <c r="BW1070" t="str">
        <f>"5:00 PM"</f>
        <v>5:00 PM</v>
      </c>
      <c r="BX1070" t="s">
        <v>226</v>
      </c>
      <c r="BY1070">
        <v>0</v>
      </c>
      <c r="BZ1070">
        <v>12</v>
      </c>
      <c r="CA1070" t="s">
        <v>115</v>
      </c>
      <c r="CC1070" s="2" t="s">
        <v>7977</v>
      </c>
      <c r="CD1070" t="s">
        <v>2466</v>
      </c>
      <c r="CF1070" t="s">
        <v>148</v>
      </c>
      <c r="CG1070" t="s">
        <v>120</v>
      </c>
      <c r="CH1070" s="8">
        <v>96950</v>
      </c>
      <c r="CI1070" s="3">
        <v>11.18</v>
      </c>
      <c r="CJ1070" s="3">
        <v>14.14</v>
      </c>
      <c r="CK1070" s="3">
        <v>16.77</v>
      </c>
      <c r="CL1070" s="3">
        <v>21.21</v>
      </c>
      <c r="CM1070" t="s">
        <v>136</v>
      </c>
      <c r="CO1070" t="s">
        <v>138</v>
      </c>
      <c r="CQ1070" t="s">
        <v>115</v>
      </c>
      <c r="CR1070" t="s">
        <v>133</v>
      </c>
      <c r="CS1070" t="s">
        <v>139</v>
      </c>
      <c r="CT1070" t="s">
        <v>133</v>
      </c>
      <c r="CU1070" t="s">
        <v>139</v>
      </c>
      <c r="CV1070" t="s">
        <v>133</v>
      </c>
      <c r="CW1070" t="s">
        <v>139</v>
      </c>
      <c r="CX1070" t="s">
        <v>2467</v>
      </c>
      <c r="CY1070" s="10">
        <v>16702358938</v>
      </c>
      <c r="CZ1070" t="s">
        <v>2461</v>
      </c>
      <c r="DA1070" t="s">
        <v>1088</v>
      </c>
      <c r="DB1070" t="s">
        <v>133</v>
      </c>
      <c r="DC1070" t="s">
        <v>115</v>
      </c>
    </row>
    <row r="1071" spans="1:112" ht="14.45" customHeight="1" x14ac:dyDescent="0.25">
      <c r="A1071" t="s">
        <v>8207</v>
      </c>
      <c r="B1071" t="s">
        <v>212</v>
      </c>
      <c r="C1071" s="1">
        <v>45594</v>
      </c>
      <c r="D1071" s="1">
        <v>45652</v>
      </c>
      <c r="E1071" t="s">
        <v>144</v>
      </c>
      <c r="F1071" s="1">
        <v>45687</v>
      </c>
      <c r="G1071" t="s">
        <v>115</v>
      </c>
      <c r="H1071" t="s">
        <v>115</v>
      </c>
      <c r="I1071" t="s">
        <v>115</v>
      </c>
      <c r="J1071" t="s">
        <v>2380</v>
      </c>
      <c r="K1071" t="s">
        <v>117</v>
      </c>
      <c r="L1071" t="s">
        <v>6127</v>
      </c>
      <c r="N1071" t="s">
        <v>119</v>
      </c>
      <c r="O1071" t="s">
        <v>120</v>
      </c>
      <c r="P1071" s="8">
        <v>96950</v>
      </c>
      <c r="Q1071" t="s">
        <v>121</v>
      </c>
      <c r="S1071" s="10">
        <v>16702368888</v>
      </c>
      <c r="U1071" t="s">
        <v>122</v>
      </c>
      <c r="V1071">
        <v>71391</v>
      </c>
      <c r="W1071" t="s">
        <v>123</v>
      </c>
      <c r="Y1071" t="s">
        <v>124</v>
      </c>
      <c r="Z1071" t="s">
        <v>125</v>
      </c>
      <c r="AA1071" t="s">
        <v>126</v>
      </c>
      <c r="AB1071" t="s">
        <v>127</v>
      </c>
      <c r="AC1071" t="s">
        <v>6127</v>
      </c>
      <c r="AE1071" t="s">
        <v>119</v>
      </c>
      <c r="AF1071" t="s">
        <v>120</v>
      </c>
      <c r="AG1071" s="8">
        <v>96950</v>
      </c>
      <c r="AH1071" t="s">
        <v>121</v>
      </c>
      <c r="AJ1071" s="10">
        <v>16702368888</v>
      </c>
      <c r="AL1071" t="s">
        <v>128</v>
      </c>
      <c r="BD1071" t="str">
        <f>"49-3023.00"</f>
        <v>49-3023.00</v>
      </c>
      <c r="BE1071" t="s">
        <v>817</v>
      </c>
      <c r="BF1071" t="s">
        <v>8208</v>
      </c>
      <c r="BG1071" t="s">
        <v>8209</v>
      </c>
      <c r="BH1071">
        <v>1</v>
      </c>
      <c r="BJ1071" s="1">
        <v>45689</v>
      </c>
      <c r="BK1071" s="1">
        <v>46053</v>
      </c>
      <c r="BN1071">
        <v>35</v>
      </c>
      <c r="BO1071">
        <v>0</v>
      </c>
      <c r="BP1071">
        <v>7</v>
      </c>
      <c r="BQ1071">
        <v>7</v>
      </c>
      <c r="BR1071">
        <v>7</v>
      </c>
      <c r="BS1071">
        <v>7</v>
      </c>
      <c r="BT1071">
        <v>7</v>
      </c>
      <c r="BU1071">
        <v>0</v>
      </c>
      <c r="BV1071" t="str">
        <f>"5:30 AM"</f>
        <v>5:30 AM</v>
      </c>
      <c r="BW1071" t="str">
        <f>"1:30 PM"</f>
        <v>1:30 PM</v>
      </c>
      <c r="BX1071" t="s">
        <v>226</v>
      </c>
      <c r="BY1071">
        <v>0</v>
      </c>
      <c r="BZ1071">
        <v>12</v>
      </c>
      <c r="CA1071" t="s">
        <v>115</v>
      </c>
      <c r="CC1071" t="s">
        <v>8210</v>
      </c>
      <c r="CD1071" t="s">
        <v>1213</v>
      </c>
      <c r="CF1071" t="s">
        <v>119</v>
      </c>
      <c r="CG1071" t="s">
        <v>120</v>
      </c>
      <c r="CH1071" s="8">
        <v>96950</v>
      </c>
      <c r="CI1071" s="3">
        <v>11.85</v>
      </c>
      <c r="CJ1071" s="3">
        <v>11.85</v>
      </c>
      <c r="CK1071" s="3">
        <v>17.77</v>
      </c>
      <c r="CL1071" s="3">
        <v>17.77</v>
      </c>
      <c r="CM1071" t="s">
        <v>136</v>
      </c>
      <c r="CN1071" t="s">
        <v>137</v>
      </c>
      <c r="CO1071" t="s">
        <v>138</v>
      </c>
      <c r="CQ1071" t="s">
        <v>115</v>
      </c>
      <c r="CR1071" t="s">
        <v>133</v>
      </c>
      <c r="CS1071" t="s">
        <v>139</v>
      </c>
      <c r="CT1071" t="s">
        <v>133</v>
      </c>
      <c r="CU1071" t="s">
        <v>139</v>
      </c>
      <c r="CV1071" t="s">
        <v>133</v>
      </c>
      <c r="CW1071" t="s">
        <v>133</v>
      </c>
      <c r="CX1071" s="2" t="s">
        <v>8211</v>
      </c>
      <c r="CY1071" s="10">
        <v>16702368888</v>
      </c>
      <c r="CZ1071" t="s">
        <v>141</v>
      </c>
      <c r="DA1071" t="s">
        <v>139</v>
      </c>
      <c r="DB1071" t="s">
        <v>133</v>
      </c>
      <c r="DC1071" t="s">
        <v>115</v>
      </c>
    </row>
    <row r="1072" spans="1:112" ht="14.45" customHeight="1" x14ac:dyDescent="0.25">
      <c r="A1072" t="s">
        <v>8893</v>
      </c>
      <c r="B1072" t="s">
        <v>143</v>
      </c>
      <c r="C1072" s="1">
        <v>45618</v>
      </c>
      <c r="D1072" s="1">
        <v>45652</v>
      </c>
      <c r="E1072" t="s">
        <v>144</v>
      </c>
      <c r="F1072" s="1">
        <v>45795</v>
      </c>
      <c r="G1072" t="s">
        <v>115</v>
      </c>
      <c r="H1072" t="s">
        <v>115</v>
      </c>
      <c r="I1072" t="s">
        <v>115</v>
      </c>
      <c r="J1072" t="s">
        <v>809</v>
      </c>
      <c r="L1072" t="s">
        <v>815</v>
      </c>
      <c r="N1072" t="s">
        <v>148</v>
      </c>
      <c r="O1072" t="s">
        <v>120</v>
      </c>
      <c r="P1072" s="8">
        <v>96950</v>
      </c>
      <c r="Q1072" t="s">
        <v>121</v>
      </c>
      <c r="S1072" s="10">
        <v>16702358748</v>
      </c>
      <c r="U1072" t="s">
        <v>811</v>
      </c>
      <c r="V1072">
        <v>23622</v>
      </c>
      <c r="W1072" t="s">
        <v>123</v>
      </c>
      <c r="Y1072" t="s">
        <v>812</v>
      </c>
      <c r="Z1072" t="s">
        <v>813</v>
      </c>
      <c r="AA1072" t="s">
        <v>814</v>
      </c>
      <c r="AB1072" t="s">
        <v>565</v>
      </c>
      <c r="AC1072" t="s">
        <v>815</v>
      </c>
      <c r="AE1072" t="s">
        <v>148</v>
      </c>
      <c r="AF1072" t="s">
        <v>120</v>
      </c>
      <c r="AG1072" s="8">
        <v>96950</v>
      </c>
      <c r="AH1072" t="s">
        <v>121</v>
      </c>
      <c r="AJ1072" s="10">
        <v>16702358748</v>
      </c>
      <c r="AL1072" t="s">
        <v>816</v>
      </c>
      <c r="BD1072" t="str">
        <f>"17-3022.00"</f>
        <v>17-3022.00</v>
      </c>
      <c r="BE1072" t="s">
        <v>1567</v>
      </c>
      <c r="BF1072" t="s">
        <v>6487</v>
      </c>
      <c r="BG1072" t="s">
        <v>3349</v>
      </c>
      <c r="BH1072">
        <v>1</v>
      </c>
      <c r="BI1072">
        <v>1</v>
      </c>
      <c r="BJ1072" s="1">
        <v>45797</v>
      </c>
      <c r="BK1072" s="1">
        <v>46161</v>
      </c>
      <c r="BL1072" s="1">
        <v>45797</v>
      </c>
      <c r="BM1072" s="1">
        <v>46161</v>
      </c>
      <c r="BN1072">
        <v>35</v>
      </c>
      <c r="BO1072">
        <v>0</v>
      </c>
      <c r="BP1072">
        <v>7</v>
      </c>
      <c r="BQ1072">
        <v>7</v>
      </c>
      <c r="BR1072">
        <v>7</v>
      </c>
      <c r="BS1072">
        <v>7</v>
      </c>
      <c r="BT1072">
        <v>7</v>
      </c>
      <c r="BU1072">
        <v>0</v>
      </c>
      <c r="BV1072" t="str">
        <f>"8:00 AM"</f>
        <v>8:00 AM</v>
      </c>
      <c r="BW1072" t="str">
        <f>"4:00 PM"</f>
        <v>4:00 PM</v>
      </c>
      <c r="BX1072" t="s">
        <v>726</v>
      </c>
      <c r="BY1072">
        <v>0</v>
      </c>
      <c r="BZ1072">
        <v>24</v>
      </c>
      <c r="CA1072" t="s">
        <v>133</v>
      </c>
      <c r="CB1072">
        <v>10</v>
      </c>
      <c r="CC1072" t="s">
        <v>7144</v>
      </c>
      <c r="CD1072" t="s">
        <v>815</v>
      </c>
      <c r="CF1072" t="s">
        <v>148</v>
      </c>
      <c r="CG1072" t="s">
        <v>120</v>
      </c>
      <c r="CH1072" s="8">
        <v>96950</v>
      </c>
      <c r="CI1072" s="3">
        <v>15.75</v>
      </c>
      <c r="CJ1072" s="3">
        <v>19.75</v>
      </c>
      <c r="CK1072" s="3">
        <v>23.62</v>
      </c>
      <c r="CL1072" s="3">
        <v>29.62</v>
      </c>
      <c r="CM1072" t="s">
        <v>136</v>
      </c>
      <c r="CO1072" t="s">
        <v>466</v>
      </c>
      <c r="CQ1072" t="s">
        <v>115</v>
      </c>
      <c r="CR1072" t="s">
        <v>133</v>
      </c>
      <c r="CS1072" t="s">
        <v>139</v>
      </c>
      <c r="CT1072" t="s">
        <v>133</v>
      </c>
      <c r="CU1072" t="s">
        <v>139</v>
      </c>
      <c r="CV1072" t="s">
        <v>133</v>
      </c>
      <c r="CW1072" t="s">
        <v>139</v>
      </c>
      <c r="CX1072" t="s">
        <v>9650</v>
      </c>
      <c r="CY1072" s="10">
        <v>16702358748</v>
      </c>
      <c r="CZ1072" t="s">
        <v>816</v>
      </c>
      <c r="DA1072" t="s">
        <v>209</v>
      </c>
      <c r="DB1072" t="s">
        <v>133</v>
      </c>
      <c r="DC1072" t="s">
        <v>115</v>
      </c>
    </row>
    <row r="1073" spans="1:112" ht="14.45" customHeight="1" x14ac:dyDescent="0.25">
      <c r="A1073" t="s">
        <v>3218</v>
      </c>
      <c r="B1073" t="s">
        <v>192</v>
      </c>
      <c r="C1073" s="1">
        <v>45570</v>
      </c>
      <c r="D1073" s="1">
        <v>45653</v>
      </c>
      <c r="E1073" t="s">
        <v>114</v>
      </c>
      <c r="G1073" t="s">
        <v>115</v>
      </c>
      <c r="H1073" t="s">
        <v>115</v>
      </c>
      <c r="I1073" t="s">
        <v>115</v>
      </c>
      <c r="J1073" t="s">
        <v>997</v>
      </c>
      <c r="L1073" t="s">
        <v>998</v>
      </c>
      <c r="M1073" t="s">
        <v>999</v>
      </c>
      <c r="N1073" t="s">
        <v>119</v>
      </c>
      <c r="O1073" t="s">
        <v>120</v>
      </c>
      <c r="P1073" s="8">
        <v>96950</v>
      </c>
      <c r="Q1073" t="s">
        <v>121</v>
      </c>
      <c r="S1073" s="10">
        <v>16702858730</v>
      </c>
      <c r="U1073" t="s">
        <v>1000</v>
      </c>
      <c r="V1073">
        <v>561320</v>
      </c>
      <c r="W1073" t="s">
        <v>123</v>
      </c>
      <c r="Y1073" t="s">
        <v>1001</v>
      </c>
      <c r="Z1073" t="s">
        <v>1002</v>
      </c>
      <c r="AA1073" t="s">
        <v>1003</v>
      </c>
      <c r="AB1073" t="s">
        <v>288</v>
      </c>
      <c r="AC1073" t="s">
        <v>998</v>
      </c>
      <c r="AD1073" t="s">
        <v>999</v>
      </c>
      <c r="AE1073" t="s">
        <v>119</v>
      </c>
      <c r="AF1073" t="s">
        <v>120</v>
      </c>
      <c r="AG1073" s="8">
        <v>96950</v>
      </c>
      <c r="AH1073" t="s">
        <v>121</v>
      </c>
      <c r="AJ1073" s="10">
        <v>16702858730</v>
      </c>
      <c r="AL1073" t="s">
        <v>1004</v>
      </c>
      <c r="BD1073" t="str">
        <f>"35-2014.00"</f>
        <v>35-2014.00</v>
      </c>
      <c r="BE1073" t="s">
        <v>273</v>
      </c>
      <c r="BF1073" t="s">
        <v>3166</v>
      </c>
      <c r="BG1073" t="s">
        <v>3167</v>
      </c>
      <c r="BH1073">
        <v>15</v>
      </c>
      <c r="BJ1073" s="1">
        <v>45597</v>
      </c>
      <c r="BK1073" s="1">
        <v>45961</v>
      </c>
      <c r="BN1073">
        <v>35</v>
      </c>
      <c r="BO1073">
        <v>0</v>
      </c>
      <c r="BP1073">
        <v>7</v>
      </c>
      <c r="BQ1073">
        <v>7</v>
      </c>
      <c r="BR1073">
        <v>7</v>
      </c>
      <c r="BS1073">
        <v>7</v>
      </c>
      <c r="BT1073">
        <v>7</v>
      </c>
      <c r="BU1073">
        <v>0</v>
      </c>
      <c r="BV1073" t="str">
        <f>"8:00 AM"</f>
        <v>8:00 AM</v>
      </c>
      <c r="BW1073" t="str">
        <f>"4:00 PM"</f>
        <v>4:00 PM</v>
      </c>
      <c r="BX1073" t="s">
        <v>158</v>
      </c>
      <c r="BY1073">
        <v>0</v>
      </c>
      <c r="BZ1073">
        <v>12</v>
      </c>
      <c r="CA1073" t="s">
        <v>115</v>
      </c>
      <c r="CC1073" s="2" t="s">
        <v>3219</v>
      </c>
      <c r="CD1073" t="s">
        <v>1008</v>
      </c>
      <c r="CE1073" t="s">
        <v>1009</v>
      </c>
      <c r="CF1073" t="s">
        <v>119</v>
      </c>
      <c r="CG1073" t="s">
        <v>120</v>
      </c>
      <c r="CH1073" s="8">
        <v>96950</v>
      </c>
      <c r="CI1073" s="3">
        <v>8.83</v>
      </c>
      <c r="CJ1073" s="3">
        <v>8.83</v>
      </c>
      <c r="CK1073" s="3">
        <v>13.25</v>
      </c>
      <c r="CL1073" s="3">
        <v>13.25</v>
      </c>
      <c r="CM1073" t="s">
        <v>136</v>
      </c>
      <c r="CN1073" t="s">
        <v>368</v>
      </c>
      <c r="CO1073" t="s">
        <v>138</v>
      </c>
      <c r="CQ1073" t="s">
        <v>115</v>
      </c>
      <c r="CR1073" t="s">
        <v>133</v>
      </c>
      <c r="CS1073" t="s">
        <v>139</v>
      </c>
      <c r="CT1073" t="s">
        <v>133</v>
      </c>
      <c r="CU1073" t="s">
        <v>139</v>
      </c>
      <c r="CV1073" t="s">
        <v>133</v>
      </c>
      <c r="CW1073" t="s">
        <v>139</v>
      </c>
      <c r="CX1073" s="2" t="s">
        <v>3220</v>
      </c>
      <c r="CY1073" s="10">
        <v>16702858730</v>
      </c>
      <c r="CZ1073" t="s">
        <v>1004</v>
      </c>
      <c r="DA1073" t="s">
        <v>209</v>
      </c>
      <c r="DB1073" t="s">
        <v>133</v>
      </c>
      <c r="DC1073" t="s">
        <v>115</v>
      </c>
    </row>
    <row r="1074" spans="1:112" ht="14.45" customHeight="1" x14ac:dyDescent="0.25">
      <c r="A1074" t="s">
        <v>5299</v>
      </c>
      <c r="B1074" t="s">
        <v>143</v>
      </c>
      <c r="C1074" s="1">
        <v>45610</v>
      </c>
      <c r="D1074" s="1">
        <v>45653</v>
      </c>
      <c r="E1074" t="s">
        <v>114</v>
      </c>
      <c r="G1074" t="s">
        <v>115</v>
      </c>
      <c r="H1074" t="s">
        <v>115</v>
      </c>
      <c r="I1074" t="s">
        <v>115</v>
      </c>
      <c r="J1074" t="s">
        <v>3088</v>
      </c>
      <c r="K1074" t="s">
        <v>3089</v>
      </c>
      <c r="L1074" t="s">
        <v>3090</v>
      </c>
      <c r="N1074" t="s">
        <v>119</v>
      </c>
      <c r="O1074" t="s">
        <v>120</v>
      </c>
      <c r="P1074" s="8">
        <v>96950</v>
      </c>
      <c r="Q1074" t="s">
        <v>121</v>
      </c>
      <c r="S1074" s="10">
        <v>16702347898</v>
      </c>
      <c r="U1074" t="s">
        <v>3091</v>
      </c>
      <c r="V1074">
        <v>56132</v>
      </c>
      <c r="W1074" t="s">
        <v>123</v>
      </c>
      <c r="Y1074" t="s">
        <v>3092</v>
      </c>
      <c r="Z1074" t="s">
        <v>3093</v>
      </c>
      <c r="AA1074" t="s">
        <v>3094</v>
      </c>
      <c r="AB1074" t="s">
        <v>131</v>
      </c>
      <c r="AC1074" t="s">
        <v>3090</v>
      </c>
      <c r="AD1074" t="s">
        <v>3095</v>
      </c>
      <c r="AE1074" t="s">
        <v>119</v>
      </c>
      <c r="AF1074" t="s">
        <v>120</v>
      </c>
      <c r="AG1074" s="8">
        <v>96950</v>
      </c>
      <c r="AH1074" t="s">
        <v>121</v>
      </c>
      <c r="AJ1074" s="10">
        <v>16702347898</v>
      </c>
      <c r="AL1074" t="s">
        <v>3096</v>
      </c>
      <c r="BD1074" t="str">
        <f>"37-2012.00"</f>
        <v>37-2012.00</v>
      </c>
      <c r="BE1074" t="s">
        <v>512</v>
      </c>
      <c r="BF1074" t="s">
        <v>3097</v>
      </c>
      <c r="BG1074" t="s">
        <v>3098</v>
      </c>
      <c r="BH1074">
        <v>5</v>
      </c>
      <c r="BI1074">
        <v>5</v>
      </c>
      <c r="BJ1074" s="1">
        <v>45717</v>
      </c>
      <c r="BK1074" s="1">
        <v>46081</v>
      </c>
      <c r="BL1074" s="1">
        <v>45717</v>
      </c>
      <c r="BM1074" s="1">
        <v>46081</v>
      </c>
      <c r="BN1074">
        <v>35</v>
      </c>
      <c r="BO1074">
        <v>0</v>
      </c>
      <c r="BP1074">
        <v>7</v>
      </c>
      <c r="BQ1074">
        <v>7</v>
      </c>
      <c r="BR1074">
        <v>7</v>
      </c>
      <c r="BS1074">
        <v>7</v>
      </c>
      <c r="BT1074">
        <v>7</v>
      </c>
      <c r="BU1074">
        <v>0</v>
      </c>
      <c r="BV1074" t="str">
        <f>"8:00 AM"</f>
        <v>8:00 AM</v>
      </c>
      <c r="BW1074" t="str">
        <f>"4:00 PM"</f>
        <v>4:00 PM</v>
      </c>
      <c r="BX1074" t="s">
        <v>158</v>
      </c>
      <c r="BY1074">
        <v>0</v>
      </c>
      <c r="BZ1074">
        <v>3</v>
      </c>
      <c r="CA1074" t="s">
        <v>115</v>
      </c>
      <c r="CC1074" t="s">
        <v>5300</v>
      </c>
      <c r="CD1074" t="s">
        <v>1899</v>
      </c>
      <c r="CF1074" t="s">
        <v>119</v>
      </c>
      <c r="CG1074" t="s">
        <v>120</v>
      </c>
      <c r="CH1074" s="8">
        <v>96950</v>
      </c>
      <c r="CI1074" s="3">
        <v>7.77</v>
      </c>
      <c r="CJ1074" s="3">
        <v>7.77</v>
      </c>
      <c r="CK1074" s="3">
        <v>11.65</v>
      </c>
      <c r="CL1074" s="3">
        <v>11.65</v>
      </c>
      <c r="CM1074" t="s">
        <v>136</v>
      </c>
      <c r="CN1074" t="s">
        <v>5301</v>
      </c>
      <c r="CO1074" t="s">
        <v>138</v>
      </c>
      <c r="CQ1074" t="s">
        <v>115</v>
      </c>
      <c r="CR1074" t="s">
        <v>133</v>
      </c>
      <c r="CS1074" t="s">
        <v>139</v>
      </c>
      <c r="CT1074" t="s">
        <v>133</v>
      </c>
      <c r="CU1074" t="s">
        <v>139</v>
      </c>
      <c r="CV1074" t="s">
        <v>133</v>
      </c>
      <c r="CW1074" t="s">
        <v>139</v>
      </c>
      <c r="CX1074" t="s">
        <v>5302</v>
      </c>
      <c r="CY1074" s="10">
        <v>16702347898</v>
      </c>
      <c r="CZ1074" t="s">
        <v>3096</v>
      </c>
      <c r="DA1074" t="s">
        <v>209</v>
      </c>
      <c r="DB1074" t="s">
        <v>133</v>
      </c>
      <c r="DC1074" t="s">
        <v>115</v>
      </c>
    </row>
    <row r="1075" spans="1:112" ht="14.45" customHeight="1" x14ac:dyDescent="0.25">
      <c r="A1075" t="s">
        <v>6201</v>
      </c>
      <c r="B1075" t="s">
        <v>143</v>
      </c>
      <c r="C1075" s="1">
        <v>45600</v>
      </c>
      <c r="D1075" s="1">
        <v>45653</v>
      </c>
      <c r="E1075" t="s">
        <v>114</v>
      </c>
      <c r="G1075" t="s">
        <v>115</v>
      </c>
      <c r="H1075" t="s">
        <v>115</v>
      </c>
      <c r="I1075" t="s">
        <v>115</v>
      </c>
      <c r="J1075" t="s">
        <v>6202</v>
      </c>
      <c r="K1075" t="s">
        <v>6203</v>
      </c>
      <c r="L1075" t="s">
        <v>6204</v>
      </c>
      <c r="N1075" t="s">
        <v>119</v>
      </c>
      <c r="O1075" t="s">
        <v>120</v>
      </c>
      <c r="P1075" s="8">
        <v>96950</v>
      </c>
      <c r="Q1075" t="s">
        <v>121</v>
      </c>
      <c r="S1075" s="10">
        <v>16702340801</v>
      </c>
      <c r="U1075" t="s">
        <v>6205</v>
      </c>
      <c r="V1075">
        <v>4441</v>
      </c>
      <c r="W1075" t="s">
        <v>123</v>
      </c>
      <c r="Y1075" t="s">
        <v>6206</v>
      </c>
      <c r="Z1075" t="s">
        <v>6207</v>
      </c>
      <c r="AA1075" t="s">
        <v>6208</v>
      </c>
      <c r="AB1075" t="s">
        <v>2208</v>
      </c>
      <c r="AC1075" t="s">
        <v>6209</v>
      </c>
      <c r="AE1075" t="s">
        <v>148</v>
      </c>
      <c r="AF1075" t="s">
        <v>120</v>
      </c>
      <c r="AG1075" s="8">
        <v>96950</v>
      </c>
      <c r="AH1075" t="s">
        <v>121</v>
      </c>
      <c r="AJ1075" s="10">
        <v>16702340801</v>
      </c>
      <c r="AL1075" t="s">
        <v>6210</v>
      </c>
      <c r="BD1075" t="str">
        <f>"41-4012.00"</f>
        <v>41-4012.00</v>
      </c>
      <c r="BE1075" t="s">
        <v>1674</v>
      </c>
      <c r="BF1075" t="s">
        <v>6211</v>
      </c>
      <c r="BG1075" t="s">
        <v>1676</v>
      </c>
      <c r="BH1075">
        <v>4</v>
      </c>
      <c r="BI1075">
        <v>4</v>
      </c>
      <c r="BJ1075" s="1">
        <v>45658</v>
      </c>
      <c r="BK1075" s="1">
        <v>46022</v>
      </c>
      <c r="BL1075" s="1">
        <v>45658</v>
      </c>
      <c r="BM1075" s="1">
        <v>46022</v>
      </c>
      <c r="BN1075">
        <v>40</v>
      </c>
      <c r="BO1075">
        <v>0</v>
      </c>
      <c r="BP1075">
        <v>8</v>
      </c>
      <c r="BQ1075">
        <v>8</v>
      </c>
      <c r="BR1075">
        <v>8</v>
      </c>
      <c r="BS1075">
        <v>8</v>
      </c>
      <c r="BT1075">
        <v>8</v>
      </c>
      <c r="BU1075">
        <v>0</v>
      </c>
      <c r="BV1075" t="str">
        <f>"8:00 AM"</f>
        <v>8:00 AM</v>
      </c>
      <c r="BW1075" t="str">
        <f>"5:00 PM"</f>
        <v>5:00 PM</v>
      </c>
      <c r="BX1075" t="s">
        <v>226</v>
      </c>
      <c r="BY1075">
        <v>0</v>
      </c>
      <c r="BZ1075">
        <v>12</v>
      </c>
      <c r="CA1075" t="s">
        <v>115</v>
      </c>
      <c r="CC1075" s="2" t="s">
        <v>6212</v>
      </c>
      <c r="CD1075" t="s">
        <v>6213</v>
      </c>
      <c r="CF1075" t="s">
        <v>148</v>
      </c>
      <c r="CG1075" t="s">
        <v>120</v>
      </c>
      <c r="CH1075" s="8">
        <v>96950</v>
      </c>
      <c r="CI1075" s="3">
        <v>8.94</v>
      </c>
      <c r="CJ1075" s="3">
        <v>9</v>
      </c>
      <c r="CK1075" s="3">
        <v>13.41</v>
      </c>
      <c r="CL1075" s="3">
        <v>13.5</v>
      </c>
      <c r="CM1075" t="s">
        <v>136</v>
      </c>
      <c r="CN1075" t="s">
        <v>139</v>
      </c>
      <c r="CO1075" t="s">
        <v>138</v>
      </c>
      <c r="CQ1075" t="s">
        <v>115</v>
      </c>
      <c r="CR1075" t="s">
        <v>133</v>
      </c>
      <c r="CS1075" t="s">
        <v>139</v>
      </c>
      <c r="CT1075" t="s">
        <v>133</v>
      </c>
      <c r="CU1075" t="s">
        <v>139</v>
      </c>
      <c r="CV1075" t="s">
        <v>133</v>
      </c>
      <c r="CW1075" t="s">
        <v>139</v>
      </c>
      <c r="CX1075" t="s">
        <v>6214</v>
      </c>
      <c r="CY1075" s="10">
        <v>16702340801</v>
      </c>
      <c r="CZ1075" t="s">
        <v>6215</v>
      </c>
      <c r="DA1075" t="s">
        <v>139</v>
      </c>
      <c r="DB1075" t="s">
        <v>133</v>
      </c>
      <c r="DC1075" t="s">
        <v>115</v>
      </c>
    </row>
    <row r="1076" spans="1:112" ht="14.45" customHeight="1" x14ac:dyDescent="0.25">
      <c r="A1076" t="s">
        <v>6488</v>
      </c>
      <c r="B1076" t="s">
        <v>143</v>
      </c>
      <c r="C1076" s="1">
        <v>45610</v>
      </c>
      <c r="D1076" s="1">
        <v>45653</v>
      </c>
      <c r="E1076" t="s">
        <v>144</v>
      </c>
      <c r="F1076" s="1">
        <v>45656</v>
      </c>
      <c r="G1076" t="s">
        <v>115</v>
      </c>
      <c r="H1076" t="s">
        <v>115</v>
      </c>
      <c r="I1076" t="s">
        <v>115</v>
      </c>
      <c r="J1076" t="s">
        <v>6042</v>
      </c>
      <c r="L1076" t="s">
        <v>6489</v>
      </c>
      <c r="M1076" t="s">
        <v>6044</v>
      </c>
      <c r="N1076" t="s">
        <v>148</v>
      </c>
      <c r="O1076" t="s">
        <v>120</v>
      </c>
      <c r="P1076" s="8">
        <v>96950</v>
      </c>
      <c r="Q1076" t="s">
        <v>121</v>
      </c>
      <c r="R1076" t="s">
        <v>120</v>
      </c>
      <c r="S1076" s="10">
        <v>16702358763</v>
      </c>
      <c r="U1076" t="s">
        <v>6045</v>
      </c>
      <c r="V1076">
        <v>56132</v>
      </c>
      <c r="W1076" t="s">
        <v>234</v>
      </c>
      <c r="X1076" t="s">
        <v>133</v>
      </c>
      <c r="Y1076" t="s">
        <v>6046</v>
      </c>
      <c r="Z1076" t="s">
        <v>6047</v>
      </c>
      <c r="AA1076" t="s">
        <v>2028</v>
      </c>
      <c r="AB1076" t="s">
        <v>6048</v>
      </c>
      <c r="AC1076" t="s">
        <v>6490</v>
      </c>
      <c r="AD1076" t="s">
        <v>6491</v>
      </c>
      <c r="AE1076" t="s">
        <v>148</v>
      </c>
      <c r="AF1076" t="s">
        <v>120</v>
      </c>
      <c r="AG1076" s="8">
        <v>96950</v>
      </c>
      <c r="AH1076" t="s">
        <v>121</v>
      </c>
      <c r="AJ1076" s="10">
        <v>16702358763</v>
      </c>
      <c r="AL1076" t="s">
        <v>6050</v>
      </c>
      <c r="BD1076" t="str">
        <f>"13-2011.00"</f>
        <v>13-2011.00</v>
      </c>
      <c r="BE1076" t="s">
        <v>129</v>
      </c>
      <c r="BF1076" t="s">
        <v>6492</v>
      </c>
      <c r="BG1076" t="s">
        <v>785</v>
      </c>
      <c r="BH1076">
        <v>1</v>
      </c>
      <c r="BI1076">
        <v>1</v>
      </c>
      <c r="BJ1076" s="1">
        <v>45658</v>
      </c>
      <c r="BK1076" s="1">
        <v>46022</v>
      </c>
      <c r="BL1076" s="1">
        <v>45658</v>
      </c>
      <c r="BM1076" s="1">
        <v>46022</v>
      </c>
      <c r="BN1076">
        <v>35</v>
      </c>
      <c r="BO1076">
        <v>0</v>
      </c>
      <c r="BP1076">
        <v>7</v>
      </c>
      <c r="BQ1076">
        <v>7</v>
      </c>
      <c r="BR1076">
        <v>7</v>
      </c>
      <c r="BS1076">
        <v>7</v>
      </c>
      <c r="BT1076">
        <v>7</v>
      </c>
      <c r="BU1076">
        <v>0</v>
      </c>
      <c r="BV1076" t="str">
        <f>"9:00 AM"</f>
        <v>9:00 AM</v>
      </c>
      <c r="BW1076" t="str">
        <f>"5:00 PM"</f>
        <v>5:00 PM</v>
      </c>
      <c r="BX1076" t="s">
        <v>132</v>
      </c>
      <c r="BY1076">
        <v>0</v>
      </c>
      <c r="BZ1076">
        <v>24</v>
      </c>
      <c r="CA1076" t="s">
        <v>115</v>
      </c>
      <c r="CC1076" s="2" t="s">
        <v>6493</v>
      </c>
      <c r="CD1076" t="s">
        <v>6494</v>
      </c>
      <c r="CF1076" t="s">
        <v>148</v>
      </c>
      <c r="CG1076" t="s">
        <v>120</v>
      </c>
      <c r="CH1076" s="8">
        <v>96950</v>
      </c>
      <c r="CI1076" s="3">
        <v>17.48</v>
      </c>
      <c r="CJ1076" s="3">
        <v>17.48</v>
      </c>
      <c r="CK1076" s="3">
        <v>0</v>
      </c>
      <c r="CL1076" s="3">
        <v>0</v>
      </c>
      <c r="CM1076" t="s">
        <v>136</v>
      </c>
      <c r="CN1076" t="s">
        <v>209</v>
      </c>
      <c r="CO1076" t="s">
        <v>138</v>
      </c>
      <c r="CQ1076" t="s">
        <v>115</v>
      </c>
      <c r="CR1076" t="s">
        <v>133</v>
      </c>
      <c r="CS1076" t="s">
        <v>139</v>
      </c>
      <c r="CT1076" t="s">
        <v>139</v>
      </c>
      <c r="CU1076" t="s">
        <v>139</v>
      </c>
      <c r="CV1076" t="s">
        <v>133</v>
      </c>
      <c r="CW1076" t="s">
        <v>139</v>
      </c>
      <c r="CX1076" t="s">
        <v>158</v>
      </c>
      <c r="CY1076" s="10">
        <v>16702358763</v>
      </c>
      <c r="CZ1076" t="s">
        <v>6054</v>
      </c>
      <c r="DA1076" t="s">
        <v>139</v>
      </c>
      <c r="DB1076" t="s">
        <v>133</v>
      </c>
      <c r="DC1076" t="s">
        <v>133</v>
      </c>
    </row>
    <row r="1077" spans="1:112" ht="14.45" customHeight="1" x14ac:dyDescent="0.25">
      <c r="A1077" t="s">
        <v>9046</v>
      </c>
      <c r="B1077" t="s">
        <v>192</v>
      </c>
      <c r="C1077" s="1">
        <v>45600</v>
      </c>
      <c r="D1077" s="1">
        <v>45653</v>
      </c>
      <c r="E1077" t="s">
        <v>144</v>
      </c>
      <c r="F1077" s="1">
        <v>45625</v>
      </c>
      <c r="G1077" t="s">
        <v>115</v>
      </c>
      <c r="H1077" t="s">
        <v>115</v>
      </c>
      <c r="I1077" t="s">
        <v>115</v>
      </c>
      <c r="J1077" t="s">
        <v>389</v>
      </c>
      <c r="K1077" t="s">
        <v>746</v>
      </c>
      <c r="L1077" t="s">
        <v>747</v>
      </c>
      <c r="N1077" t="s">
        <v>119</v>
      </c>
      <c r="O1077" t="s">
        <v>120</v>
      </c>
      <c r="P1077" s="8">
        <v>96950</v>
      </c>
      <c r="Q1077" t="s">
        <v>121</v>
      </c>
      <c r="S1077" s="10">
        <v>16709893291</v>
      </c>
      <c r="U1077" t="s">
        <v>392</v>
      </c>
      <c r="V1077">
        <v>56179</v>
      </c>
      <c r="W1077" t="s">
        <v>123</v>
      </c>
      <c r="Y1077" t="s">
        <v>393</v>
      </c>
      <c r="Z1077" t="s">
        <v>394</v>
      </c>
      <c r="AA1077" t="s">
        <v>395</v>
      </c>
      <c r="AB1077" t="s">
        <v>396</v>
      </c>
      <c r="AC1077" t="s">
        <v>748</v>
      </c>
      <c r="AE1077" t="s">
        <v>119</v>
      </c>
      <c r="AF1077" t="s">
        <v>120</v>
      </c>
      <c r="AG1077" s="8">
        <v>96950</v>
      </c>
      <c r="AH1077" t="s">
        <v>121</v>
      </c>
      <c r="AJ1077" s="10">
        <v>16709893291</v>
      </c>
      <c r="AL1077" t="s">
        <v>9047</v>
      </c>
      <c r="BD1077" t="str">
        <f>"49-9071.00"</f>
        <v>49-9071.00</v>
      </c>
      <c r="BE1077" t="s">
        <v>241</v>
      </c>
      <c r="BF1077" t="s">
        <v>749</v>
      </c>
      <c r="BG1077" t="s">
        <v>750</v>
      </c>
      <c r="BH1077">
        <v>10</v>
      </c>
      <c r="BJ1077" s="1">
        <v>45627</v>
      </c>
      <c r="BK1077" s="1">
        <v>45991</v>
      </c>
      <c r="BN1077">
        <v>40</v>
      </c>
      <c r="BO1077">
        <v>0</v>
      </c>
      <c r="BP1077">
        <v>8</v>
      </c>
      <c r="BQ1077">
        <v>8</v>
      </c>
      <c r="BR1077">
        <v>8</v>
      </c>
      <c r="BS1077">
        <v>8</v>
      </c>
      <c r="BT1077">
        <v>8</v>
      </c>
      <c r="BU1077">
        <v>0</v>
      </c>
      <c r="BV1077" t="str">
        <f>"8:00 AM"</f>
        <v>8:00 AM</v>
      </c>
      <c r="BW1077" t="str">
        <f>"5:00 PM"</f>
        <v>5:00 PM</v>
      </c>
      <c r="BX1077" t="s">
        <v>226</v>
      </c>
      <c r="BY1077">
        <v>0</v>
      </c>
      <c r="BZ1077">
        <v>12</v>
      </c>
      <c r="CA1077" t="s">
        <v>115</v>
      </c>
      <c r="CC1077" t="s">
        <v>751</v>
      </c>
      <c r="CD1077" t="s">
        <v>752</v>
      </c>
      <c r="CF1077" t="s">
        <v>148</v>
      </c>
      <c r="CG1077" t="s">
        <v>120</v>
      </c>
      <c r="CH1077" s="8">
        <v>96950</v>
      </c>
      <c r="CI1077" s="3">
        <v>9.75</v>
      </c>
      <c r="CJ1077" s="3">
        <v>9.8000000000000007</v>
      </c>
      <c r="CK1077" s="3">
        <v>14.63</v>
      </c>
      <c r="CL1077" s="3">
        <v>14.7</v>
      </c>
      <c r="CM1077" t="s">
        <v>136</v>
      </c>
      <c r="CN1077" t="s">
        <v>139</v>
      </c>
      <c r="CO1077" t="s">
        <v>138</v>
      </c>
      <c r="CQ1077" t="s">
        <v>115</v>
      </c>
      <c r="CR1077" t="s">
        <v>133</v>
      </c>
      <c r="CS1077" t="s">
        <v>133</v>
      </c>
      <c r="CT1077" t="s">
        <v>133</v>
      </c>
      <c r="CU1077" t="s">
        <v>139</v>
      </c>
      <c r="CV1077" t="s">
        <v>133</v>
      </c>
      <c r="CW1077" t="s">
        <v>133</v>
      </c>
      <c r="CX1077" s="2" t="s">
        <v>9048</v>
      </c>
      <c r="CY1077" s="10">
        <v>16709893291</v>
      </c>
      <c r="CZ1077" t="s">
        <v>398</v>
      </c>
      <c r="DA1077" t="s">
        <v>139</v>
      </c>
      <c r="DB1077" t="s">
        <v>133</v>
      </c>
      <c r="DC1077" t="s">
        <v>115</v>
      </c>
    </row>
    <row r="1078" spans="1:112" ht="14.45" customHeight="1" x14ac:dyDescent="0.25">
      <c r="A1078" t="s">
        <v>3762</v>
      </c>
      <c r="B1078" t="s">
        <v>143</v>
      </c>
      <c r="C1078" s="1">
        <v>45592</v>
      </c>
      <c r="D1078" s="1">
        <v>45656</v>
      </c>
      <c r="E1078" t="s">
        <v>144</v>
      </c>
      <c r="F1078" s="1">
        <v>45656</v>
      </c>
      <c r="G1078" t="s">
        <v>115</v>
      </c>
      <c r="H1078" t="s">
        <v>115</v>
      </c>
      <c r="I1078" t="s">
        <v>115</v>
      </c>
      <c r="J1078" t="s">
        <v>559</v>
      </c>
      <c r="L1078" t="s">
        <v>560</v>
      </c>
      <c r="M1078" t="s">
        <v>561</v>
      </c>
      <c r="N1078" t="s">
        <v>148</v>
      </c>
      <c r="O1078" t="s">
        <v>120</v>
      </c>
      <c r="P1078" s="8">
        <v>96950</v>
      </c>
      <c r="Q1078" t="s">
        <v>121</v>
      </c>
      <c r="S1078" s="10">
        <v>16702345828</v>
      </c>
      <c r="U1078" t="s">
        <v>562</v>
      </c>
      <c r="V1078">
        <v>2362</v>
      </c>
      <c r="W1078" t="s">
        <v>123</v>
      </c>
      <c r="Y1078" t="s">
        <v>563</v>
      </c>
      <c r="Z1078" t="s">
        <v>564</v>
      </c>
      <c r="AB1078" t="s">
        <v>565</v>
      </c>
      <c r="AC1078" t="s">
        <v>560</v>
      </c>
      <c r="AD1078" t="s">
        <v>561</v>
      </c>
      <c r="AE1078" t="s">
        <v>148</v>
      </c>
      <c r="AF1078" t="s">
        <v>120</v>
      </c>
      <c r="AG1078" s="8">
        <v>96950</v>
      </c>
      <c r="AH1078" t="s">
        <v>121</v>
      </c>
      <c r="AJ1078" s="10">
        <v>16702345828</v>
      </c>
      <c r="AL1078" t="s">
        <v>566</v>
      </c>
      <c r="AM1078" t="s">
        <v>567</v>
      </c>
      <c r="AN1078" t="s">
        <v>568</v>
      </c>
      <c r="AO1078" t="s">
        <v>569</v>
      </c>
      <c r="AQ1078" t="s">
        <v>3763</v>
      </c>
      <c r="AR1078" t="s">
        <v>571</v>
      </c>
      <c r="AS1078" t="s">
        <v>148</v>
      </c>
      <c r="AT1078" t="s">
        <v>120</v>
      </c>
      <c r="AU1078" s="8">
        <v>96950</v>
      </c>
      <c r="AV1078" t="s">
        <v>121</v>
      </c>
      <c r="AX1078" s="10">
        <v>16702872946</v>
      </c>
      <c r="AZ1078" t="s">
        <v>572</v>
      </c>
      <c r="BA1078" t="s">
        <v>573</v>
      </c>
      <c r="BD1078" t="str">
        <f>"17-3022.00"</f>
        <v>17-3022.00</v>
      </c>
      <c r="BE1078" t="s">
        <v>1567</v>
      </c>
      <c r="BF1078" t="s">
        <v>3764</v>
      </c>
      <c r="BG1078" t="s">
        <v>3349</v>
      </c>
      <c r="BH1078">
        <v>2</v>
      </c>
      <c r="BI1078">
        <v>2</v>
      </c>
      <c r="BJ1078" s="1">
        <v>45658</v>
      </c>
      <c r="BK1078" s="1">
        <v>46022</v>
      </c>
      <c r="BL1078" s="1">
        <v>45658</v>
      </c>
      <c r="BM1078" s="1">
        <v>46022</v>
      </c>
      <c r="BN1078">
        <v>40</v>
      </c>
      <c r="BO1078">
        <v>0</v>
      </c>
      <c r="BP1078">
        <v>8</v>
      </c>
      <c r="BQ1078">
        <v>8</v>
      </c>
      <c r="BR1078">
        <v>8</v>
      </c>
      <c r="BS1078">
        <v>8</v>
      </c>
      <c r="BT1078">
        <v>8</v>
      </c>
      <c r="BU1078">
        <v>0</v>
      </c>
      <c r="BV1078" t="str">
        <f>"8:00 AM"</f>
        <v>8:00 AM</v>
      </c>
      <c r="BW1078" t="str">
        <f>"5:00 PM"</f>
        <v>5:00 PM</v>
      </c>
      <c r="BX1078" t="s">
        <v>726</v>
      </c>
      <c r="BY1078">
        <v>0</v>
      </c>
      <c r="BZ1078">
        <v>24</v>
      </c>
      <c r="CA1078" t="s">
        <v>115</v>
      </c>
      <c r="CC1078" t="s">
        <v>368</v>
      </c>
      <c r="CD1078" t="s">
        <v>560</v>
      </c>
      <c r="CE1078" t="s">
        <v>561</v>
      </c>
      <c r="CF1078" t="s">
        <v>148</v>
      </c>
      <c r="CG1078" t="s">
        <v>120</v>
      </c>
      <c r="CH1078" s="8">
        <v>96950</v>
      </c>
      <c r="CI1078" s="3">
        <v>15.75</v>
      </c>
      <c r="CJ1078" s="3">
        <v>15.75</v>
      </c>
      <c r="CK1078" s="3">
        <v>23.63</v>
      </c>
      <c r="CL1078" s="3">
        <v>23.63</v>
      </c>
      <c r="CM1078" t="s">
        <v>136</v>
      </c>
      <c r="CN1078" t="s">
        <v>368</v>
      </c>
      <c r="CO1078" t="s">
        <v>138</v>
      </c>
      <c r="CQ1078" t="s">
        <v>115</v>
      </c>
      <c r="CR1078" t="s">
        <v>133</v>
      </c>
      <c r="CS1078" t="s">
        <v>139</v>
      </c>
      <c r="CT1078" t="s">
        <v>133</v>
      </c>
      <c r="CU1078" t="s">
        <v>139</v>
      </c>
      <c r="CV1078" t="s">
        <v>133</v>
      </c>
      <c r="CW1078" t="s">
        <v>139</v>
      </c>
      <c r="CX1078" t="s">
        <v>680</v>
      </c>
      <c r="CY1078" s="10">
        <v>16702345828</v>
      </c>
      <c r="CZ1078" t="s">
        <v>566</v>
      </c>
      <c r="DA1078" t="s">
        <v>139</v>
      </c>
      <c r="DB1078" t="s">
        <v>133</v>
      </c>
      <c r="DC1078" t="s">
        <v>115</v>
      </c>
      <c r="DD1078" t="s">
        <v>568</v>
      </c>
      <c r="DE1078" t="s">
        <v>569</v>
      </c>
      <c r="DG1078" t="s">
        <v>573</v>
      </c>
      <c r="DH1078" t="s">
        <v>572</v>
      </c>
    </row>
    <row r="1079" spans="1:112" ht="14.45" customHeight="1" x14ac:dyDescent="0.25">
      <c r="A1079" t="s">
        <v>4984</v>
      </c>
      <c r="B1079" t="s">
        <v>212</v>
      </c>
      <c r="C1079" s="1">
        <v>45656</v>
      </c>
      <c r="D1079" s="1">
        <v>45656</v>
      </c>
      <c r="E1079" t="s">
        <v>114</v>
      </c>
      <c r="G1079" t="s">
        <v>115</v>
      </c>
      <c r="H1079" t="s">
        <v>115</v>
      </c>
      <c r="I1079" t="s">
        <v>115</v>
      </c>
      <c r="J1079" t="s">
        <v>2549</v>
      </c>
      <c r="K1079" t="s">
        <v>2550</v>
      </c>
      <c r="L1079" t="s">
        <v>2551</v>
      </c>
      <c r="M1079" t="s">
        <v>2552</v>
      </c>
      <c r="N1079" t="s">
        <v>119</v>
      </c>
      <c r="O1079" t="s">
        <v>120</v>
      </c>
      <c r="P1079" s="8">
        <v>96950</v>
      </c>
      <c r="Q1079" t="s">
        <v>121</v>
      </c>
      <c r="S1079" s="10">
        <v>16703236877</v>
      </c>
      <c r="U1079" t="s">
        <v>2553</v>
      </c>
      <c r="V1079">
        <v>621610</v>
      </c>
      <c r="W1079" t="s">
        <v>123</v>
      </c>
      <c r="Y1079" t="s">
        <v>395</v>
      </c>
      <c r="Z1079" t="s">
        <v>2554</v>
      </c>
      <c r="AA1079" t="s">
        <v>190</v>
      </c>
      <c r="AB1079" t="s">
        <v>200</v>
      </c>
      <c r="AC1079" t="s">
        <v>2555</v>
      </c>
      <c r="AE1079" t="s">
        <v>2556</v>
      </c>
      <c r="AF1079" t="s">
        <v>1258</v>
      </c>
      <c r="AG1079" s="8">
        <v>96931</v>
      </c>
      <c r="AH1079" t="s">
        <v>121</v>
      </c>
      <c r="AJ1079" s="10">
        <v>16716498746</v>
      </c>
      <c r="AK1079">
        <v>203</v>
      </c>
      <c r="AL1079" t="s">
        <v>2557</v>
      </c>
      <c r="BD1079" t="str">
        <f>"31-1122.00"</f>
        <v>31-1122.00</v>
      </c>
      <c r="BE1079" t="s">
        <v>2558</v>
      </c>
      <c r="BF1079" t="s">
        <v>2559</v>
      </c>
      <c r="BG1079" t="s">
        <v>2560</v>
      </c>
      <c r="BH1079">
        <v>3</v>
      </c>
      <c r="BJ1079" s="1">
        <v>45778</v>
      </c>
      <c r="BK1079" s="1">
        <v>46142</v>
      </c>
      <c r="BN1079">
        <v>40</v>
      </c>
      <c r="BO1079">
        <v>0</v>
      </c>
      <c r="BP1079">
        <v>8</v>
      </c>
      <c r="BQ1079">
        <v>8</v>
      </c>
      <c r="BR1079">
        <v>8</v>
      </c>
      <c r="BS1079">
        <v>8</v>
      </c>
      <c r="BT1079">
        <v>5</v>
      </c>
      <c r="BU1079">
        <v>3</v>
      </c>
      <c r="BV1079" t="str">
        <f>"8:30 AM"</f>
        <v>8:30 AM</v>
      </c>
      <c r="BW1079" t="str">
        <f>"5:30 PM"</f>
        <v>5:30 PM</v>
      </c>
      <c r="BX1079" t="s">
        <v>2346</v>
      </c>
      <c r="BY1079">
        <v>0</v>
      </c>
      <c r="BZ1079">
        <v>12</v>
      </c>
      <c r="CA1079" t="s">
        <v>115</v>
      </c>
      <c r="CC1079" t="s">
        <v>137</v>
      </c>
      <c r="CD1079" t="s">
        <v>2551</v>
      </c>
      <c r="CE1079" t="s">
        <v>2552</v>
      </c>
      <c r="CF1079" t="s">
        <v>119</v>
      </c>
      <c r="CG1079" t="s">
        <v>120</v>
      </c>
      <c r="CH1079" s="8">
        <v>96950</v>
      </c>
      <c r="CI1079" s="3">
        <v>11.4</v>
      </c>
      <c r="CJ1079" s="3">
        <v>11.4</v>
      </c>
      <c r="CM1079" t="s">
        <v>136</v>
      </c>
      <c r="CO1079" t="s">
        <v>138</v>
      </c>
      <c r="CQ1079" t="s">
        <v>115</v>
      </c>
      <c r="CR1079" t="s">
        <v>133</v>
      </c>
      <c r="CS1079" t="s">
        <v>139</v>
      </c>
      <c r="CT1079" t="s">
        <v>139</v>
      </c>
      <c r="CU1079" t="s">
        <v>139</v>
      </c>
      <c r="CV1079" t="s">
        <v>133</v>
      </c>
      <c r="CW1079" t="s">
        <v>139</v>
      </c>
      <c r="CX1079" t="s">
        <v>139</v>
      </c>
      <c r="CY1079" s="10">
        <v>16703236877</v>
      </c>
      <c r="CZ1079" t="s">
        <v>2562</v>
      </c>
      <c r="DA1079" t="s">
        <v>139</v>
      </c>
      <c r="DB1079" t="s">
        <v>133</v>
      </c>
      <c r="DC1079" t="s">
        <v>115</v>
      </c>
    </row>
    <row r="1080" spans="1:112" ht="14.45" customHeight="1" x14ac:dyDescent="0.25">
      <c r="A1080" t="s">
        <v>5628</v>
      </c>
      <c r="B1080" t="s">
        <v>192</v>
      </c>
      <c r="C1080" s="1">
        <v>45581</v>
      </c>
      <c r="D1080" s="1">
        <v>45656</v>
      </c>
      <c r="E1080" t="s">
        <v>144</v>
      </c>
      <c r="F1080" s="1">
        <v>45564</v>
      </c>
      <c r="G1080" t="s">
        <v>115</v>
      </c>
      <c r="H1080" t="s">
        <v>115</v>
      </c>
      <c r="I1080" t="s">
        <v>115</v>
      </c>
      <c r="J1080" t="s">
        <v>1231</v>
      </c>
      <c r="K1080" t="s">
        <v>1231</v>
      </c>
      <c r="L1080" t="s">
        <v>1837</v>
      </c>
      <c r="M1080" t="s">
        <v>1239</v>
      </c>
      <c r="N1080" t="s">
        <v>119</v>
      </c>
      <c r="O1080" t="s">
        <v>120</v>
      </c>
      <c r="P1080" s="8">
        <v>96950</v>
      </c>
      <c r="Q1080" t="s">
        <v>121</v>
      </c>
      <c r="S1080" s="10">
        <v>16702356238</v>
      </c>
      <c r="U1080" t="s">
        <v>1235</v>
      </c>
      <c r="V1080">
        <v>56132</v>
      </c>
      <c r="W1080" t="s">
        <v>123</v>
      </c>
      <c r="Y1080" t="s">
        <v>1236</v>
      </c>
      <c r="Z1080" t="s">
        <v>1237</v>
      </c>
      <c r="AA1080" t="s">
        <v>1238</v>
      </c>
      <c r="AB1080" t="s">
        <v>1752</v>
      </c>
      <c r="AC1080" t="s">
        <v>1839</v>
      </c>
      <c r="AD1080" t="s">
        <v>1840</v>
      </c>
      <c r="AE1080" t="s">
        <v>119</v>
      </c>
      <c r="AF1080" t="s">
        <v>120</v>
      </c>
      <c r="AG1080" s="8">
        <v>96950</v>
      </c>
      <c r="AH1080" t="s">
        <v>121</v>
      </c>
      <c r="AJ1080" s="10">
        <v>16702356238</v>
      </c>
      <c r="AL1080" t="s">
        <v>1841</v>
      </c>
      <c r="BD1080" t="str">
        <f>"49-9099.00"</f>
        <v>49-9099.00</v>
      </c>
      <c r="BE1080" t="s">
        <v>182</v>
      </c>
      <c r="BF1080" t="s">
        <v>5629</v>
      </c>
      <c r="BG1080" t="s">
        <v>1242</v>
      </c>
      <c r="BH1080">
        <v>8</v>
      </c>
      <c r="BJ1080" s="1">
        <v>45566</v>
      </c>
      <c r="BK1080" s="1">
        <v>45930</v>
      </c>
      <c r="BN1080">
        <v>35</v>
      </c>
      <c r="BO1080">
        <v>0</v>
      </c>
      <c r="BP1080">
        <v>7</v>
      </c>
      <c r="BQ1080">
        <v>7</v>
      </c>
      <c r="BR1080">
        <v>7</v>
      </c>
      <c r="BS1080">
        <v>7</v>
      </c>
      <c r="BT1080">
        <v>7</v>
      </c>
      <c r="BU1080">
        <v>0</v>
      </c>
      <c r="BV1080" t="str">
        <f>"8:00 AM"</f>
        <v>8:00 AM</v>
      </c>
      <c r="BW1080" t="str">
        <f>"4:00 PM"</f>
        <v>4:00 PM</v>
      </c>
      <c r="BX1080" t="s">
        <v>158</v>
      </c>
      <c r="BY1080">
        <v>0</v>
      </c>
      <c r="BZ1080">
        <v>3</v>
      </c>
      <c r="CA1080" t="s">
        <v>115</v>
      </c>
      <c r="CC1080" s="2" t="s">
        <v>5630</v>
      </c>
      <c r="CD1080" t="s">
        <v>1844</v>
      </c>
      <c r="CE1080" t="s">
        <v>1845</v>
      </c>
      <c r="CF1080" t="s">
        <v>119</v>
      </c>
      <c r="CG1080" t="s">
        <v>120</v>
      </c>
      <c r="CH1080" s="8">
        <v>96950</v>
      </c>
      <c r="CI1080" s="3">
        <v>10.02</v>
      </c>
      <c r="CJ1080" s="3">
        <v>10.02</v>
      </c>
      <c r="CK1080" s="3">
        <v>15.03</v>
      </c>
      <c r="CL1080" s="3">
        <v>15.03</v>
      </c>
      <c r="CM1080" t="s">
        <v>136</v>
      </c>
      <c r="CN1080" t="s">
        <v>368</v>
      </c>
      <c r="CO1080" t="s">
        <v>138</v>
      </c>
      <c r="CQ1080" t="s">
        <v>115</v>
      </c>
      <c r="CR1080" t="s">
        <v>133</v>
      </c>
      <c r="CS1080" t="s">
        <v>139</v>
      </c>
      <c r="CT1080" t="s">
        <v>133</v>
      </c>
      <c r="CU1080" t="s">
        <v>139</v>
      </c>
      <c r="CV1080" t="s">
        <v>133</v>
      </c>
      <c r="CW1080" t="s">
        <v>139</v>
      </c>
      <c r="CX1080" s="2" t="s">
        <v>1010</v>
      </c>
      <c r="CY1080" s="10">
        <v>16702356238</v>
      </c>
      <c r="CZ1080" t="s">
        <v>1841</v>
      </c>
      <c r="DA1080" t="s">
        <v>209</v>
      </c>
      <c r="DB1080" t="s">
        <v>133</v>
      </c>
      <c r="DC1080" t="s">
        <v>115</v>
      </c>
    </row>
    <row r="1081" spans="1:112" ht="14.45" customHeight="1" x14ac:dyDescent="0.25">
      <c r="A1081" t="s">
        <v>5639</v>
      </c>
      <c r="B1081" t="s">
        <v>212</v>
      </c>
      <c r="C1081" s="1">
        <v>45656</v>
      </c>
      <c r="D1081" s="1">
        <v>45656</v>
      </c>
      <c r="E1081" t="s">
        <v>114</v>
      </c>
      <c r="G1081" t="s">
        <v>115</v>
      </c>
      <c r="H1081" t="s">
        <v>115</v>
      </c>
      <c r="I1081" t="s">
        <v>115</v>
      </c>
      <c r="J1081" t="s">
        <v>2949</v>
      </c>
      <c r="K1081" t="s">
        <v>2950</v>
      </c>
      <c r="L1081" t="s">
        <v>3224</v>
      </c>
      <c r="M1081" t="s">
        <v>2951</v>
      </c>
      <c r="N1081" t="s">
        <v>119</v>
      </c>
      <c r="O1081" t="s">
        <v>120</v>
      </c>
      <c r="P1081" s="8">
        <v>96950</v>
      </c>
      <c r="Q1081" t="s">
        <v>121</v>
      </c>
      <c r="S1081" s="10">
        <v>16703236877</v>
      </c>
      <c r="U1081" t="s">
        <v>2952</v>
      </c>
      <c r="V1081">
        <v>621610</v>
      </c>
      <c r="W1081" t="s">
        <v>123</v>
      </c>
      <c r="Y1081" t="s">
        <v>395</v>
      </c>
      <c r="Z1081" t="s">
        <v>2554</v>
      </c>
      <c r="AA1081" t="s">
        <v>190</v>
      </c>
      <c r="AB1081" t="s">
        <v>200</v>
      </c>
      <c r="AC1081" t="s">
        <v>2555</v>
      </c>
      <c r="AE1081" t="s">
        <v>2556</v>
      </c>
      <c r="AF1081" t="s">
        <v>1258</v>
      </c>
      <c r="AG1081" s="8">
        <v>96931</v>
      </c>
      <c r="AH1081" t="s">
        <v>121</v>
      </c>
      <c r="AJ1081" s="10">
        <v>16716498746</v>
      </c>
      <c r="AK1081">
        <v>203</v>
      </c>
      <c r="AL1081" t="s">
        <v>2557</v>
      </c>
      <c r="BD1081" t="str">
        <f>"29-1141.00"</f>
        <v>29-1141.00</v>
      </c>
      <c r="BE1081" t="s">
        <v>772</v>
      </c>
      <c r="BF1081" t="s">
        <v>4771</v>
      </c>
      <c r="BG1081" t="s">
        <v>3227</v>
      </c>
      <c r="BH1081">
        <v>3</v>
      </c>
      <c r="BJ1081" s="1">
        <v>45778</v>
      </c>
      <c r="BK1081" s="1">
        <v>46142</v>
      </c>
      <c r="BN1081">
        <v>40</v>
      </c>
      <c r="BO1081">
        <v>0</v>
      </c>
      <c r="BP1081">
        <v>8</v>
      </c>
      <c r="BQ1081">
        <v>8</v>
      </c>
      <c r="BR1081">
        <v>8</v>
      </c>
      <c r="BS1081">
        <v>8</v>
      </c>
      <c r="BT1081">
        <v>5</v>
      </c>
      <c r="BU1081">
        <v>3</v>
      </c>
      <c r="BV1081" t="str">
        <f>"8:30 AM"</f>
        <v>8:30 AM</v>
      </c>
      <c r="BW1081" t="str">
        <f>"5:30 PM"</f>
        <v>5:30 PM</v>
      </c>
      <c r="BX1081" t="s">
        <v>158</v>
      </c>
      <c r="BY1081">
        <v>0</v>
      </c>
      <c r="BZ1081">
        <v>0</v>
      </c>
      <c r="CA1081" t="s">
        <v>115</v>
      </c>
      <c r="CC1081" s="2" t="s">
        <v>3228</v>
      </c>
      <c r="CD1081" t="s">
        <v>3224</v>
      </c>
      <c r="CE1081" t="s">
        <v>2951</v>
      </c>
      <c r="CF1081" t="s">
        <v>119</v>
      </c>
      <c r="CG1081" t="s">
        <v>120</v>
      </c>
      <c r="CH1081" s="8">
        <v>96950</v>
      </c>
      <c r="CI1081" s="3">
        <v>17.05</v>
      </c>
      <c r="CJ1081" s="3">
        <v>17.05</v>
      </c>
      <c r="CM1081" t="s">
        <v>136</v>
      </c>
      <c r="CO1081" t="s">
        <v>138</v>
      </c>
      <c r="CQ1081" t="s">
        <v>115</v>
      </c>
      <c r="CR1081" t="s">
        <v>133</v>
      </c>
      <c r="CS1081" t="s">
        <v>139</v>
      </c>
      <c r="CT1081" t="s">
        <v>139</v>
      </c>
      <c r="CU1081" t="s">
        <v>139</v>
      </c>
      <c r="CV1081" t="s">
        <v>133</v>
      </c>
      <c r="CW1081" t="s">
        <v>139</v>
      </c>
      <c r="CX1081" t="s">
        <v>139</v>
      </c>
      <c r="CY1081" s="10">
        <v>16703236877</v>
      </c>
      <c r="CZ1081" t="s">
        <v>2954</v>
      </c>
      <c r="DA1081" t="s">
        <v>139</v>
      </c>
      <c r="DB1081" t="s">
        <v>133</v>
      </c>
      <c r="DC1081" t="s">
        <v>115</v>
      </c>
    </row>
    <row r="1082" spans="1:112" ht="14.45" customHeight="1" x14ac:dyDescent="0.25">
      <c r="A1082" t="s">
        <v>6199</v>
      </c>
      <c r="B1082" t="s">
        <v>143</v>
      </c>
      <c r="C1082" s="1">
        <v>45605</v>
      </c>
      <c r="D1082" s="1">
        <v>45656</v>
      </c>
      <c r="E1082" t="s">
        <v>114</v>
      </c>
      <c r="G1082" t="s">
        <v>115</v>
      </c>
      <c r="H1082" t="s">
        <v>115</v>
      </c>
      <c r="I1082" t="s">
        <v>115</v>
      </c>
      <c r="J1082" t="s">
        <v>535</v>
      </c>
      <c r="L1082" t="s">
        <v>536</v>
      </c>
      <c r="M1082" t="s">
        <v>537</v>
      </c>
      <c r="N1082" t="s">
        <v>148</v>
      </c>
      <c r="O1082" t="s">
        <v>120</v>
      </c>
      <c r="P1082" s="8">
        <v>96950</v>
      </c>
      <c r="Q1082" t="s">
        <v>121</v>
      </c>
      <c r="S1082" s="10">
        <v>16707885235</v>
      </c>
      <c r="U1082" t="s">
        <v>538</v>
      </c>
      <c r="V1082">
        <v>236116</v>
      </c>
      <c r="W1082" t="s">
        <v>123</v>
      </c>
      <c r="Y1082" t="s">
        <v>539</v>
      </c>
      <c r="Z1082" t="s">
        <v>540</v>
      </c>
      <c r="AA1082" t="s">
        <v>541</v>
      </c>
      <c r="AB1082" t="s">
        <v>460</v>
      </c>
      <c r="AC1082" t="s">
        <v>542</v>
      </c>
      <c r="AD1082" t="s">
        <v>543</v>
      </c>
      <c r="AE1082" t="s">
        <v>148</v>
      </c>
      <c r="AF1082" t="s">
        <v>120</v>
      </c>
      <c r="AG1082" s="8">
        <v>96950</v>
      </c>
      <c r="AH1082" t="s">
        <v>121</v>
      </c>
      <c r="AJ1082" s="10">
        <v>16707885235</v>
      </c>
      <c r="AL1082" t="s">
        <v>544</v>
      </c>
      <c r="BD1082" t="str">
        <f>"49-9071.00"</f>
        <v>49-9071.00</v>
      </c>
      <c r="BE1082" t="s">
        <v>241</v>
      </c>
      <c r="BF1082" t="s">
        <v>545</v>
      </c>
      <c r="BG1082" t="s">
        <v>546</v>
      </c>
      <c r="BH1082">
        <v>7</v>
      </c>
      <c r="BI1082">
        <v>7</v>
      </c>
      <c r="BJ1082" s="1">
        <v>45717</v>
      </c>
      <c r="BK1082" s="1">
        <v>46081</v>
      </c>
      <c r="BL1082" s="1">
        <v>45717</v>
      </c>
      <c r="BM1082" s="1">
        <v>46081</v>
      </c>
      <c r="BN1082">
        <v>35</v>
      </c>
      <c r="BO1082">
        <v>0</v>
      </c>
      <c r="BP1082">
        <v>7</v>
      </c>
      <c r="BQ1082">
        <v>7</v>
      </c>
      <c r="BR1082">
        <v>7</v>
      </c>
      <c r="BS1082">
        <v>7</v>
      </c>
      <c r="BT1082">
        <v>7</v>
      </c>
      <c r="BU1082">
        <v>0</v>
      </c>
      <c r="BV1082" t="str">
        <f>"8:00 AM"</f>
        <v>8:00 AM</v>
      </c>
      <c r="BW1082" t="str">
        <f>"4:00 PM"</f>
        <v>4:00 PM</v>
      </c>
      <c r="BX1082" t="s">
        <v>226</v>
      </c>
      <c r="BY1082">
        <v>0</v>
      </c>
      <c r="BZ1082">
        <v>24</v>
      </c>
      <c r="CA1082" t="s">
        <v>115</v>
      </c>
      <c r="CC1082" t="s">
        <v>547</v>
      </c>
      <c r="CD1082" t="s">
        <v>542</v>
      </c>
      <c r="CE1082" t="s">
        <v>543</v>
      </c>
      <c r="CF1082" t="s">
        <v>148</v>
      </c>
      <c r="CG1082" t="s">
        <v>120</v>
      </c>
      <c r="CH1082" s="8">
        <v>96950</v>
      </c>
      <c r="CI1082" s="3">
        <v>9.75</v>
      </c>
      <c r="CJ1082" s="3">
        <v>9.75</v>
      </c>
      <c r="CK1082" s="3">
        <v>14.63</v>
      </c>
      <c r="CL1082" s="3">
        <v>14.63</v>
      </c>
      <c r="CM1082" t="s">
        <v>136</v>
      </c>
      <c r="CN1082" t="s">
        <v>482</v>
      </c>
      <c r="CO1082" t="s">
        <v>138</v>
      </c>
      <c r="CQ1082" t="s">
        <v>115</v>
      </c>
      <c r="CR1082" t="s">
        <v>133</v>
      </c>
      <c r="CS1082" t="s">
        <v>133</v>
      </c>
      <c r="CT1082" t="s">
        <v>133</v>
      </c>
      <c r="CU1082" t="s">
        <v>139</v>
      </c>
      <c r="CV1082" t="s">
        <v>133</v>
      </c>
      <c r="CW1082" t="s">
        <v>133</v>
      </c>
      <c r="CX1082" t="s">
        <v>6200</v>
      </c>
      <c r="CY1082" s="10">
        <v>16707885235</v>
      </c>
      <c r="CZ1082" t="s">
        <v>544</v>
      </c>
      <c r="DA1082" t="s">
        <v>139</v>
      </c>
      <c r="DB1082" t="s">
        <v>133</v>
      </c>
      <c r="DC1082" t="s">
        <v>115</v>
      </c>
    </row>
    <row r="1083" spans="1:112" ht="14.45" customHeight="1" x14ac:dyDescent="0.25">
      <c r="A1083" t="s">
        <v>6715</v>
      </c>
      <c r="B1083" t="s">
        <v>192</v>
      </c>
      <c r="C1083" s="1">
        <v>45595</v>
      </c>
      <c r="D1083" s="1">
        <v>45656</v>
      </c>
      <c r="E1083" t="s">
        <v>114</v>
      </c>
      <c r="G1083" t="s">
        <v>115</v>
      </c>
      <c r="H1083" t="s">
        <v>115</v>
      </c>
      <c r="I1083" t="s">
        <v>115</v>
      </c>
      <c r="J1083" t="s">
        <v>2647</v>
      </c>
      <c r="K1083" t="s">
        <v>5449</v>
      </c>
      <c r="L1083" t="s">
        <v>2649</v>
      </c>
      <c r="M1083" t="s">
        <v>2650</v>
      </c>
      <c r="N1083" t="s">
        <v>119</v>
      </c>
      <c r="O1083" t="s">
        <v>120</v>
      </c>
      <c r="P1083" s="8">
        <v>96950</v>
      </c>
      <c r="Q1083" t="s">
        <v>121</v>
      </c>
      <c r="S1083" s="10">
        <v>16702876661</v>
      </c>
      <c r="U1083" t="s">
        <v>2651</v>
      </c>
      <c r="V1083">
        <v>812112</v>
      </c>
      <c r="W1083" t="s">
        <v>123</v>
      </c>
      <c r="Y1083" t="s">
        <v>2149</v>
      </c>
      <c r="Z1083" t="s">
        <v>2150</v>
      </c>
      <c r="AB1083" t="s">
        <v>2652</v>
      </c>
      <c r="AC1083" t="s">
        <v>2649</v>
      </c>
      <c r="AD1083" t="s">
        <v>5450</v>
      </c>
      <c r="AE1083" t="s">
        <v>119</v>
      </c>
      <c r="AF1083" t="s">
        <v>120</v>
      </c>
      <c r="AG1083" s="8">
        <v>96950</v>
      </c>
      <c r="AH1083" t="s">
        <v>121</v>
      </c>
      <c r="AJ1083" s="10">
        <v>16702876661</v>
      </c>
      <c r="AL1083" t="s">
        <v>2654</v>
      </c>
      <c r="BD1083" t="str">
        <f>"31-9011.00"</f>
        <v>31-9011.00</v>
      </c>
      <c r="BE1083" t="s">
        <v>1170</v>
      </c>
      <c r="BF1083" t="s">
        <v>5451</v>
      </c>
      <c r="BG1083" t="s">
        <v>5452</v>
      </c>
      <c r="BH1083">
        <v>4</v>
      </c>
      <c r="BJ1083" s="1">
        <v>45627</v>
      </c>
      <c r="BK1083" s="1">
        <v>45930</v>
      </c>
      <c r="BN1083">
        <v>35</v>
      </c>
      <c r="BO1083">
        <v>7</v>
      </c>
      <c r="BP1083">
        <v>0</v>
      </c>
      <c r="BQ1083">
        <v>0</v>
      </c>
      <c r="BR1083">
        <v>7</v>
      </c>
      <c r="BS1083">
        <v>7</v>
      </c>
      <c r="BT1083">
        <v>7</v>
      </c>
      <c r="BU1083">
        <v>7</v>
      </c>
      <c r="BV1083" t="str">
        <f>"12:00 PM"</f>
        <v>12:00 PM</v>
      </c>
      <c r="BW1083" t="str">
        <f>"7:00 PM"</f>
        <v>7:00 PM</v>
      </c>
      <c r="BX1083" t="s">
        <v>158</v>
      </c>
      <c r="BY1083">
        <v>0</v>
      </c>
      <c r="BZ1083">
        <v>12</v>
      </c>
      <c r="CA1083" t="s">
        <v>115</v>
      </c>
      <c r="CC1083" t="s">
        <v>5453</v>
      </c>
      <c r="CD1083" t="s">
        <v>2649</v>
      </c>
      <c r="CE1083" t="s">
        <v>2650</v>
      </c>
      <c r="CF1083" t="s">
        <v>2477</v>
      </c>
      <c r="CG1083" t="s">
        <v>120</v>
      </c>
      <c r="CH1083" s="8">
        <v>96950</v>
      </c>
      <c r="CI1083" s="3">
        <v>12.37</v>
      </c>
      <c r="CJ1083" s="3">
        <v>12.37</v>
      </c>
      <c r="CK1083" s="3">
        <v>18.559999999999999</v>
      </c>
      <c r="CL1083" s="3">
        <v>18.559999999999999</v>
      </c>
      <c r="CM1083" t="s">
        <v>136</v>
      </c>
      <c r="CN1083" t="s">
        <v>139</v>
      </c>
      <c r="CO1083" t="s">
        <v>138</v>
      </c>
      <c r="CQ1083" t="s">
        <v>115</v>
      </c>
      <c r="CR1083" t="s">
        <v>133</v>
      </c>
      <c r="CS1083" t="s">
        <v>139</v>
      </c>
      <c r="CT1083" t="s">
        <v>133</v>
      </c>
      <c r="CU1083" t="s">
        <v>139</v>
      </c>
      <c r="CV1083" t="s">
        <v>133</v>
      </c>
      <c r="CW1083" t="s">
        <v>139</v>
      </c>
      <c r="CX1083" t="s">
        <v>6716</v>
      </c>
      <c r="CY1083" s="10">
        <v>16702876661</v>
      </c>
      <c r="CZ1083" t="s">
        <v>2654</v>
      </c>
      <c r="DA1083" t="s">
        <v>139</v>
      </c>
      <c r="DB1083" t="s">
        <v>133</v>
      </c>
      <c r="DC1083" t="s">
        <v>115</v>
      </c>
    </row>
    <row r="1084" spans="1:112" ht="14.45" customHeight="1" x14ac:dyDescent="0.25">
      <c r="A1084" t="s">
        <v>7164</v>
      </c>
      <c r="B1084" t="s">
        <v>143</v>
      </c>
      <c r="C1084" s="1">
        <v>45609</v>
      </c>
      <c r="D1084" s="1">
        <v>45656</v>
      </c>
      <c r="E1084" t="s">
        <v>144</v>
      </c>
      <c r="F1084" s="1">
        <v>45715</v>
      </c>
      <c r="G1084" t="s">
        <v>115</v>
      </c>
      <c r="H1084" t="s">
        <v>115</v>
      </c>
      <c r="I1084" t="s">
        <v>115</v>
      </c>
      <c r="J1084" t="s">
        <v>5022</v>
      </c>
      <c r="L1084" t="s">
        <v>5023</v>
      </c>
      <c r="M1084" t="s">
        <v>5024</v>
      </c>
      <c r="N1084" t="s">
        <v>148</v>
      </c>
      <c r="O1084" t="s">
        <v>120</v>
      </c>
      <c r="P1084" s="8">
        <v>96950</v>
      </c>
      <c r="Q1084" t="s">
        <v>121</v>
      </c>
      <c r="S1084" s="10">
        <v>16702347898</v>
      </c>
      <c r="U1084" t="s">
        <v>3091</v>
      </c>
      <c r="V1084">
        <v>531110</v>
      </c>
      <c r="W1084" t="s">
        <v>123</v>
      </c>
      <c r="Y1084" t="s">
        <v>1664</v>
      </c>
      <c r="Z1084" t="s">
        <v>813</v>
      </c>
      <c r="AA1084" t="s">
        <v>2497</v>
      </c>
      <c r="AB1084" t="s">
        <v>460</v>
      </c>
      <c r="AC1084" t="s">
        <v>5023</v>
      </c>
      <c r="AE1084" t="s">
        <v>148</v>
      </c>
      <c r="AF1084" t="s">
        <v>120</v>
      </c>
      <c r="AG1084" s="8">
        <v>96950</v>
      </c>
      <c r="AH1084" t="s">
        <v>121</v>
      </c>
      <c r="AJ1084" s="10">
        <v>16702347898</v>
      </c>
      <c r="AL1084" t="s">
        <v>3096</v>
      </c>
      <c r="BD1084" t="str">
        <f>"49-9071.00"</f>
        <v>49-9071.00</v>
      </c>
      <c r="BE1084" t="s">
        <v>241</v>
      </c>
      <c r="BF1084" t="s">
        <v>5025</v>
      </c>
      <c r="BG1084" t="s">
        <v>5026</v>
      </c>
      <c r="BH1084">
        <v>3</v>
      </c>
      <c r="BI1084">
        <v>3</v>
      </c>
      <c r="BJ1084" s="1">
        <v>45717</v>
      </c>
      <c r="BK1084" s="1">
        <v>46081</v>
      </c>
      <c r="BL1084" s="1">
        <v>45717</v>
      </c>
      <c r="BM1084" s="1">
        <v>46081</v>
      </c>
      <c r="BN1084">
        <v>35</v>
      </c>
      <c r="BO1084">
        <v>0</v>
      </c>
      <c r="BP1084">
        <v>7</v>
      </c>
      <c r="BQ1084">
        <v>7</v>
      </c>
      <c r="BR1084">
        <v>7</v>
      </c>
      <c r="BS1084">
        <v>7</v>
      </c>
      <c r="BT1084">
        <v>7</v>
      </c>
      <c r="BU1084">
        <v>0</v>
      </c>
      <c r="BV1084" t="str">
        <f>"8:00 AM"</f>
        <v>8:00 AM</v>
      </c>
      <c r="BW1084" t="str">
        <f>"4:00 PM"</f>
        <v>4:00 PM</v>
      </c>
      <c r="BX1084" t="s">
        <v>226</v>
      </c>
      <c r="BY1084">
        <v>0</v>
      </c>
      <c r="BZ1084">
        <v>12</v>
      </c>
      <c r="CA1084" t="s">
        <v>115</v>
      </c>
      <c r="CC1084" t="s">
        <v>6507</v>
      </c>
      <c r="CD1084" t="s">
        <v>2912</v>
      </c>
      <c r="CF1084" t="s">
        <v>823</v>
      </c>
      <c r="CG1084" t="s">
        <v>120</v>
      </c>
      <c r="CH1084" s="8">
        <v>96951</v>
      </c>
      <c r="CI1084" s="3">
        <v>9.75</v>
      </c>
      <c r="CJ1084" s="3">
        <v>9.75</v>
      </c>
      <c r="CK1084" s="3">
        <v>14.62</v>
      </c>
      <c r="CL1084" s="3">
        <v>14.62</v>
      </c>
      <c r="CM1084" t="s">
        <v>136</v>
      </c>
      <c r="CN1084" t="s">
        <v>3101</v>
      </c>
      <c r="CO1084" t="s">
        <v>138</v>
      </c>
      <c r="CQ1084" t="s">
        <v>115</v>
      </c>
      <c r="CR1084" t="s">
        <v>133</v>
      </c>
      <c r="CS1084" t="s">
        <v>139</v>
      </c>
      <c r="CT1084" t="s">
        <v>133</v>
      </c>
      <c r="CU1084" t="s">
        <v>139</v>
      </c>
      <c r="CV1084" t="s">
        <v>133</v>
      </c>
      <c r="CW1084" t="s">
        <v>139</v>
      </c>
      <c r="CX1084" t="s">
        <v>4269</v>
      </c>
      <c r="CY1084" s="10">
        <v>16702347898</v>
      </c>
      <c r="CZ1084" t="s">
        <v>3096</v>
      </c>
      <c r="DA1084" t="s">
        <v>209</v>
      </c>
      <c r="DB1084" t="s">
        <v>133</v>
      </c>
      <c r="DC1084" t="s">
        <v>115</v>
      </c>
    </row>
    <row r="1085" spans="1:112" ht="14.45" customHeight="1" x14ac:dyDescent="0.25">
      <c r="A1085" t="s">
        <v>7241</v>
      </c>
      <c r="B1085" t="s">
        <v>143</v>
      </c>
      <c r="C1085" s="1">
        <v>45563</v>
      </c>
      <c r="D1085" s="1">
        <v>45656</v>
      </c>
      <c r="E1085" t="s">
        <v>114</v>
      </c>
      <c r="G1085" t="s">
        <v>115</v>
      </c>
      <c r="H1085" t="s">
        <v>115</v>
      </c>
      <c r="I1085" t="s">
        <v>115</v>
      </c>
      <c r="J1085" t="s">
        <v>4747</v>
      </c>
      <c r="K1085" t="s">
        <v>4748</v>
      </c>
      <c r="L1085" t="s">
        <v>4749</v>
      </c>
      <c r="N1085" t="s">
        <v>119</v>
      </c>
      <c r="O1085" t="s">
        <v>120</v>
      </c>
      <c r="P1085" s="8">
        <v>96950</v>
      </c>
      <c r="Q1085" t="s">
        <v>121</v>
      </c>
      <c r="R1085" t="s">
        <v>1699</v>
      </c>
      <c r="S1085" s="10">
        <v>16709899218</v>
      </c>
      <c r="U1085" t="s">
        <v>1694</v>
      </c>
      <c r="V1085">
        <v>561320</v>
      </c>
      <c r="W1085" t="s">
        <v>234</v>
      </c>
      <c r="X1085" t="s">
        <v>133</v>
      </c>
      <c r="Y1085" t="s">
        <v>1705</v>
      </c>
      <c r="Z1085" t="s">
        <v>1706</v>
      </c>
      <c r="AA1085" t="s">
        <v>1707</v>
      </c>
      <c r="AB1085" t="s">
        <v>4750</v>
      </c>
      <c r="AC1085" t="s">
        <v>4749</v>
      </c>
      <c r="AE1085" t="s">
        <v>119</v>
      </c>
      <c r="AF1085" t="s">
        <v>120</v>
      </c>
      <c r="AG1085" s="8">
        <v>96950</v>
      </c>
      <c r="AH1085" t="s">
        <v>121</v>
      </c>
      <c r="AI1085" t="s">
        <v>1699</v>
      </c>
      <c r="AJ1085" s="10">
        <v>16709899218</v>
      </c>
      <c r="AL1085" t="s">
        <v>1700</v>
      </c>
      <c r="BD1085" t="str">
        <f>"49-9071.00"</f>
        <v>49-9071.00</v>
      </c>
      <c r="BE1085" t="s">
        <v>241</v>
      </c>
      <c r="BF1085" t="s">
        <v>4751</v>
      </c>
      <c r="BG1085" t="s">
        <v>750</v>
      </c>
      <c r="BH1085">
        <v>10</v>
      </c>
      <c r="BI1085">
        <v>10</v>
      </c>
      <c r="BJ1085" s="1">
        <v>45658</v>
      </c>
      <c r="BK1085" s="1">
        <v>46022</v>
      </c>
      <c r="BL1085" s="1">
        <v>45658</v>
      </c>
      <c r="BM1085" s="1">
        <v>46022</v>
      </c>
      <c r="BN1085">
        <v>35</v>
      </c>
      <c r="BO1085">
        <v>0</v>
      </c>
      <c r="BP1085">
        <v>7</v>
      </c>
      <c r="BQ1085">
        <v>7</v>
      </c>
      <c r="BR1085">
        <v>7</v>
      </c>
      <c r="BS1085">
        <v>7</v>
      </c>
      <c r="BT1085">
        <v>7</v>
      </c>
      <c r="BU1085">
        <v>0</v>
      </c>
      <c r="BV1085" t="str">
        <f>"8:00 AM"</f>
        <v>8:00 AM</v>
      </c>
      <c r="BW1085" t="str">
        <f>"4:00 PM"</f>
        <v>4:00 PM</v>
      </c>
      <c r="BX1085" t="s">
        <v>158</v>
      </c>
      <c r="BY1085">
        <v>0</v>
      </c>
      <c r="BZ1085">
        <v>12</v>
      </c>
      <c r="CA1085" t="s">
        <v>115</v>
      </c>
      <c r="CC1085" t="s">
        <v>4752</v>
      </c>
      <c r="CD1085" t="s">
        <v>7242</v>
      </c>
      <c r="CF1085" t="s">
        <v>119</v>
      </c>
      <c r="CG1085" t="s">
        <v>120</v>
      </c>
      <c r="CH1085" s="8">
        <v>96950</v>
      </c>
      <c r="CI1085" s="3">
        <v>9.75</v>
      </c>
      <c r="CJ1085" s="3">
        <v>9.75</v>
      </c>
      <c r="CK1085" s="3">
        <v>14.62</v>
      </c>
      <c r="CL1085" s="3">
        <v>14.62</v>
      </c>
      <c r="CM1085" t="s">
        <v>136</v>
      </c>
      <c r="CN1085" t="s">
        <v>246</v>
      </c>
      <c r="CO1085" t="s">
        <v>138</v>
      </c>
      <c r="CQ1085" t="s">
        <v>115</v>
      </c>
      <c r="CR1085" t="s">
        <v>133</v>
      </c>
      <c r="CS1085" t="s">
        <v>133</v>
      </c>
      <c r="CT1085" t="s">
        <v>133</v>
      </c>
      <c r="CU1085" t="s">
        <v>139</v>
      </c>
      <c r="CV1085" t="s">
        <v>133</v>
      </c>
      <c r="CW1085" t="s">
        <v>133</v>
      </c>
      <c r="CX1085" t="s">
        <v>4041</v>
      </c>
      <c r="CY1085" s="10">
        <v>16709899218</v>
      </c>
      <c r="CZ1085" t="s">
        <v>1700</v>
      </c>
      <c r="DA1085" t="s">
        <v>139</v>
      </c>
      <c r="DB1085" t="s">
        <v>133</v>
      </c>
      <c r="DC1085" t="s">
        <v>133</v>
      </c>
      <c r="DD1085" t="s">
        <v>1695</v>
      </c>
      <c r="DE1085" t="s">
        <v>1696</v>
      </c>
      <c r="DF1085" t="s">
        <v>1057</v>
      </c>
      <c r="DG1085" t="s">
        <v>9652</v>
      </c>
      <c r="DH1085" t="s">
        <v>1700</v>
      </c>
    </row>
    <row r="1086" spans="1:112" ht="14.45" customHeight="1" x14ac:dyDescent="0.25">
      <c r="A1086" t="s">
        <v>7562</v>
      </c>
      <c r="B1086" t="s">
        <v>143</v>
      </c>
      <c r="C1086" s="1">
        <v>45599</v>
      </c>
      <c r="D1086" s="1">
        <v>45656</v>
      </c>
      <c r="E1086" t="s">
        <v>144</v>
      </c>
      <c r="F1086" s="1">
        <v>45656</v>
      </c>
      <c r="G1086" t="s">
        <v>115</v>
      </c>
      <c r="H1086" t="s">
        <v>115</v>
      </c>
      <c r="I1086" t="s">
        <v>115</v>
      </c>
      <c r="J1086" t="s">
        <v>559</v>
      </c>
      <c r="L1086" t="s">
        <v>560</v>
      </c>
      <c r="M1086" t="s">
        <v>561</v>
      </c>
      <c r="N1086" t="s">
        <v>148</v>
      </c>
      <c r="O1086" t="s">
        <v>120</v>
      </c>
      <c r="P1086" s="8">
        <v>96950</v>
      </c>
      <c r="Q1086" t="s">
        <v>121</v>
      </c>
      <c r="S1086" s="10">
        <v>16702345828</v>
      </c>
      <c r="U1086" t="s">
        <v>562</v>
      </c>
      <c r="V1086">
        <v>2389</v>
      </c>
      <c r="W1086" t="s">
        <v>123</v>
      </c>
      <c r="Y1086" t="s">
        <v>563</v>
      </c>
      <c r="Z1086" t="s">
        <v>564</v>
      </c>
      <c r="AB1086" t="s">
        <v>565</v>
      </c>
      <c r="AC1086" t="s">
        <v>560</v>
      </c>
      <c r="AD1086" t="s">
        <v>561</v>
      </c>
      <c r="AE1086" t="s">
        <v>148</v>
      </c>
      <c r="AF1086" t="s">
        <v>120</v>
      </c>
      <c r="AG1086" s="8">
        <v>96950</v>
      </c>
      <c r="AH1086" t="s">
        <v>121</v>
      </c>
      <c r="AJ1086" s="10">
        <v>16702345828</v>
      </c>
      <c r="AL1086" t="s">
        <v>566</v>
      </c>
      <c r="AM1086" t="s">
        <v>567</v>
      </c>
      <c r="AN1086" t="s">
        <v>568</v>
      </c>
      <c r="AO1086" t="s">
        <v>569</v>
      </c>
      <c r="AQ1086" t="s">
        <v>570</v>
      </c>
      <c r="AR1086" t="s">
        <v>571</v>
      </c>
      <c r="AS1086" t="s">
        <v>148</v>
      </c>
      <c r="AT1086" t="s">
        <v>120</v>
      </c>
      <c r="AU1086" s="8">
        <v>96950</v>
      </c>
      <c r="AV1086" t="s">
        <v>121</v>
      </c>
      <c r="AX1086" s="10">
        <v>16702872946</v>
      </c>
      <c r="AZ1086" t="s">
        <v>572</v>
      </c>
      <c r="BA1086" t="s">
        <v>573</v>
      </c>
      <c r="BD1086" t="str">
        <f>"53-3032.00"</f>
        <v>53-3032.00</v>
      </c>
      <c r="BE1086" t="s">
        <v>2970</v>
      </c>
      <c r="BF1086" t="s">
        <v>4405</v>
      </c>
      <c r="BG1086" t="s">
        <v>2972</v>
      </c>
      <c r="BH1086">
        <v>2</v>
      </c>
      <c r="BI1086">
        <v>2</v>
      </c>
      <c r="BJ1086" s="1">
        <v>45658</v>
      </c>
      <c r="BK1086" s="1">
        <v>46022</v>
      </c>
      <c r="BL1086" s="1">
        <v>45658</v>
      </c>
      <c r="BM1086" s="1">
        <v>46022</v>
      </c>
      <c r="BN1086">
        <v>40</v>
      </c>
      <c r="BO1086">
        <v>0</v>
      </c>
      <c r="BP1086">
        <v>8</v>
      </c>
      <c r="BQ1086">
        <v>8</v>
      </c>
      <c r="BR1086">
        <v>8</v>
      </c>
      <c r="BS1086">
        <v>8</v>
      </c>
      <c r="BT1086">
        <v>8</v>
      </c>
      <c r="BU1086">
        <v>0</v>
      </c>
      <c r="BV1086" t="str">
        <f>"8:00 AM"</f>
        <v>8:00 AM</v>
      </c>
      <c r="BW1086" t="str">
        <f>"5:00 PM"</f>
        <v>5:00 PM</v>
      </c>
      <c r="BX1086" t="s">
        <v>158</v>
      </c>
      <c r="BY1086">
        <v>0</v>
      </c>
      <c r="BZ1086">
        <v>12</v>
      </c>
      <c r="CA1086" t="s">
        <v>115</v>
      </c>
      <c r="CC1086" t="s">
        <v>4406</v>
      </c>
      <c r="CD1086" t="s">
        <v>560</v>
      </c>
      <c r="CE1086" t="s">
        <v>561</v>
      </c>
      <c r="CF1086" t="s">
        <v>148</v>
      </c>
      <c r="CG1086" t="s">
        <v>120</v>
      </c>
      <c r="CH1086" s="8">
        <v>96950</v>
      </c>
      <c r="CI1086" s="3">
        <v>11.31</v>
      </c>
      <c r="CJ1086" s="3">
        <v>11.31</v>
      </c>
      <c r="CK1086" s="3">
        <v>16.97</v>
      </c>
      <c r="CL1086" s="3">
        <v>16.97</v>
      </c>
      <c r="CM1086" t="s">
        <v>136</v>
      </c>
      <c r="CN1086" t="s">
        <v>368</v>
      </c>
      <c r="CO1086" t="s">
        <v>138</v>
      </c>
      <c r="CQ1086" t="s">
        <v>115</v>
      </c>
      <c r="CR1086" t="s">
        <v>133</v>
      </c>
      <c r="CS1086" t="s">
        <v>139</v>
      </c>
      <c r="CT1086" t="s">
        <v>133</v>
      </c>
      <c r="CU1086" t="s">
        <v>139</v>
      </c>
      <c r="CV1086" t="s">
        <v>133</v>
      </c>
      <c r="CW1086" t="s">
        <v>139</v>
      </c>
      <c r="CX1086" t="s">
        <v>680</v>
      </c>
      <c r="CY1086" s="10">
        <v>16792345828</v>
      </c>
      <c r="CZ1086" t="s">
        <v>566</v>
      </c>
      <c r="DA1086" t="s">
        <v>139</v>
      </c>
      <c r="DB1086" t="s">
        <v>133</v>
      </c>
      <c r="DC1086" t="s">
        <v>115</v>
      </c>
      <c r="DD1086" t="s">
        <v>568</v>
      </c>
      <c r="DE1086" t="s">
        <v>569</v>
      </c>
      <c r="DG1086" t="s">
        <v>573</v>
      </c>
      <c r="DH1086" t="s">
        <v>572</v>
      </c>
    </row>
    <row r="1087" spans="1:112" ht="14.45" customHeight="1" x14ac:dyDescent="0.25">
      <c r="A1087" t="s">
        <v>7780</v>
      </c>
      <c r="B1087" t="s">
        <v>212</v>
      </c>
      <c r="C1087" s="1">
        <v>45594</v>
      </c>
      <c r="D1087" s="1">
        <v>45656</v>
      </c>
      <c r="E1087" t="s">
        <v>144</v>
      </c>
      <c r="F1087" s="1">
        <v>45656</v>
      </c>
      <c r="G1087" t="s">
        <v>133</v>
      </c>
      <c r="H1087" t="s">
        <v>115</v>
      </c>
      <c r="I1087" t="s">
        <v>115</v>
      </c>
      <c r="J1087" t="s">
        <v>1987</v>
      </c>
      <c r="K1087" t="s">
        <v>1988</v>
      </c>
      <c r="L1087" t="s">
        <v>7046</v>
      </c>
      <c r="M1087" t="s">
        <v>1990</v>
      </c>
      <c r="N1087" t="s">
        <v>119</v>
      </c>
      <c r="O1087" t="s">
        <v>120</v>
      </c>
      <c r="P1087" s="8">
        <v>96950</v>
      </c>
      <c r="Q1087" t="s">
        <v>121</v>
      </c>
      <c r="S1087" s="10">
        <v>16702357354</v>
      </c>
      <c r="U1087" t="s">
        <v>1991</v>
      </c>
      <c r="V1087">
        <v>81231</v>
      </c>
      <c r="W1087" t="s">
        <v>123</v>
      </c>
      <c r="Y1087" t="s">
        <v>1180</v>
      </c>
      <c r="Z1087" t="s">
        <v>1992</v>
      </c>
      <c r="AB1087" t="s">
        <v>200</v>
      </c>
      <c r="AC1087" t="s">
        <v>7046</v>
      </c>
      <c r="AD1087" t="s">
        <v>1990</v>
      </c>
      <c r="AE1087" t="s">
        <v>119</v>
      </c>
      <c r="AF1087" t="s">
        <v>120</v>
      </c>
      <c r="AG1087" s="8">
        <v>96950</v>
      </c>
      <c r="AH1087" t="s">
        <v>121</v>
      </c>
      <c r="AJ1087" s="10">
        <v>16702357354</v>
      </c>
      <c r="AL1087" t="s">
        <v>1993</v>
      </c>
      <c r="BD1087" t="str">
        <f>"51-6052.00"</f>
        <v>51-6052.00</v>
      </c>
      <c r="BE1087" t="s">
        <v>3495</v>
      </c>
      <c r="BF1087" t="s">
        <v>7781</v>
      </c>
      <c r="BG1087" t="s">
        <v>7782</v>
      </c>
      <c r="BH1087">
        <v>4</v>
      </c>
      <c r="BJ1087" s="1">
        <v>45658</v>
      </c>
      <c r="BK1087" s="1">
        <v>46752</v>
      </c>
      <c r="BN1087">
        <v>36</v>
      </c>
      <c r="BO1087">
        <v>0</v>
      </c>
      <c r="BP1087">
        <v>6</v>
      </c>
      <c r="BQ1087">
        <v>6</v>
      </c>
      <c r="BR1087">
        <v>6</v>
      </c>
      <c r="BS1087">
        <v>6</v>
      </c>
      <c r="BT1087">
        <v>6</v>
      </c>
      <c r="BU1087">
        <v>6</v>
      </c>
      <c r="BV1087" t="str">
        <f>"9:00 AM"</f>
        <v>9:00 AM</v>
      </c>
      <c r="BW1087" t="str">
        <f>"4:00 PM"</f>
        <v>4:00 PM</v>
      </c>
      <c r="BX1087" t="s">
        <v>158</v>
      </c>
      <c r="BY1087">
        <v>0</v>
      </c>
      <c r="BZ1087">
        <v>12</v>
      </c>
      <c r="CA1087" t="s">
        <v>115</v>
      </c>
      <c r="CC1087" t="s">
        <v>7783</v>
      </c>
      <c r="CD1087" t="s">
        <v>7046</v>
      </c>
      <c r="CE1087" t="s">
        <v>1990</v>
      </c>
      <c r="CF1087" t="s">
        <v>119</v>
      </c>
      <c r="CG1087" t="s">
        <v>120</v>
      </c>
      <c r="CH1087" s="8">
        <v>96950</v>
      </c>
      <c r="CI1087" s="3">
        <v>8.08</v>
      </c>
      <c r="CJ1087" s="3">
        <v>8.08</v>
      </c>
      <c r="CK1087" s="3">
        <v>0</v>
      </c>
      <c r="CL1087" s="3">
        <v>0</v>
      </c>
      <c r="CM1087" t="s">
        <v>136</v>
      </c>
      <c r="CN1087" t="s">
        <v>139</v>
      </c>
      <c r="CO1087" t="s">
        <v>138</v>
      </c>
      <c r="CQ1087" t="s">
        <v>115</v>
      </c>
      <c r="CR1087" t="s">
        <v>133</v>
      </c>
      <c r="CS1087" t="s">
        <v>139</v>
      </c>
      <c r="CT1087" t="s">
        <v>139</v>
      </c>
      <c r="CU1087" t="s">
        <v>139</v>
      </c>
      <c r="CV1087" t="s">
        <v>133</v>
      </c>
      <c r="CW1087" t="s">
        <v>139</v>
      </c>
      <c r="CX1087" t="s">
        <v>139</v>
      </c>
      <c r="CY1087" s="10">
        <v>16702357354</v>
      </c>
      <c r="CZ1087" t="s">
        <v>1993</v>
      </c>
      <c r="DA1087" t="s">
        <v>139</v>
      </c>
      <c r="DB1087" t="s">
        <v>133</v>
      </c>
      <c r="DC1087" t="s">
        <v>115</v>
      </c>
      <c r="DD1087" t="s">
        <v>1998</v>
      </c>
      <c r="DE1087" t="s">
        <v>1999</v>
      </c>
      <c r="DF1087" t="s">
        <v>1057</v>
      </c>
      <c r="DG1087" t="s">
        <v>1987</v>
      </c>
      <c r="DH1087" t="s">
        <v>1993</v>
      </c>
    </row>
    <row r="1088" spans="1:112" ht="14.45" customHeight="1" x14ac:dyDescent="0.25">
      <c r="A1088" t="s">
        <v>9060</v>
      </c>
      <c r="B1088" t="s">
        <v>143</v>
      </c>
      <c r="C1088" s="1">
        <v>45610</v>
      </c>
      <c r="D1088" s="1">
        <v>45656</v>
      </c>
      <c r="E1088" t="s">
        <v>144</v>
      </c>
      <c r="F1088" s="1">
        <v>45745</v>
      </c>
      <c r="G1088" t="s">
        <v>115</v>
      </c>
      <c r="H1088" t="s">
        <v>115</v>
      </c>
      <c r="I1088" t="s">
        <v>115</v>
      </c>
      <c r="J1088" t="s">
        <v>326</v>
      </c>
      <c r="K1088" t="s">
        <v>327</v>
      </c>
      <c r="L1088" t="s">
        <v>959</v>
      </c>
      <c r="M1088" t="s">
        <v>329</v>
      </c>
      <c r="N1088" t="s">
        <v>119</v>
      </c>
      <c r="O1088" t="s">
        <v>120</v>
      </c>
      <c r="P1088" s="8">
        <v>96950</v>
      </c>
      <c r="Q1088" t="s">
        <v>121</v>
      </c>
      <c r="S1088" s="10">
        <v>16702336927</v>
      </c>
      <c r="U1088" t="s">
        <v>7186</v>
      </c>
      <c r="V1088">
        <v>561320</v>
      </c>
      <c r="W1088" t="s">
        <v>123</v>
      </c>
      <c r="Y1088" t="s">
        <v>331</v>
      </c>
      <c r="Z1088" t="s">
        <v>332</v>
      </c>
      <c r="AA1088" t="s">
        <v>333</v>
      </c>
      <c r="AB1088" t="s">
        <v>200</v>
      </c>
      <c r="AC1088" t="s">
        <v>959</v>
      </c>
      <c r="AD1088" t="s">
        <v>329</v>
      </c>
      <c r="AE1088" t="s">
        <v>119</v>
      </c>
      <c r="AF1088" t="s">
        <v>120</v>
      </c>
      <c r="AG1088" s="8">
        <v>96950</v>
      </c>
      <c r="AH1088" t="s">
        <v>121</v>
      </c>
      <c r="AJ1088" s="10">
        <v>16702336927</v>
      </c>
      <c r="AL1088" t="s">
        <v>334</v>
      </c>
      <c r="BD1088" t="str">
        <f>"37-2011.00"</f>
        <v>37-2011.00</v>
      </c>
      <c r="BE1088" t="s">
        <v>203</v>
      </c>
      <c r="BF1088" t="s">
        <v>7187</v>
      </c>
      <c r="BG1088" t="s">
        <v>2257</v>
      </c>
      <c r="BH1088">
        <v>12</v>
      </c>
      <c r="BI1088">
        <v>12</v>
      </c>
      <c r="BJ1088" s="1">
        <v>45747</v>
      </c>
      <c r="BK1088" s="1">
        <v>46111</v>
      </c>
      <c r="BL1088" s="1">
        <v>45747</v>
      </c>
      <c r="BM1088" s="1">
        <v>46111</v>
      </c>
      <c r="BN1088">
        <v>35</v>
      </c>
      <c r="BO1088">
        <v>0</v>
      </c>
      <c r="BP1088">
        <v>7</v>
      </c>
      <c r="BQ1088">
        <v>7</v>
      </c>
      <c r="BR1088">
        <v>7</v>
      </c>
      <c r="BS1088">
        <v>7</v>
      </c>
      <c r="BT1088">
        <v>7</v>
      </c>
      <c r="BU1088">
        <v>0</v>
      </c>
      <c r="BV1088" t="str">
        <f>"7:30 AM"</f>
        <v>7:30 AM</v>
      </c>
      <c r="BW1088" t="str">
        <f>"4:30 PM"</f>
        <v>4:30 PM</v>
      </c>
      <c r="BX1088" t="s">
        <v>158</v>
      </c>
      <c r="BY1088">
        <v>0</v>
      </c>
      <c r="BZ1088">
        <v>12</v>
      </c>
      <c r="CA1088" t="s">
        <v>115</v>
      </c>
      <c r="CC1088" s="2" t="s">
        <v>9061</v>
      </c>
      <c r="CD1088" t="s">
        <v>7189</v>
      </c>
      <c r="CF1088" t="s">
        <v>119</v>
      </c>
      <c r="CG1088" t="s">
        <v>120</v>
      </c>
      <c r="CH1088" s="8">
        <v>96950</v>
      </c>
      <c r="CI1088" s="3">
        <v>8.2899999999999991</v>
      </c>
      <c r="CJ1088" s="3">
        <v>8.2899999999999991</v>
      </c>
      <c r="CK1088" s="3">
        <v>12.44</v>
      </c>
      <c r="CL1088" s="3">
        <v>12.44</v>
      </c>
      <c r="CM1088" t="s">
        <v>136</v>
      </c>
      <c r="CO1088" t="s">
        <v>138</v>
      </c>
      <c r="CQ1088" t="s">
        <v>115</v>
      </c>
      <c r="CR1088" t="s">
        <v>133</v>
      </c>
      <c r="CS1088" t="s">
        <v>139</v>
      </c>
      <c r="CT1088" t="s">
        <v>133</v>
      </c>
      <c r="CU1088" t="s">
        <v>139</v>
      </c>
      <c r="CV1088" t="s">
        <v>133</v>
      </c>
      <c r="CW1088" t="s">
        <v>139</v>
      </c>
      <c r="CX1088" t="s">
        <v>338</v>
      </c>
      <c r="CY1088" s="10">
        <v>16702336927</v>
      </c>
      <c r="CZ1088" t="s">
        <v>334</v>
      </c>
      <c r="DA1088" t="s">
        <v>139</v>
      </c>
      <c r="DB1088" t="s">
        <v>133</v>
      </c>
      <c r="DC1088" t="s">
        <v>115</v>
      </c>
    </row>
    <row r="1089" spans="1:112" ht="14.45" customHeight="1" x14ac:dyDescent="0.25">
      <c r="A1089" t="s">
        <v>9501</v>
      </c>
      <c r="B1089" t="s">
        <v>143</v>
      </c>
      <c r="C1089" s="1">
        <v>45592</v>
      </c>
      <c r="D1089" s="1">
        <v>45656</v>
      </c>
      <c r="E1089" t="s">
        <v>144</v>
      </c>
      <c r="F1089" s="1">
        <v>45656</v>
      </c>
      <c r="G1089" t="s">
        <v>115</v>
      </c>
      <c r="H1089" t="s">
        <v>115</v>
      </c>
      <c r="I1089" t="s">
        <v>115</v>
      </c>
      <c r="J1089" t="s">
        <v>559</v>
      </c>
      <c r="L1089" t="s">
        <v>560</v>
      </c>
      <c r="M1089" t="s">
        <v>561</v>
      </c>
      <c r="N1089" t="s">
        <v>148</v>
      </c>
      <c r="O1089" t="s">
        <v>120</v>
      </c>
      <c r="P1089" s="8">
        <v>96950</v>
      </c>
      <c r="Q1089" t="s">
        <v>121</v>
      </c>
      <c r="S1089" s="10">
        <v>16702345828</v>
      </c>
      <c r="U1089" t="s">
        <v>562</v>
      </c>
      <c r="V1089">
        <v>2389</v>
      </c>
      <c r="W1089" t="s">
        <v>123</v>
      </c>
      <c r="Y1089" t="s">
        <v>563</v>
      </c>
      <c r="Z1089" t="s">
        <v>564</v>
      </c>
      <c r="AB1089" t="s">
        <v>565</v>
      </c>
      <c r="AC1089" t="s">
        <v>560</v>
      </c>
      <c r="AD1089" t="s">
        <v>561</v>
      </c>
      <c r="AE1089" t="s">
        <v>148</v>
      </c>
      <c r="AF1089" t="s">
        <v>120</v>
      </c>
      <c r="AG1089" s="8">
        <v>96950</v>
      </c>
      <c r="AH1089" t="s">
        <v>121</v>
      </c>
      <c r="AJ1089" s="10">
        <v>16702345828</v>
      </c>
      <c r="AL1089" t="s">
        <v>566</v>
      </c>
      <c r="AM1089" t="s">
        <v>567</v>
      </c>
      <c r="AN1089" t="s">
        <v>568</v>
      </c>
      <c r="AO1089" t="s">
        <v>569</v>
      </c>
      <c r="AQ1089" t="s">
        <v>570</v>
      </c>
      <c r="AR1089" t="s">
        <v>571</v>
      </c>
      <c r="AS1089" t="s">
        <v>148</v>
      </c>
      <c r="AT1089" t="s">
        <v>120</v>
      </c>
      <c r="AU1089" s="8">
        <v>96950</v>
      </c>
      <c r="AV1089" t="s">
        <v>121</v>
      </c>
      <c r="AX1089" s="10">
        <v>16702872946</v>
      </c>
      <c r="AZ1089" t="s">
        <v>572</v>
      </c>
      <c r="BA1089" t="s">
        <v>573</v>
      </c>
      <c r="BD1089" t="str">
        <f>"53-3032.00"</f>
        <v>53-3032.00</v>
      </c>
      <c r="BE1089" t="s">
        <v>2970</v>
      </c>
      <c r="BF1089" t="s">
        <v>4405</v>
      </c>
      <c r="BG1089" t="s">
        <v>2972</v>
      </c>
      <c r="BH1089">
        <v>3</v>
      </c>
      <c r="BI1089">
        <v>3</v>
      </c>
      <c r="BJ1089" s="1">
        <v>45658</v>
      </c>
      <c r="BK1089" s="1">
        <v>46022</v>
      </c>
      <c r="BL1089" s="1">
        <v>45658</v>
      </c>
      <c r="BM1089" s="1">
        <v>46022</v>
      </c>
      <c r="BN1089">
        <v>40</v>
      </c>
      <c r="BO1089">
        <v>0</v>
      </c>
      <c r="BP1089">
        <v>8</v>
      </c>
      <c r="BQ1089">
        <v>8</v>
      </c>
      <c r="BR1089">
        <v>8</v>
      </c>
      <c r="BS1089">
        <v>8</v>
      </c>
      <c r="BT1089">
        <v>8</v>
      </c>
      <c r="BU1089">
        <v>0</v>
      </c>
      <c r="BV1089" t="str">
        <f>"8:00 AM"</f>
        <v>8:00 AM</v>
      </c>
      <c r="BW1089" t="str">
        <f>"5:00 PM"</f>
        <v>5:00 PM</v>
      </c>
      <c r="BX1089" t="s">
        <v>158</v>
      </c>
      <c r="BY1089">
        <v>0</v>
      </c>
      <c r="BZ1089">
        <v>12</v>
      </c>
      <c r="CA1089" t="s">
        <v>115</v>
      </c>
      <c r="CC1089" t="s">
        <v>4406</v>
      </c>
      <c r="CD1089" t="s">
        <v>560</v>
      </c>
      <c r="CE1089" t="s">
        <v>561</v>
      </c>
      <c r="CF1089" t="s">
        <v>148</v>
      </c>
      <c r="CG1089" t="s">
        <v>120</v>
      </c>
      <c r="CH1089" s="8">
        <v>96950</v>
      </c>
      <c r="CI1089" s="3">
        <v>11.31</v>
      </c>
      <c r="CJ1089" s="3">
        <v>11.31</v>
      </c>
      <c r="CK1089" s="3">
        <v>16.97</v>
      </c>
      <c r="CL1089" s="3">
        <v>16.97</v>
      </c>
      <c r="CM1089" t="s">
        <v>136</v>
      </c>
      <c r="CN1089" t="s">
        <v>368</v>
      </c>
      <c r="CO1089" t="s">
        <v>138</v>
      </c>
      <c r="CQ1089" t="s">
        <v>115</v>
      </c>
      <c r="CR1089" t="s">
        <v>133</v>
      </c>
      <c r="CS1089" t="s">
        <v>139</v>
      </c>
      <c r="CT1089" t="s">
        <v>133</v>
      </c>
      <c r="CU1089" t="s">
        <v>139</v>
      </c>
      <c r="CV1089" t="s">
        <v>133</v>
      </c>
      <c r="CW1089" t="s">
        <v>139</v>
      </c>
      <c r="CX1089" t="s">
        <v>680</v>
      </c>
      <c r="CY1089" s="10">
        <v>16702345828</v>
      </c>
      <c r="CZ1089" t="s">
        <v>566</v>
      </c>
      <c r="DA1089" t="s">
        <v>139</v>
      </c>
      <c r="DB1089" t="s">
        <v>133</v>
      </c>
      <c r="DC1089" t="s">
        <v>115</v>
      </c>
      <c r="DD1089" t="s">
        <v>568</v>
      </c>
      <c r="DE1089" t="s">
        <v>569</v>
      </c>
      <c r="DG1089" t="s">
        <v>573</v>
      </c>
      <c r="DH1089" t="s">
        <v>572</v>
      </c>
    </row>
    <row r="1090" spans="1:112" ht="14.45" customHeight="1" x14ac:dyDescent="0.25">
      <c r="A1090" t="s">
        <v>1492</v>
      </c>
      <c r="B1090" t="s">
        <v>143</v>
      </c>
      <c r="C1090" s="1">
        <v>45614</v>
      </c>
      <c r="D1090" s="1">
        <v>45657</v>
      </c>
      <c r="E1090" t="s">
        <v>114</v>
      </c>
      <c r="G1090" t="s">
        <v>115</v>
      </c>
      <c r="H1090" t="s">
        <v>115</v>
      </c>
      <c r="I1090" t="s">
        <v>115</v>
      </c>
      <c r="J1090" t="s">
        <v>1493</v>
      </c>
      <c r="L1090" t="s">
        <v>1494</v>
      </c>
      <c r="N1090" t="s">
        <v>119</v>
      </c>
      <c r="O1090" t="s">
        <v>120</v>
      </c>
      <c r="P1090" s="8">
        <v>96950</v>
      </c>
      <c r="Q1090" t="s">
        <v>121</v>
      </c>
      <c r="R1090" t="s">
        <v>284</v>
      </c>
      <c r="S1090" s="10">
        <v>16702877742</v>
      </c>
      <c r="U1090" t="s">
        <v>1495</v>
      </c>
      <c r="V1090">
        <v>812112</v>
      </c>
      <c r="W1090" t="s">
        <v>123</v>
      </c>
      <c r="Y1090" t="s">
        <v>1496</v>
      </c>
      <c r="Z1090" t="s">
        <v>1497</v>
      </c>
      <c r="AA1090" t="s">
        <v>1498</v>
      </c>
      <c r="AB1090" t="s">
        <v>304</v>
      </c>
      <c r="AC1090" t="s">
        <v>1494</v>
      </c>
      <c r="AE1090" t="s">
        <v>119</v>
      </c>
      <c r="AF1090" t="s">
        <v>120</v>
      </c>
      <c r="AG1090" s="8">
        <v>96950</v>
      </c>
      <c r="AH1090" t="s">
        <v>121</v>
      </c>
      <c r="AI1090" t="s">
        <v>284</v>
      </c>
      <c r="AJ1090" s="10">
        <v>16702877742</v>
      </c>
      <c r="AL1090" t="s">
        <v>1499</v>
      </c>
      <c r="BD1090" t="str">
        <f>"39-5012.00"</f>
        <v>39-5012.00</v>
      </c>
      <c r="BE1090" t="s">
        <v>947</v>
      </c>
      <c r="BF1090" t="s">
        <v>1500</v>
      </c>
      <c r="BG1090" t="s">
        <v>1501</v>
      </c>
      <c r="BH1090">
        <v>5</v>
      </c>
      <c r="BI1090">
        <v>5</v>
      </c>
      <c r="BJ1090" s="1">
        <v>45658</v>
      </c>
      <c r="BK1090" s="1">
        <v>46022</v>
      </c>
      <c r="BL1090" s="1">
        <v>45658</v>
      </c>
      <c r="BM1090" s="1">
        <v>46022</v>
      </c>
      <c r="BN1090">
        <v>35</v>
      </c>
      <c r="BO1090">
        <v>7</v>
      </c>
      <c r="BP1090">
        <v>0</v>
      </c>
      <c r="BQ1090">
        <v>7</v>
      </c>
      <c r="BR1090">
        <v>0</v>
      </c>
      <c r="BS1090">
        <v>7</v>
      </c>
      <c r="BT1090">
        <v>7</v>
      </c>
      <c r="BU1090">
        <v>7</v>
      </c>
      <c r="BV1090" t="str">
        <f>"10:00 AM"</f>
        <v>10:00 AM</v>
      </c>
      <c r="BW1090" t="str">
        <f>"6:00 PM"</f>
        <v>6:00 PM</v>
      </c>
      <c r="BX1090" t="s">
        <v>158</v>
      </c>
      <c r="BY1090">
        <v>0</v>
      </c>
      <c r="BZ1090">
        <v>6</v>
      </c>
      <c r="CA1090" t="s">
        <v>115</v>
      </c>
      <c r="CC1090" t="s">
        <v>246</v>
      </c>
      <c r="CD1090" t="s">
        <v>294</v>
      </c>
      <c r="CF1090" t="s">
        <v>119</v>
      </c>
      <c r="CG1090" t="s">
        <v>120</v>
      </c>
      <c r="CH1090" s="8">
        <v>96950</v>
      </c>
      <c r="CI1090" s="3">
        <v>7.98</v>
      </c>
      <c r="CJ1090" s="3">
        <v>7.98</v>
      </c>
      <c r="CK1090" s="3">
        <v>11.97</v>
      </c>
      <c r="CL1090" s="3">
        <v>11.97</v>
      </c>
      <c r="CM1090" t="s">
        <v>136</v>
      </c>
      <c r="CN1090" t="s">
        <v>246</v>
      </c>
      <c r="CO1090" t="s">
        <v>138</v>
      </c>
      <c r="CQ1090" t="s">
        <v>115</v>
      </c>
      <c r="CR1090" t="s">
        <v>133</v>
      </c>
      <c r="CS1090" t="s">
        <v>139</v>
      </c>
      <c r="CT1090" t="s">
        <v>133</v>
      </c>
      <c r="CU1090" t="s">
        <v>139</v>
      </c>
      <c r="CV1090" t="s">
        <v>133</v>
      </c>
      <c r="CW1090" t="s">
        <v>139</v>
      </c>
      <c r="CX1090" t="s">
        <v>295</v>
      </c>
      <c r="CY1090" s="10">
        <v>16702877742</v>
      </c>
      <c r="CZ1090" t="s">
        <v>1499</v>
      </c>
      <c r="DA1090" t="s">
        <v>296</v>
      </c>
      <c r="DB1090" t="s">
        <v>133</v>
      </c>
      <c r="DC1090" t="s">
        <v>115</v>
      </c>
    </row>
    <row r="1091" spans="1:112" ht="14.45" customHeight="1" x14ac:dyDescent="0.25">
      <c r="A1091" t="s">
        <v>3311</v>
      </c>
      <c r="B1091" t="s">
        <v>212</v>
      </c>
      <c r="C1091" s="1">
        <v>45629</v>
      </c>
      <c r="D1091" s="1">
        <v>45657</v>
      </c>
      <c r="E1091" t="s">
        <v>144</v>
      </c>
      <c r="F1091" s="1">
        <v>45656</v>
      </c>
      <c r="G1091" t="s">
        <v>115</v>
      </c>
      <c r="H1091" t="s">
        <v>115</v>
      </c>
      <c r="I1091" t="s">
        <v>115</v>
      </c>
      <c r="J1091" t="s">
        <v>3312</v>
      </c>
      <c r="K1091" t="s">
        <v>3313</v>
      </c>
      <c r="L1091" t="s">
        <v>3314</v>
      </c>
      <c r="M1091" t="s">
        <v>2990</v>
      </c>
      <c r="N1091" t="s">
        <v>148</v>
      </c>
      <c r="O1091" t="s">
        <v>120</v>
      </c>
      <c r="P1091" s="8">
        <v>96950</v>
      </c>
      <c r="Q1091" t="s">
        <v>121</v>
      </c>
      <c r="S1091" s="10">
        <v>16702353313</v>
      </c>
      <c r="U1091" t="s">
        <v>3315</v>
      </c>
      <c r="V1091">
        <v>722511</v>
      </c>
      <c r="W1091" t="s">
        <v>123</v>
      </c>
      <c r="Y1091" t="s">
        <v>1195</v>
      </c>
      <c r="Z1091" t="s">
        <v>2992</v>
      </c>
      <c r="AB1091" t="s">
        <v>2725</v>
      </c>
      <c r="AC1091" t="s">
        <v>3314</v>
      </c>
      <c r="AD1091" t="s">
        <v>2990</v>
      </c>
      <c r="AE1091" t="s">
        <v>148</v>
      </c>
      <c r="AF1091" t="s">
        <v>120</v>
      </c>
      <c r="AG1091" s="8">
        <v>96950</v>
      </c>
      <c r="AH1091" t="s">
        <v>121</v>
      </c>
      <c r="AJ1091" s="10">
        <v>16702353313</v>
      </c>
      <c r="AL1091" t="s">
        <v>2994</v>
      </c>
      <c r="BD1091" t="str">
        <f>"35-2021.00"</f>
        <v>35-2021.00</v>
      </c>
      <c r="BE1091" t="s">
        <v>1658</v>
      </c>
      <c r="BF1091" t="s">
        <v>3316</v>
      </c>
      <c r="BG1091" t="s">
        <v>3317</v>
      </c>
      <c r="BH1091">
        <v>5</v>
      </c>
      <c r="BJ1091" s="1">
        <v>45658</v>
      </c>
      <c r="BK1091" s="1">
        <v>46022</v>
      </c>
      <c r="BN1091">
        <v>36</v>
      </c>
      <c r="BO1091">
        <v>6</v>
      </c>
      <c r="BP1091">
        <v>6</v>
      </c>
      <c r="BQ1091">
        <v>6</v>
      </c>
      <c r="BR1091">
        <v>0</v>
      </c>
      <c r="BS1091">
        <v>6</v>
      </c>
      <c r="BT1091">
        <v>6</v>
      </c>
      <c r="BU1091">
        <v>6</v>
      </c>
      <c r="BV1091" t="str">
        <f>"7:00 AM"</f>
        <v>7:00 AM</v>
      </c>
      <c r="BW1091" t="str">
        <f>"9:00 PM"</f>
        <v>9:00 PM</v>
      </c>
      <c r="BX1091" t="s">
        <v>158</v>
      </c>
      <c r="BY1091">
        <v>0</v>
      </c>
      <c r="BZ1091">
        <v>3</v>
      </c>
      <c r="CA1091" t="s">
        <v>115</v>
      </c>
      <c r="CC1091" t="s">
        <v>3318</v>
      </c>
      <c r="CD1091" t="s">
        <v>3319</v>
      </c>
      <c r="CE1091" t="s">
        <v>3238</v>
      </c>
      <c r="CF1091" t="s">
        <v>148</v>
      </c>
      <c r="CG1091" t="s">
        <v>120</v>
      </c>
      <c r="CH1091" s="8">
        <v>96950</v>
      </c>
      <c r="CI1091" s="3">
        <v>7.84</v>
      </c>
      <c r="CJ1091" s="3">
        <v>7.84</v>
      </c>
      <c r="CK1091" s="3">
        <v>0</v>
      </c>
      <c r="CL1091" s="3">
        <v>0</v>
      </c>
      <c r="CM1091" t="s">
        <v>136</v>
      </c>
      <c r="CN1091" t="s">
        <v>158</v>
      </c>
      <c r="CO1091" t="s">
        <v>138</v>
      </c>
      <c r="CQ1091" t="s">
        <v>115</v>
      </c>
      <c r="CR1091" t="s">
        <v>133</v>
      </c>
      <c r="CS1091" t="s">
        <v>139</v>
      </c>
      <c r="CT1091" t="s">
        <v>139</v>
      </c>
      <c r="CU1091" t="s">
        <v>139</v>
      </c>
      <c r="CV1091" t="s">
        <v>133</v>
      </c>
      <c r="CW1091" t="s">
        <v>139</v>
      </c>
      <c r="CX1091" t="s">
        <v>158</v>
      </c>
      <c r="CY1091" s="10">
        <v>16702353313</v>
      </c>
      <c r="CZ1091" t="s">
        <v>2994</v>
      </c>
      <c r="DA1091" t="s">
        <v>139</v>
      </c>
      <c r="DB1091" t="s">
        <v>133</v>
      </c>
      <c r="DC1091" t="s">
        <v>115</v>
      </c>
    </row>
    <row r="1092" spans="1:112" ht="14.45" customHeight="1" x14ac:dyDescent="0.25">
      <c r="A1092" t="s">
        <v>6655</v>
      </c>
      <c r="B1092" t="s">
        <v>143</v>
      </c>
      <c r="C1092" s="1">
        <v>45614</v>
      </c>
      <c r="D1092" s="1">
        <v>45657</v>
      </c>
      <c r="E1092" t="s">
        <v>144</v>
      </c>
      <c r="F1092" s="1">
        <v>45656</v>
      </c>
      <c r="G1092" t="s">
        <v>133</v>
      </c>
      <c r="H1092" t="s">
        <v>115</v>
      </c>
      <c r="I1092" t="s">
        <v>115</v>
      </c>
      <c r="J1092" t="s">
        <v>1493</v>
      </c>
      <c r="L1092" t="s">
        <v>1494</v>
      </c>
      <c r="N1092" t="s">
        <v>119</v>
      </c>
      <c r="O1092" t="s">
        <v>120</v>
      </c>
      <c r="P1092" s="8">
        <v>96950</v>
      </c>
      <c r="Q1092" t="s">
        <v>121</v>
      </c>
      <c r="R1092" t="s">
        <v>284</v>
      </c>
      <c r="S1092" s="10">
        <v>16702877742</v>
      </c>
      <c r="U1092" t="s">
        <v>1495</v>
      </c>
      <c r="V1092">
        <v>812112</v>
      </c>
      <c r="W1092" t="s">
        <v>123</v>
      </c>
      <c r="Y1092" t="s">
        <v>1496</v>
      </c>
      <c r="Z1092" t="s">
        <v>1497</v>
      </c>
      <c r="AA1092" t="s">
        <v>1498</v>
      </c>
      <c r="AB1092" t="s">
        <v>304</v>
      </c>
      <c r="AC1092" t="s">
        <v>1494</v>
      </c>
      <c r="AE1092" t="s">
        <v>119</v>
      </c>
      <c r="AF1092" t="s">
        <v>120</v>
      </c>
      <c r="AG1092" s="8">
        <v>96950</v>
      </c>
      <c r="AH1092" t="s">
        <v>121</v>
      </c>
      <c r="AI1092" t="s">
        <v>284</v>
      </c>
      <c r="AJ1092" s="10">
        <v>16702877742</v>
      </c>
      <c r="AL1092" t="s">
        <v>1499</v>
      </c>
      <c r="BD1092" t="str">
        <f>"39-5012.00"</f>
        <v>39-5012.00</v>
      </c>
      <c r="BE1092" t="s">
        <v>947</v>
      </c>
      <c r="BF1092" t="s">
        <v>1500</v>
      </c>
      <c r="BG1092" t="s">
        <v>1501</v>
      </c>
      <c r="BH1092">
        <v>3</v>
      </c>
      <c r="BI1092">
        <v>3</v>
      </c>
      <c r="BJ1092" s="1">
        <v>45658</v>
      </c>
      <c r="BK1092" s="1">
        <v>46752</v>
      </c>
      <c r="BL1092" s="1">
        <v>45658</v>
      </c>
      <c r="BM1092" s="1">
        <v>46752</v>
      </c>
      <c r="BN1092">
        <v>35</v>
      </c>
      <c r="BO1092">
        <v>7</v>
      </c>
      <c r="BP1092">
        <v>0</v>
      </c>
      <c r="BQ1092">
        <v>7</v>
      </c>
      <c r="BR1092">
        <v>0</v>
      </c>
      <c r="BS1092">
        <v>7</v>
      </c>
      <c r="BT1092">
        <v>7</v>
      </c>
      <c r="BU1092">
        <v>7</v>
      </c>
      <c r="BV1092" t="str">
        <f>"10:00 AM"</f>
        <v>10:00 AM</v>
      </c>
      <c r="BW1092" t="str">
        <f>"6:00 PM"</f>
        <v>6:00 PM</v>
      </c>
      <c r="BX1092" t="s">
        <v>158</v>
      </c>
      <c r="BY1092">
        <v>0</v>
      </c>
      <c r="BZ1092">
        <v>6</v>
      </c>
      <c r="CA1092" t="s">
        <v>115</v>
      </c>
      <c r="CC1092" t="s">
        <v>246</v>
      </c>
      <c r="CD1092" t="s">
        <v>294</v>
      </c>
      <c r="CF1092" t="s">
        <v>119</v>
      </c>
      <c r="CG1092" t="s">
        <v>120</v>
      </c>
      <c r="CH1092" s="8">
        <v>96950</v>
      </c>
      <c r="CI1092" s="3">
        <v>7.98</v>
      </c>
      <c r="CJ1092" s="3">
        <v>7.98</v>
      </c>
      <c r="CK1092" s="3">
        <v>11.97</v>
      </c>
      <c r="CL1092" s="3">
        <v>11.97</v>
      </c>
      <c r="CM1092" t="s">
        <v>136</v>
      </c>
      <c r="CN1092" t="s">
        <v>246</v>
      </c>
      <c r="CO1092" t="s">
        <v>138</v>
      </c>
      <c r="CQ1092" t="s">
        <v>115</v>
      </c>
      <c r="CR1092" t="s">
        <v>133</v>
      </c>
      <c r="CS1092" t="s">
        <v>139</v>
      </c>
      <c r="CT1092" t="s">
        <v>133</v>
      </c>
      <c r="CU1092" t="s">
        <v>139</v>
      </c>
      <c r="CV1092" t="s">
        <v>133</v>
      </c>
      <c r="CW1092" t="s">
        <v>139</v>
      </c>
      <c r="CX1092" t="s">
        <v>5270</v>
      </c>
      <c r="CY1092" s="10">
        <v>16702877742</v>
      </c>
      <c r="CZ1092" t="s">
        <v>1499</v>
      </c>
      <c r="DA1092" t="s">
        <v>296</v>
      </c>
      <c r="DB1092" t="s">
        <v>133</v>
      </c>
      <c r="DC1092" t="s">
        <v>115</v>
      </c>
    </row>
    <row r="1093" spans="1:112" ht="14.45" customHeight="1" x14ac:dyDescent="0.25">
      <c r="A1093" t="s">
        <v>7353</v>
      </c>
      <c r="B1093" t="s">
        <v>143</v>
      </c>
      <c r="C1093" s="1">
        <v>45602</v>
      </c>
      <c r="D1093" s="1">
        <v>45657</v>
      </c>
      <c r="E1093" t="s">
        <v>114</v>
      </c>
      <c r="G1093" t="s">
        <v>115</v>
      </c>
      <c r="H1093" t="s">
        <v>115</v>
      </c>
      <c r="I1093" t="s">
        <v>115</v>
      </c>
      <c r="J1093" t="s">
        <v>7354</v>
      </c>
      <c r="K1093" t="s">
        <v>7355</v>
      </c>
      <c r="L1093" t="s">
        <v>5340</v>
      </c>
      <c r="M1093" t="s">
        <v>5339</v>
      </c>
      <c r="N1093" t="s">
        <v>148</v>
      </c>
      <c r="O1093" t="s">
        <v>120</v>
      </c>
      <c r="P1093" s="8">
        <v>96950</v>
      </c>
      <c r="Q1093" t="s">
        <v>121</v>
      </c>
      <c r="S1093" s="10">
        <v>16702346378</v>
      </c>
      <c r="U1093" t="s">
        <v>7356</v>
      </c>
      <c r="V1093">
        <v>812112</v>
      </c>
      <c r="W1093" t="s">
        <v>123</v>
      </c>
      <c r="Y1093" t="s">
        <v>1584</v>
      </c>
      <c r="Z1093" t="s">
        <v>5342</v>
      </c>
      <c r="AA1093" t="s">
        <v>5343</v>
      </c>
      <c r="AB1093" t="s">
        <v>460</v>
      </c>
      <c r="AC1093" t="s">
        <v>5340</v>
      </c>
      <c r="AD1093" t="s">
        <v>5339</v>
      </c>
      <c r="AE1093" t="s">
        <v>148</v>
      </c>
      <c r="AF1093" t="s">
        <v>120</v>
      </c>
      <c r="AG1093" s="8">
        <v>96950</v>
      </c>
      <c r="AH1093" t="s">
        <v>121</v>
      </c>
      <c r="AJ1093" s="10">
        <v>16702346378</v>
      </c>
      <c r="AL1093" t="s">
        <v>7357</v>
      </c>
      <c r="BD1093" t="str">
        <f>"39-5011.00"</f>
        <v>39-5011.00</v>
      </c>
      <c r="BE1093" t="s">
        <v>1157</v>
      </c>
      <c r="BF1093" t="s">
        <v>7358</v>
      </c>
      <c r="BG1093" t="s">
        <v>4639</v>
      </c>
      <c r="BH1093">
        <v>3</v>
      </c>
      <c r="BI1093">
        <v>3</v>
      </c>
      <c r="BJ1093" s="1">
        <v>45658</v>
      </c>
      <c r="BK1093" s="1">
        <v>46022</v>
      </c>
      <c r="BL1093" s="1">
        <v>45658</v>
      </c>
      <c r="BM1093" s="1">
        <v>46022</v>
      </c>
      <c r="BN1093">
        <v>35</v>
      </c>
      <c r="BO1093">
        <v>6</v>
      </c>
      <c r="BP1093">
        <v>0</v>
      </c>
      <c r="BQ1093">
        <v>5</v>
      </c>
      <c r="BR1093">
        <v>6</v>
      </c>
      <c r="BS1093">
        <v>6</v>
      </c>
      <c r="BT1093">
        <v>6</v>
      </c>
      <c r="BU1093">
        <v>6</v>
      </c>
      <c r="BV1093" t="str">
        <f>"11:00 AM"</f>
        <v>11:00 AM</v>
      </c>
      <c r="BW1093" t="str">
        <f>"5:00 PM"</f>
        <v>5:00 PM</v>
      </c>
      <c r="BX1093" t="s">
        <v>158</v>
      </c>
      <c r="BY1093">
        <v>0</v>
      </c>
      <c r="BZ1093">
        <v>12</v>
      </c>
      <c r="CA1093" t="s">
        <v>115</v>
      </c>
      <c r="CC1093" t="s">
        <v>7359</v>
      </c>
      <c r="CD1093" t="s">
        <v>5340</v>
      </c>
      <c r="CE1093" t="s">
        <v>5339</v>
      </c>
      <c r="CF1093" t="s">
        <v>148</v>
      </c>
      <c r="CG1093" t="s">
        <v>120</v>
      </c>
      <c r="CH1093" s="8">
        <v>96950</v>
      </c>
      <c r="CI1093" s="3">
        <v>8.14</v>
      </c>
      <c r="CJ1093" s="3">
        <v>8.14</v>
      </c>
      <c r="CK1093" s="3">
        <v>12.21</v>
      </c>
      <c r="CL1093" s="3">
        <v>12.21</v>
      </c>
      <c r="CM1093" t="s">
        <v>136</v>
      </c>
      <c r="CN1093" t="s">
        <v>139</v>
      </c>
      <c r="CO1093" t="s">
        <v>138</v>
      </c>
      <c r="CQ1093" t="s">
        <v>115</v>
      </c>
      <c r="CR1093" t="s">
        <v>133</v>
      </c>
      <c r="CS1093" t="s">
        <v>139</v>
      </c>
      <c r="CT1093" t="s">
        <v>133</v>
      </c>
      <c r="CU1093" t="s">
        <v>139</v>
      </c>
      <c r="CV1093" t="s">
        <v>133</v>
      </c>
      <c r="CW1093" t="s">
        <v>139</v>
      </c>
      <c r="CX1093" t="s">
        <v>7360</v>
      </c>
      <c r="CY1093" s="10">
        <v>16702346378</v>
      </c>
      <c r="CZ1093" t="s">
        <v>7357</v>
      </c>
      <c r="DA1093" t="s">
        <v>710</v>
      </c>
      <c r="DB1093" t="s">
        <v>133</v>
      </c>
      <c r="DC1093" t="s">
        <v>115</v>
      </c>
    </row>
    <row r="1094" spans="1:112" ht="14.45" customHeight="1" x14ac:dyDescent="0.25">
      <c r="A1094" t="s">
        <v>8322</v>
      </c>
      <c r="B1094" t="s">
        <v>192</v>
      </c>
      <c r="C1094" s="1">
        <v>45581</v>
      </c>
      <c r="D1094" s="1">
        <v>45657</v>
      </c>
      <c r="E1094" t="s">
        <v>114</v>
      </c>
      <c r="G1094" t="s">
        <v>115</v>
      </c>
      <c r="H1094" t="s">
        <v>115</v>
      </c>
      <c r="I1094" t="s">
        <v>115</v>
      </c>
      <c r="J1094" t="s">
        <v>1231</v>
      </c>
      <c r="K1094" t="s">
        <v>1231</v>
      </c>
      <c r="L1094" t="s">
        <v>6170</v>
      </c>
      <c r="M1094" t="s">
        <v>1239</v>
      </c>
      <c r="N1094" t="s">
        <v>119</v>
      </c>
      <c r="O1094" t="s">
        <v>120</v>
      </c>
      <c r="P1094" s="8">
        <v>96950</v>
      </c>
      <c r="Q1094" t="s">
        <v>121</v>
      </c>
      <c r="S1094" s="10">
        <v>16702356238</v>
      </c>
      <c r="U1094" t="s">
        <v>1235</v>
      </c>
      <c r="V1094">
        <v>56132</v>
      </c>
      <c r="W1094" t="s">
        <v>123</v>
      </c>
      <c r="Y1094" t="s">
        <v>1236</v>
      </c>
      <c r="Z1094" t="s">
        <v>1237</v>
      </c>
      <c r="AA1094" t="s">
        <v>1238</v>
      </c>
      <c r="AB1094" t="s">
        <v>1752</v>
      </c>
      <c r="AC1094" t="s">
        <v>1839</v>
      </c>
      <c r="AD1094" t="s">
        <v>1840</v>
      </c>
      <c r="AE1094" t="s">
        <v>119</v>
      </c>
      <c r="AF1094" t="s">
        <v>120</v>
      </c>
      <c r="AG1094" s="8">
        <v>96950</v>
      </c>
      <c r="AH1094" t="s">
        <v>121</v>
      </c>
      <c r="AJ1094" s="10">
        <v>16702356238</v>
      </c>
      <c r="AL1094" t="s">
        <v>1841</v>
      </c>
      <c r="BD1094" t="str">
        <f>"49-9099.00"</f>
        <v>49-9099.00</v>
      </c>
      <c r="BE1094" t="s">
        <v>182</v>
      </c>
      <c r="BF1094" t="s">
        <v>5629</v>
      </c>
      <c r="BG1094" t="s">
        <v>1242</v>
      </c>
      <c r="BH1094">
        <v>12</v>
      </c>
      <c r="BJ1094" s="1">
        <v>45658</v>
      </c>
      <c r="BK1094" s="1">
        <v>46022</v>
      </c>
      <c r="BN1094">
        <v>35</v>
      </c>
      <c r="BO1094">
        <v>0</v>
      </c>
      <c r="BP1094">
        <v>7</v>
      </c>
      <c r="BQ1094">
        <v>7</v>
      </c>
      <c r="BR1094">
        <v>7</v>
      </c>
      <c r="BS1094">
        <v>7</v>
      </c>
      <c r="BT1094">
        <v>7</v>
      </c>
      <c r="BU1094">
        <v>0</v>
      </c>
      <c r="BV1094" t="str">
        <f>"8:00 AM"</f>
        <v>8:00 AM</v>
      </c>
      <c r="BW1094" t="str">
        <f>"4:00 PM"</f>
        <v>4:00 PM</v>
      </c>
      <c r="BX1094" t="s">
        <v>158</v>
      </c>
      <c r="BY1094">
        <v>0</v>
      </c>
      <c r="BZ1094">
        <v>3</v>
      </c>
      <c r="CA1094" t="s">
        <v>115</v>
      </c>
      <c r="CC1094" s="2" t="s">
        <v>5630</v>
      </c>
      <c r="CD1094" t="s">
        <v>1844</v>
      </c>
      <c r="CE1094" t="s">
        <v>1845</v>
      </c>
      <c r="CF1094" t="s">
        <v>119</v>
      </c>
      <c r="CG1094" t="s">
        <v>120</v>
      </c>
      <c r="CH1094" s="8">
        <v>96950</v>
      </c>
      <c r="CI1094" s="3">
        <v>10.02</v>
      </c>
      <c r="CJ1094" s="3">
        <v>10.02</v>
      </c>
      <c r="CK1094" s="3">
        <v>15.03</v>
      </c>
      <c r="CL1094" s="3">
        <v>15.03</v>
      </c>
      <c r="CM1094" t="s">
        <v>136</v>
      </c>
      <c r="CN1094" t="s">
        <v>137</v>
      </c>
      <c r="CO1094" t="s">
        <v>138</v>
      </c>
      <c r="CQ1094" t="s">
        <v>115</v>
      </c>
      <c r="CR1094" t="s">
        <v>133</v>
      </c>
      <c r="CS1094" t="s">
        <v>139</v>
      </c>
      <c r="CT1094" t="s">
        <v>133</v>
      </c>
      <c r="CU1094" t="s">
        <v>139</v>
      </c>
      <c r="CV1094" t="s">
        <v>133</v>
      </c>
      <c r="CW1094" t="s">
        <v>139</v>
      </c>
      <c r="CX1094" s="2" t="s">
        <v>1010</v>
      </c>
      <c r="CY1094" s="10">
        <v>16702356238</v>
      </c>
      <c r="CZ1094" t="s">
        <v>1841</v>
      </c>
      <c r="DA1094" t="s">
        <v>209</v>
      </c>
      <c r="DB1094" t="s">
        <v>133</v>
      </c>
      <c r="DC1094" t="s">
        <v>115</v>
      </c>
    </row>
    <row r="1095" spans="1:112" ht="14.45" customHeight="1" x14ac:dyDescent="0.25">
      <c r="A1095" t="s">
        <v>2514</v>
      </c>
      <c r="B1095" t="s">
        <v>212</v>
      </c>
      <c r="C1095" s="1">
        <v>45600</v>
      </c>
      <c r="D1095" s="1">
        <v>45659</v>
      </c>
      <c r="E1095" t="s">
        <v>114</v>
      </c>
      <c r="G1095" t="s">
        <v>115</v>
      </c>
      <c r="H1095" t="s">
        <v>115</v>
      </c>
      <c r="I1095" t="s">
        <v>115</v>
      </c>
      <c r="J1095" t="s">
        <v>2515</v>
      </c>
      <c r="K1095" t="s">
        <v>2516</v>
      </c>
      <c r="L1095" t="s">
        <v>160</v>
      </c>
      <c r="M1095" t="s">
        <v>2517</v>
      </c>
      <c r="N1095" t="s">
        <v>162</v>
      </c>
      <c r="O1095" t="s">
        <v>120</v>
      </c>
      <c r="P1095" s="8">
        <v>96952</v>
      </c>
      <c r="Q1095" t="s">
        <v>121</v>
      </c>
      <c r="R1095" t="s">
        <v>139</v>
      </c>
      <c r="S1095" s="10">
        <v>16704334428</v>
      </c>
      <c r="U1095" t="s">
        <v>2518</v>
      </c>
      <c r="V1095">
        <v>561720</v>
      </c>
      <c r="W1095" t="s">
        <v>123</v>
      </c>
      <c r="Y1095" t="s">
        <v>2519</v>
      </c>
      <c r="Z1095" t="s">
        <v>2520</v>
      </c>
      <c r="AA1095" t="s">
        <v>2521</v>
      </c>
      <c r="AB1095" t="s">
        <v>584</v>
      </c>
      <c r="AC1095" t="s">
        <v>160</v>
      </c>
      <c r="AD1095" t="s">
        <v>2517</v>
      </c>
      <c r="AE1095" t="s">
        <v>162</v>
      </c>
      <c r="AF1095" t="s">
        <v>120</v>
      </c>
      <c r="AG1095" s="8">
        <v>96952</v>
      </c>
      <c r="AH1095" t="s">
        <v>121</v>
      </c>
      <c r="AJ1095" s="10">
        <v>16709894711</v>
      </c>
      <c r="AL1095" t="s">
        <v>2522</v>
      </c>
      <c r="BD1095" t="str">
        <f>"37-2012.00"</f>
        <v>37-2012.00</v>
      </c>
      <c r="BE1095" t="s">
        <v>512</v>
      </c>
      <c r="BF1095" t="s">
        <v>2523</v>
      </c>
      <c r="BG1095" t="s">
        <v>2524</v>
      </c>
      <c r="BH1095">
        <v>2</v>
      </c>
      <c r="BJ1095" s="1">
        <v>45658</v>
      </c>
      <c r="BK1095" s="1">
        <v>46022</v>
      </c>
      <c r="BN1095">
        <v>40</v>
      </c>
      <c r="BO1095">
        <v>0</v>
      </c>
      <c r="BP1095">
        <v>8</v>
      </c>
      <c r="BQ1095">
        <v>8</v>
      </c>
      <c r="BR1095">
        <v>8</v>
      </c>
      <c r="BS1095">
        <v>8</v>
      </c>
      <c r="BT1095">
        <v>8</v>
      </c>
      <c r="BU1095">
        <v>0</v>
      </c>
      <c r="BV1095" t="str">
        <f>"8:00 AM"</f>
        <v>8:00 AM</v>
      </c>
      <c r="BW1095" t="str">
        <f>"5:00 PM"</f>
        <v>5:00 PM</v>
      </c>
      <c r="BX1095" t="s">
        <v>158</v>
      </c>
      <c r="BY1095">
        <v>0</v>
      </c>
      <c r="BZ1095">
        <v>3</v>
      </c>
      <c r="CA1095" t="s">
        <v>115</v>
      </c>
      <c r="CC1095" t="s">
        <v>2525</v>
      </c>
      <c r="CD1095" t="s">
        <v>160</v>
      </c>
      <c r="CE1095" t="s">
        <v>2517</v>
      </c>
      <c r="CF1095" t="s">
        <v>162</v>
      </c>
      <c r="CG1095" t="s">
        <v>120</v>
      </c>
      <c r="CH1095" s="8">
        <v>96952</v>
      </c>
      <c r="CI1095" s="3">
        <v>15.32</v>
      </c>
      <c r="CJ1095" s="3">
        <v>15.32</v>
      </c>
      <c r="CK1095" s="3">
        <v>22.98</v>
      </c>
      <c r="CL1095" s="3">
        <v>22.98</v>
      </c>
      <c r="CM1095" t="s">
        <v>136</v>
      </c>
      <c r="CO1095" t="s">
        <v>138</v>
      </c>
      <c r="CQ1095" t="s">
        <v>115</v>
      </c>
      <c r="CR1095" t="s">
        <v>133</v>
      </c>
      <c r="CS1095" t="s">
        <v>139</v>
      </c>
      <c r="CT1095" t="s">
        <v>133</v>
      </c>
      <c r="CU1095" t="s">
        <v>139</v>
      </c>
      <c r="CV1095" t="s">
        <v>133</v>
      </c>
      <c r="CW1095" t="s">
        <v>139</v>
      </c>
      <c r="CX1095" s="2" t="s">
        <v>2526</v>
      </c>
      <c r="CY1095" s="10">
        <v>16704334428</v>
      </c>
      <c r="CZ1095" t="s">
        <v>2522</v>
      </c>
      <c r="DA1095" t="s">
        <v>139</v>
      </c>
      <c r="DB1095" t="s">
        <v>133</v>
      </c>
      <c r="DC1095" t="s">
        <v>115</v>
      </c>
    </row>
    <row r="1096" spans="1:112" ht="14.45" customHeight="1" x14ac:dyDescent="0.25">
      <c r="A1096" t="s">
        <v>3394</v>
      </c>
      <c r="B1096" t="s">
        <v>192</v>
      </c>
      <c r="C1096" s="1">
        <v>45618</v>
      </c>
      <c r="D1096" s="1">
        <v>45659</v>
      </c>
      <c r="E1096" t="s">
        <v>114</v>
      </c>
      <c r="G1096" t="s">
        <v>115</v>
      </c>
      <c r="H1096" t="s">
        <v>115</v>
      </c>
      <c r="I1096" t="s">
        <v>115</v>
      </c>
      <c r="J1096" t="s">
        <v>2762</v>
      </c>
      <c r="L1096" t="s">
        <v>2763</v>
      </c>
      <c r="M1096" t="s">
        <v>2764</v>
      </c>
      <c r="N1096" t="s">
        <v>283</v>
      </c>
      <c r="O1096" t="s">
        <v>120</v>
      </c>
      <c r="P1096" s="8">
        <v>96952</v>
      </c>
      <c r="Q1096" t="s">
        <v>121</v>
      </c>
      <c r="S1096" s="10">
        <v>16707832999</v>
      </c>
      <c r="U1096" t="s">
        <v>2765</v>
      </c>
      <c r="V1096">
        <v>72251</v>
      </c>
      <c r="W1096" t="s">
        <v>123</v>
      </c>
      <c r="Y1096" t="s">
        <v>3395</v>
      </c>
      <c r="Z1096" t="s">
        <v>3396</v>
      </c>
      <c r="AA1096" t="s">
        <v>3397</v>
      </c>
      <c r="AB1096" t="s">
        <v>200</v>
      </c>
      <c r="AC1096" t="s">
        <v>2763</v>
      </c>
      <c r="AD1096" t="s">
        <v>2764</v>
      </c>
      <c r="AE1096" t="s">
        <v>283</v>
      </c>
      <c r="AF1096" t="s">
        <v>120</v>
      </c>
      <c r="AG1096" s="8">
        <v>96952</v>
      </c>
      <c r="AH1096" t="s">
        <v>121</v>
      </c>
      <c r="AJ1096" s="10">
        <v>16707832999</v>
      </c>
      <c r="AL1096" t="s">
        <v>2769</v>
      </c>
      <c r="BD1096" t="str">
        <f>"35-2014.00"</f>
        <v>35-2014.00</v>
      </c>
      <c r="BE1096" t="s">
        <v>273</v>
      </c>
      <c r="BF1096" t="s">
        <v>3398</v>
      </c>
      <c r="BG1096" t="s">
        <v>275</v>
      </c>
      <c r="BH1096">
        <v>5</v>
      </c>
      <c r="BJ1096" s="1">
        <v>45658</v>
      </c>
      <c r="BK1096" s="1">
        <v>46022</v>
      </c>
      <c r="BN1096">
        <v>35</v>
      </c>
      <c r="BO1096">
        <v>0</v>
      </c>
      <c r="BP1096">
        <v>7</v>
      </c>
      <c r="BQ1096">
        <v>7</v>
      </c>
      <c r="BR1096">
        <v>7</v>
      </c>
      <c r="BS1096">
        <v>7</v>
      </c>
      <c r="BT1096">
        <v>7</v>
      </c>
      <c r="BU1096">
        <v>0</v>
      </c>
      <c r="BV1096" t="str">
        <f>"8:00 AM"</f>
        <v>8:00 AM</v>
      </c>
      <c r="BW1096" t="str">
        <f>"4:00 PM"</f>
        <v>4:00 PM</v>
      </c>
      <c r="BX1096" t="s">
        <v>158</v>
      </c>
      <c r="BY1096">
        <v>0</v>
      </c>
      <c r="BZ1096">
        <v>12</v>
      </c>
      <c r="CA1096" t="s">
        <v>115</v>
      </c>
      <c r="CC1096" s="2" t="s">
        <v>2772</v>
      </c>
      <c r="CD1096" t="s">
        <v>2763</v>
      </c>
      <c r="CE1096" t="s">
        <v>2764</v>
      </c>
      <c r="CF1096" t="s">
        <v>283</v>
      </c>
      <c r="CG1096" t="s">
        <v>120</v>
      </c>
      <c r="CH1096" s="8">
        <v>96952</v>
      </c>
      <c r="CI1096" s="3">
        <v>8.83</v>
      </c>
      <c r="CJ1096" s="3">
        <v>8.83</v>
      </c>
      <c r="CK1096" s="3">
        <v>13.25</v>
      </c>
      <c r="CL1096" s="3">
        <v>13.25</v>
      </c>
      <c r="CM1096" t="s">
        <v>136</v>
      </c>
      <c r="CN1096" t="s">
        <v>368</v>
      </c>
      <c r="CO1096" t="s">
        <v>138</v>
      </c>
      <c r="CQ1096" t="s">
        <v>115</v>
      </c>
      <c r="CR1096" t="s">
        <v>133</v>
      </c>
      <c r="CS1096" t="s">
        <v>139</v>
      </c>
      <c r="CT1096" t="s">
        <v>133</v>
      </c>
      <c r="CU1096" t="s">
        <v>139</v>
      </c>
      <c r="CV1096" t="s">
        <v>133</v>
      </c>
      <c r="CW1096" t="s">
        <v>139</v>
      </c>
      <c r="CX1096" t="s">
        <v>3399</v>
      </c>
      <c r="CY1096" s="10">
        <v>16708329999</v>
      </c>
      <c r="CZ1096" t="s">
        <v>2769</v>
      </c>
      <c r="DA1096" t="s">
        <v>139</v>
      </c>
      <c r="DB1096" t="s">
        <v>133</v>
      </c>
      <c r="DC1096" t="s">
        <v>115</v>
      </c>
    </row>
    <row r="1097" spans="1:112" ht="14.45" customHeight="1" x14ac:dyDescent="0.25">
      <c r="A1097" t="s">
        <v>6633</v>
      </c>
      <c r="B1097" t="s">
        <v>192</v>
      </c>
      <c r="C1097" s="1">
        <v>45595</v>
      </c>
      <c r="D1097" s="1">
        <v>45659</v>
      </c>
      <c r="E1097" t="s">
        <v>114</v>
      </c>
      <c r="G1097" t="s">
        <v>115</v>
      </c>
      <c r="H1097" t="s">
        <v>115</v>
      </c>
      <c r="I1097" t="s">
        <v>115</v>
      </c>
      <c r="J1097" t="s">
        <v>2647</v>
      </c>
      <c r="K1097" t="s">
        <v>5449</v>
      </c>
      <c r="L1097" t="s">
        <v>2649</v>
      </c>
      <c r="M1097" t="s">
        <v>2650</v>
      </c>
      <c r="N1097" t="s">
        <v>119</v>
      </c>
      <c r="O1097" t="s">
        <v>120</v>
      </c>
      <c r="P1097" s="8">
        <v>96950</v>
      </c>
      <c r="Q1097" t="s">
        <v>121</v>
      </c>
      <c r="S1097" s="10">
        <v>16702876661</v>
      </c>
      <c r="U1097" t="s">
        <v>2651</v>
      </c>
      <c r="V1097">
        <v>812112</v>
      </c>
      <c r="W1097" t="s">
        <v>123</v>
      </c>
      <c r="Y1097" t="s">
        <v>2149</v>
      </c>
      <c r="Z1097" t="s">
        <v>2150</v>
      </c>
      <c r="AB1097" t="s">
        <v>2652</v>
      </c>
      <c r="AC1097" t="s">
        <v>2649</v>
      </c>
      <c r="AD1097" t="s">
        <v>2653</v>
      </c>
      <c r="AE1097" t="s">
        <v>119</v>
      </c>
      <c r="AF1097" t="s">
        <v>120</v>
      </c>
      <c r="AG1097" s="8">
        <v>96950</v>
      </c>
      <c r="AH1097" t="s">
        <v>121</v>
      </c>
      <c r="AJ1097" s="10">
        <v>16702876661</v>
      </c>
      <c r="AL1097" t="s">
        <v>2654</v>
      </c>
      <c r="BD1097" t="str">
        <f>"39-5092.00"</f>
        <v>39-5092.00</v>
      </c>
      <c r="BE1097" t="s">
        <v>3076</v>
      </c>
      <c r="BF1097" t="s">
        <v>6634</v>
      </c>
      <c r="BG1097" t="s">
        <v>5510</v>
      </c>
      <c r="BH1097">
        <v>4</v>
      </c>
      <c r="BJ1097" s="1">
        <v>45627</v>
      </c>
      <c r="BK1097" s="1">
        <v>45930</v>
      </c>
      <c r="BN1097">
        <v>35</v>
      </c>
      <c r="BO1097">
        <v>7</v>
      </c>
      <c r="BP1097">
        <v>0</v>
      </c>
      <c r="BQ1097">
        <v>0</v>
      </c>
      <c r="BR1097">
        <v>7</v>
      </c>
      <c r="BS1097">
        <v>7</v>
      </c>
      <c r="BT1097">
        <v>7</v>
      </c>
      <c r="BU1097">
        <v>7</v>
      </c>
      <c r="BV1097" t="str">
        <f>"12:00 PM"</f>
        <v>12:00 PM</v>
      </c>
      <c r="BW1097" t="str">
        <f>"7:00 PM"</f>
        <v>7:00 PM</v>
      </c>
      <c r="BX1097" t="s">
        <v>158</v>
      </c>
      <c r="BY1097">
        <v>0</v>
      </c>
      <c r="BZ1097">
        <v>12</v>
      </c>
      <c r="CA1097" t="s">
        <v>115</v>
      </c>
      <c r="CC1097" t="s">
        <v>6635</v>
      </c>
      <c r="CD1097" t="s">
        <v>2649</v>
      </c>
      <c r="CE1097" t="s">
        <v>2650</v>
      </c>
      <c r="CF1097" t="s">
        <v>2477</v>
      </c>
      <c r="CG1097" t="s">
        <v>120</v>
      </c>
      <c r="CH1097" s="8">
        <v>96950</v>
      </c>
      <c r="CI1097" s="3">
        <v>8.14</v>
      </c>
      <c r="CJ1097" s="3">
        <v>8.14</v>
      </c>
      <c r="CK1097" s="3">
        <v>12.21</v>
      </c>
      <c r="CL1097" s="3">
        <v>12.21</v>
      </c>
      <c r="CM1097" t="s">
        <v>136</v>
      </c>
      <c r="CN1097" t="s">
        <v>139</v>
      </c>
      <c r="CO1097" t="s">
        <v>138</v>
      </c>
      <c r="CQ1097" t="s">
        <v>115</v>
      </c>
      <c r="CR1097" t="s">
        <v>133</v>
      </c>
      <c r="CS1097" t="s">
        <v>139</v>
      </c>
      <c r="CT1097" t="s">
        <v>133</v>
      </c>
      <c r="CU1097" t="s">
        <v>133</v>
      </c>
      <c r="CV1097" t="s">
        <v>133</v>
      </c>
      <c r="CW1097" t="s">
        <v>139</v>
      </c>
      <c r="CX1097" t="s">
        <v>2155</v>
      </c>
      <c r="CY1097" s="10">
        <v>16702876661</v>
      </c>
      <c r="CZ1097" t="s">
        <v>2654</v>
      </c>
      <c r="DA1097" t="s">
        <v>139</v>
      </c>
      <c r="DB1097" t="s">
        <v>133</v>
      </c>
      <c r="DC1097" t="s">
        <v>115</v>
      </c>
    </row>
    <row r="1098" spans="1:112" ht="14.45" customHeight="1" x14ac:dyDescent="0.25">
      <c r="A1098" t="s">
        <v>7132</v>
      </c>
      <c r="B1098" t="s">
        <v>192</v>
      </c>
      <c r="C1098" s="1">
        <v>45603</v>
      </c>
      <c r="D1098" s="1">
        <v>45659</v>
      </c>
      <c r="E1098" t="s">
        <v>144</v>
      </c>
      <c r="F1098" s="1">
        <v>45776</v>
      </c>
      <c r="G1098" t="s">
        <v>115</v>
      </c>
      <c r="H1098" t="s">
        <v>115</v>
      </c>
      <c r="I1098" t="s">
        <v>115</v>
      </c>
      <c r="J1098" t="s">
        <v>1640</v>
      </c>
      <c r="K1098" t="s">
        <v>1641</v>
      </c>
      <c r="L1098" t="s">
        <v>1642</v>
      </c>
      <c r="M1098" t="s">
        <v>1643</v>
      </c>
      <c r="N1098" t="s">
        <v>119</v>
      </c>
      <c r="O1098" t="s">
        <v>120</v>
      </c>
      <c r="P1098" s="8">
        <v>96950</v>
      </c>
      <c r="Q1098" t="s">
        <v>121</v>
      </c>
      <c r="S1098" s="10">
        <v>16702870614</v>
      </c>
      <c r="U1098" t="s">
        <v>1644</v>
      </c>
      <c r="V1098">
        <v>561320</v>
      </c>
      <c r="W1098" t="s">
        <v>123</v>
      </c>
      <c r="Y1098" t="s">
        <v>1645</v>
      </c>
      <c r="Z1098" t="s">
        <v>1646</v>
      </c>
      <c r="AA1098" t="s">
        <v>1647</v>
      </c>
      <c r="AB1098" t="s">
        <v>288</v>
      </c>
      <c r="AC1098" t="s">
        <v>1642</v>
      </c>
      <c r="AD1098" t="s">
        <v>1643</v>
      </c>
      <c r="AE1098" t="s">
        <v>119</v>
      </c>
      <c r="AF1098" t="s">
        <v>120</v>
      </c>
      <c r="AG1098" s="8">
        <v>96950</v>
      </c>
      <c r="AH1098" t="s">
        <v>121</v>
      </c>
      <c r="AJ1098" s="10">
        <v>16702870614</v>
      </c>
      <c r="AL1098" t="s">
        <v>1648</v>
      </c>
      <c r="BD1098" t="str">
        <f>"43-3031.00"</f>
        <v>43-3031.00</v>
      </c>
      <c r="BE1098" t="s">
        <v>430</v>
      </c>
      <c r="BF1098" t="s">
        <v>4807</v>
      </c>
      <c r="BG1098" t="s">
        <v>131</v>
      </c>
      <c r="BH1098">
        <v>3</v>
      </c>
      <c r="BJ1098" s="1">
        <v>45778</v>
      </c>
      <c r="BK1098" s="1">
        <v>46142</v>
      </c>
      <c r="BN1098">
        <v>35</v>
      </c>
      <c r="BO1098">
        <v>0</v>
      </c>
      <c r="BP1098">
        <v>7</v>
      </c>
      <c r="BQ1098">
        <v>7</v>
      </c>
      <c r="BR1098">
        <v>7</v>
      </c>
      <c r="BS1098">
        <v>7</v>
      </c>
      <c r="BT1098">
        <v>7</v>
      </c>
      <c r="BU1098">
        <v>0</v>
      </c>
      <c r="BV1098" t="str">
        <f>"9:00 AM"</f>
        <v>9:00 AM</v>
      </c>
      <c r="BW1098" t="str">
        <f>"5:00 PM"</f>
        <v>5:00 PM</v>
      </c>
      <c r="BX1098" t="s">
        <v>226</v>
      </c>
      <c r="BY1098">
        <v>0</v>
      </c>
      <c r="BZ1098">
        <v>12</v>
      </c>
      <c r="CA1098" t="s">
        <v>115</v>
      </c>
      <c r="CC1098" t="s">
        <v>7133</v>
      </c>
      <c r="CD1098" t="s">
        <v>1642</v>
      </c>
      <c r="CE1098" t="s">
        <v>1643</v>
      </c>
      <c r="CF1098" t="s">
        <v>1721</v>
      </c>
      <c r="CG1098" t="s">
        <v>120</v>
      </c>
      <c r="CH1098" s="8">
        <v>96950</v>
      </c>
      <c r="CI1098" s="3">
        <v>12.28</v>
      </c>
      <c r="CJ1098" s="3">
        <v>12.28</v>
      </c>
      <c r="CK1098" s="3">
        <v>18.420000000000002</v>
      </c>
      <c r="CL1098" s="3">
        <v>18.420000000000002</v>
      </c>
      <c r="CM1098" t="s">
        <v>136</v>
      </c>
      <c r="CO1098" t="s">
        <v>138</v>
      </c>
      <c r="CQ1098" t="s">
        <v>115</v>
      </c>
      <c r="CR1098" t="s">
        <v>133</v>
      </c>
      <c r="CS1098" t="s">
        <v>139</v>
      </c>
      <c r="CT1098" t="s">
        <v>133</v>
      </c>
      <c r="CU1098" t="s">
        <v>133</v>
      </c>
      <c r="CV1098" t="s">
        <v>133</v>
      </c>
      <c r="CW1098" t="s">
        <v>139</v>
      </c>
      <c r="CX1098" t="s">
        <v>1722</v>
      </c>
      <c r="CY1098" s="10">
        <v>16702870614</v>
      </c>
      <c r="CZ1098" t="s">
        <v>1648</v>
      </c>
      <c r="DA1098" t="s">
        <v>296</v>
      </c>
      <c r="DB1098" t="s">
        <v>133</v>
      </c>
      <c r="DC1098" t="s">
        <v>115</v>
      </c>
    </row>
    <row r="1099" spans="1:112" ht="14.45" customHeight="1" x14ac:dyDescent="0.25">
      <c r="A1099" t="s">
        <v>7958</v>
      </c>
      <c r="B1099" t="s">
        <v>143</v>
      </c>
      <c r="C1099" s="1">
        <v>45610</v>
      </c>
      <c r="D1099" s="1">
        <v>45659</v>
      </c>
      <c r="E1099" t="s">
        <v>114</v>
      </c>
      <c r="G1099" t="s">
        <v>115</v>
      </c>
      <c r="H1099" t="s">
        <v>115</v>
      </c>
      <c r="I1099" t="s">
        <v>115</v>
      </c>
      <c r="J1099" t="s">
        <v>1940</v>
      </c>
      <c r="K1099" t="s">
        <v>1941</v>
      </c>
      <c r="L1099" t="s">
        <v>7959</v>
      </c>
      <c r="M1099" t="s">
        <v>4170</v>
      </c>
      <c r="N1099" t="s">
        <v>119</v>
      </c>
      <c r="O1099" t="s">
        <v>120</v>
      </c>
      <c r="P1099" s="8">
        <v>96950</v>
      </c>
      <c r="Q1099" t="s">
        <v>121</v>
      </c>
      <c r="R1099" t="s">
        <v>139</v>
      </c>
      <c r="S1099" s="10">
        <v>16702355009</v>
      </c>
      <c r="U1099" t="s">
        <v>1944</v>
      </c>
      <c r="V1099">
        <v>561320</v>
      </c>
      <c r="W1099" t="s">
        <v>234</v>
      </c>
      <c r="X1099" t="s">
        <v>133</v>
      </c>
      <c r="Y1099" t="s">
        <v>473</v>
      </c>
      <c r="Z1099" t="s">
        <v>474</v>
      </c>
      <c r="AA1099" t="s">
        <v>475</v>
      </c>
      <c r="AB1099" t="s">
        <v>365</v>
      </c>
      <c r="AC1099" t="s">
        <v>1942</v>
      </c>
      <c r="AD1099" t="s">
        <v>1943</v>
      </c>
      <c r="AE1099" t="s">
        <v>119</v>
      </c>
      <c r="AF1099" t="s">
        <v>120</v>
      </c>
      <c r="AG1099" s="8">
        <v>96950</v>
      </c>
      <c r="AH1099" t="s">
        <v>121</v>
      </c>
      <c r="AJ1099" s="10">
        <v>16702355009</v>
      </c>
      <c r="AL1099" t="s">
        <v>1945</v>
      </c>
      <c r="BD1099" t="str">
        <f>"37-2011.00"</f>
        <v>37-2011.00</v>
      </c>
      <c r="BE1099" t="s">
        <v>203</v>
      </c>
      <c r="BF1099" t="s">
        <v>1946</v>
      </c>
      <c r="BG1099" t="s">
        <v>1947</v>
      </c>
      <c r="BH1099">
        <v>10</v>
      </c>
      <c r="BI1099">
        <v>10</v>
      </c>
      <c r="BJ1099" s="1">
        <v>45658</v>
      </c>
      <c r="BK1099" s="1">
        <v>46022</v>
      </c>
      <c r="BL1099" s="1">
        <v>45659</v>
      </c>
      <c r="BM1099" s="1">
        <v>46022</v>
      </c>
      <c r="BN1099">
        <v>35</v>
      </c>
      <c r="BO1099">
        <v>0</v>
      </c>
      <c r="BP1099">
        <v>7</v>
      </c>
      <c r="BQ1099">
        <v>7</v>
      </c>
      <c r="BR1099">
        <v>7</v>
      </c>
      <c r="BS1099">
        <v>7</v>
      </c>
      <c r="BT1099">
        <v>7</v>
      </c>
      <c r="BU1099">
        <v>0</v>
      </c>
      <c r="BV1099" t="str">
        <f t="shared" ref="BV1099:BV1104" si="18">"8:00 AM"</f>
        <v>8:00 AM</v>
      </c>
      <c r="BW1099" t="str">
        <f>"4:00 PM"</f>
        <v>4:00 PM</v>
      </c>
      <c r="BX1099" t="s">
        <v>158</v>
      </c>
      <c r="BY1099">
        <v>0</v>
      </c>
      <c r="BZ1099">
        <v>12</v>
      </c>
      <c r="CA1099" t="s">
        <v>115</v>
      </c>
      <c r="CC1099" s="2" t="s">
        <v>7960</v>
      </c>
      <c r="CD1099" t="s">
        <v>6742</v>
      </c>
      <c r="CE1099" t="s">
        <v>4329</v>
      </c>
      <c r="CF1099" t="s">
        <v>119</v>
      </c>
      <c r="CG1099" t="s">
        <v>120</v>
      </c>
      <c r="CH1099" s="8">
        <v>96950</v>
      </c>
      <c r="CI1099" s="3">
        <v>8.2899999999999991</v>
      </c>
      <c r="CJ1099" s="3">
        <v>8.2899999999999991</v>
      </c>
      <c r="CK1099" s="3">
        <v>12.44</v>
      </c>
      <c r="CL1099" s="3">
        <v>12.44</v>
      </c>
      <c r="CM1099" t="s">
        <v>136</v>
      </c>
      <c r="CN1099" t="s">
        <v>1949</v>
      </c>
      <c r="CO1099" t="s">
        <v>138</v>
      </c>
      <c r="CQ1099" t="s">
        <v>115</v>
      </c>
      <c r="CR1099" t="s">
        <v>133</v>
      </c>
      <c r="CS1099" t="s">
        <v>139</v>
      </c>
      <c r="CT1099" t="s">
        <v>133</v>
      </c>
      <c r="CU1099" t="s">
        <v>139</v>
      </c>
      <c r="CV1099" t="s">
        <v>133</v>
      </c>
      <c r="CW1099" t="s">
        <v>139</v>
      </c>
      <c r="CX1099" t="s">
        <v>4830</v>
      </c>
      <c r="CY1099" s="10">
        <v>16702355009</v>
      </c>
      <c r="CZ1099" t="s">
        <v>1945</v>
      </c>
      <c r="DA1099" t="s">
        <v>139</v>
      </c>
      <c r="DB1099" t="s">
        <v>133</v>
      </c>
      <c r="DC1099" t="s">
        <v>133</v>
      </c>
    </row>
    <row r="1100" spans="1:112" ht="14.45" customHeight="1" x14ac:dyDescent="0.25">
      <c r="A1100" t="s">
        <v>8304</v>
      </c>
      <c r="B1100" t="s">
        <v>192</v>
      </c>
      <c r="C1100" s="1">
        <v>45600</v>
      </c>
      <c r="D1100" s="1">
        <v>45659</v>
      </c>
      <c r="E1100" t="s">
        <v>114</v>
      </c>
      <c r="G1100" t="s">
        <v>115</v>
      </c>
      <c r="H1100" t="s">
        <v>115</v>
      </c>
      <c r="I1100" t="s">
        <v>115</v>
      </c>
      <c r="J1100" t="s">
        <v>3439</v>
      </c>
      <c r="K1100" t="s">
        <v>3440</v>
      </c>
      <c r="L1100" t="s">
        <v>1054</v>
      </c>
      <c r="N1100" t="s">
        <v>643</v>
      </c>
      <c r="O1100" t="s">
        <v>120</v>
      </c>
      <c r="P1100" s="8">
        <v>96951</v>
      </c>
      <c r="Q1100" t="s">
        <v>121</v>
      </c>
      <c r="S1100" s="10">
        <v>16705320350</v>
      </c>
      <c r="U1100" t="s">
        <v>3441</v>
      </c>
      <c r="V1100">
        <v>445110</v>
      </c>
      <c r="W1100" t="s">
        <v>123</v>
      </c>
      <c r="Y1100" t="s">
        <v>1056</v>
      </c>
      <c r="Z1100" t="s">
        <v>269</v>
      </c>
      <c r="AA1100" t="s">
        <v>1057</v>
      </c>
      <c r="AB1100" t="s">
        <v>3386</v>
      </c>
      <c r="AC1100" t="s">
        <v>1054</v>
      </c>
      <c r="AE1100" t="s">
        <v>643</v>
      </c>
      <c r="AF1100" t="s">
        <v>120</v>
      </c>
      <c r="AG1100" s="8">
        <v>96951</v>
      </c>
      <c r="AH1100" t="s">
        <v>121</v>
      </c>
      <c r="AJ1100" s="10">
        <v>16705320350</v>
      </c>
      <c r="AL1100" t="s">
        <v>3442</v>
      </c>
      <c r="BD1100" t="str">
        <f>"51-9198.00"</f>
        <v>51-9198.00</v>
      </c>
      <c r="BE1100" t="s">
        <v>1347</v>
      </c>
      <c r="BF1100" t="s">
        <v>3802</v>
      </c>
      <c r="BG1100" t="s">
        <v>3803</v>
      </c>
      <c r="BH1100">
        <v>1</v>
      </c>
      <c r="BJ1100" s="1">
        <v>45716</v>
      </c>
      <c r="BK1100" s="1">
        <v>46080</v>
      </c>
      <c r="BN1100">
        <v>40</v>
      </c>
      <c r="BO1100">
        <v>0</v>
      </c>
      <c r="BP1100">
        <v>7</v>
      </c>
      <c r="BQ1100">
        <v>7</v>
      </c>
      <c r="BR1100">
        <v>7</v>
      </c>
      <c r="BS1100">
        <v>7</v>
      </c>
      <c r="BT1100">
        <v>7</v>
      </c>
      <c r="BU1100">
        <v>5</v>
      </c>
      <c r="BV1100" t="str">
        <f t="shared" si="18"/>
        <v>8:00 AM</v>
      </c>
      <c r="BW1100" t="str">
        <f>"4:00 PM"</f>
        <v>4:00 PM</v>
      </c>
      <c r="BX1100" t="s">
        <v>158</v>
      </c>
      <c r="BY1100">
        <v>3</v>
      </c>
      <c r="BZ1100">
        <v>0</v>
      </c>
      <c r="CA1100" t="s">
        <v>115</v>
      </c>
      <c r="CC1100" t="s">
        <v>3804</v>
      </c>
      <c r="CD1100" t="s">
        <v>1063</v>
      </c>
      <c r="CF1100" t="s">
        <v>643</v>
      </c>
      <c r="CG1100" t="s">
        <v>120</v>
      </c>
      <c r="CH1100" s="8">
        <v>96951</v>
      </c>
      <c r="CI1100" s="3">
        <v>8.23</v>
      </c>
      <c r="CJ1100" s="3">
        <v>8.23</v>
      </c>
      <c r="CK1100" s="3">
        <v>12.35</v>
      </c>
      <c r="CL1100" s="3">
        <v>12.35</v>
      </c>
      <c r="CM1100" t="s">
        <v>136</v>
      </c>
      <c r="CN1100" t="s">
        <v>139</v>
      </c>
      <c r="CO1100" t="s">
        <v>138</v>
      </c>
      <c r="CQ1100" t="s">
        <v>115</v>
      </c>
      <c r="CR1100" t="s">
        <v>133</v>
      </c>
      <c r="CS1100" t="s">
        <v>133</v>
      </c>
      <c r="CT1100" t="s">
        <v>133</v>
      </c>
      <c r="CU1100" t="s">
        <v>139</v>
      </c>
      <c r="CV1100" t="s">
        <v>133</v>
      </c>
      <c r="CW1100" t="s">
        <v>139</v>
      </c>
      <c r="CX1100" t="s">
        <v>2198</v>
      </c>
      <c r="CY1100" s="10">
        <v>16705320350</v>
      </c>
      <c r="CZ1100" t="s">
        <v>3442</v>
      </c>
      <c r="DA1100" t="s">
        <v>139</v>
      </c>
      <c r="DB1100" t="s">
        <v>133</v>
      </c>
      <c r="DC1100" t="s">
        <v>115</v>
      </c>
    </row>
    <row r="1101" spans="1:112" ht="14.45" customHeight="1" x14ac:dyDescent="0.25">
      <c r="A1101" t="s">
        <v>8325</v>
      </c>
      <c r="B1101" t="s">
        <v>192</v>
      </c>
      <c r="C1101" s="1">
        <v>45614</v>
      </c>
      <c r="D1101" s="1">
        <v>45659</v>
      </c>
      <c r="E1101" t="s">
        <v>114</v>
      </c>
      <c r="G1101" t="s">
        <v>115</v>
      </c>
      <c r="H1101" t="s">
        <v>115</v>
      </c>
      <c r="I1101" t="s">
        <v>115</v>
      </c>
      <c r="J1101" t="s">
        <v>2762</v>
      </c>
      <c r="L1101" t="s">
        <v>2763</v>
      </c>
      <c r="M1101" t="s">
        <v>2764</v>
      </c>
      <c r="N1101" t="s">
        <v>283</v>
      </c>
      <c r="O1101" t="s">
        <v>120</v>
      </c>
      <c r="P1101" s="8">
        <v>96952</v>
      </c>
      <c r="Q1101" t="s">
        <v>121</v>
      </c>
      <c r="S1101" s="10">
        <v>16707832999</v>
      </c>
      <c r="U1101" t="s">
        <v>2765</v>
      </c>
      <c r="V1101">
        <v>72251</v>
      </c>
      <c r="W1101" t="s">
        <v>123</v>
      </c>
      <c r="Y1101" t="s">
        <v>2766</v>
      </c>
      <c r="Z1101" t="s">
        <v>2767</v>
      </c>
      <c r="AA1101" t="s">
        <v>2768</v>
      </c>
      <c r="AB1101" t="s">
        <v>565</v>
      </c>
      <c r="AC1101" t="s">
        <v>2764</v>
      </c>
      <c r="AE1101" t="s">
        <v>162</v>
      </c>
      <c r="AF1101" t="s">
        <v>120</v>
      </c>
      <c r="AG1101" s="8">
        <v>96952</v>
      </c>
      <c r="AH1101" t="s">
        <v>121</v>
      </c>
      <c r="AJ1101" s="10">
        <v>16707832999</v>
      </c>
      <c r="AL1101" t="s">
        <v>2769</v>
      </c>
      <c r="BD1101" t="str">
        <f>"35-3031.00"</f>
        <v>35-3031.00</v>
      </c>
      <c r="BE1101" t="s">
        <v>1072</v>
      </c>
      <c r="BF1101" t="s">
        <v>2770</v>
      </c>
      <c r="BG1101" t="s">
        <v>2771</v>
      </c>
      <c r="BH1101">
        <v>5</v>
      </c>
      <c r="BJ1101" s="1">
        <v>45658</v>
      </c>
      <c r="BK1101" s="1">
        <v>46022</v>
      </c>
      <c r="BN1101">
        <v>35</v>
      </c>
      <c r="BO1101">
        <v>0</v>
      </c>
      <c r="BP1101">
        <v>7</v>
      </c>
      <c r="BQ1101">
        <v>7</v>
      </c>
      <c r="BR1101">
        <v>7</v>
      </c>
      <c r="BS1101">
        <v>7</v>
      </c>
      <c r="BT1101">
        <v>7</v>
      </c>
      <c r="BU1101">
        <v>0</v>
      </c>
      <c r="BV1101" t="str">
        <f t="shared" si="18"/>
        <v>8:00 AM</v>
      </c>
      <c r="BW1101" t="str">
        <f>"4:00 PM"</f>
        <v>4:00 PM</v>
      </c>
      <c r="BX1101" t="s">
        <v>158</v>
      </c>
      <c r="BY1101">
        <v>0</v>
      </c>
      <c r="BZ1101">
        <v>12</v>
      </c>
      <c r="CA1101" t="s">
        <v>115</v>
      </c>
      <c r="CC1101" s="2" t="s">
        <v>2772</v>
      </c>
      <c r="CD1101" t="s">
        <v>2763</v>
      </c>
      <c r="CE1101" t="s">
        <v>2764</v>
      </c>
      <c r="CF1101" t="s">
        <v>283</v>
      </c>
      <c r="CG1101" t="s">
        <v>120</v>
      </c>
      <c r="CH1101" s="8">
        <v>96952</v>
      </c>
      <c r="CI1101" s="3">
        <v>8.0399999999999991</v>
      </c>
      <c r="CJ1101" s="3">
        <v>8.0399999999999991</v>
      </c>
      <c r="CK1101" s="3">
        <v>12.06</v>
      </c>
      <c r="CL1101" s="3">
        <v>12.06</v>
      </c>
      <c r="CM1101" t="s">
        <v>136</v>
      </c>
      <c r="CN1101" t="s">
        <v>8326</v>
      </c>
      <c r="CO1101" t="s">
        <v>466</v>
      </c>
      <c r="CQ1101" t="s">
        <v>115</v>
      </c>
      <c r="CR1101" t="s">
        <v>133</v>
      </c>
      <c r="CS1101" t="s">
        <v>139</v>
      </c>
      <c r="CT1101" t="s">
        <v>133</v>
      </c>
      <c r="CU1101" t="s">
        <v>139</v>
      </c>
      <c r="CV1101" t="s">
        <v>133</v>
      </c>
      <c r="CW1101" t="s">
        <v>139</v>
      </c>
      <c r="CX1101" t="s">
        <v>8327</v>
      </c>
      <c r="CY1101" s="10">
        <v>16707832999</v>
      </c>
      <c r="CZ1101" t="s">
        <v>2769</v>
      </c>
      <c r="DA1101" t="s">
        <v>139</v>
      </c>
      <c r="DB1101" t="s">
        <v>133</v>
      </c>
      <c r="DC1101" t="s">
        <v>115</v>
      </c>
    </row>
    <row r="1102" spans="1:112" ht="14.45" customHeight="1" x14ac:dyDescent="0.25">
      <c r="A1102" t="s">
        <v>8749</v>
      </c>
      <c r="B1102" t="s">
        <v>192</v>
      </c>
      <c r="C1102" s="1">
        <v>45600</v>
      </c>
      <c r="D1102" s="1">
        <v>45659</v>
      </c>
      <c r="E1102" t="s">
        <v>144</v>
      </c>
      <c r="F1102" s="1">
        <v>45727</v>
      </c>
      <c r="G1102" t="s">
        <v>115</v>
      </c>
      <c r="H1102" t="s">
        <v>115</v>
      </c>
      <c r="I1102" t="s">
        <v>115</v>
      </c>
      <c r="J1102" t="s">
        <v>2156</v>
      </c>
      <c r="K1102" t="s">
        <v>2157</v>
      </c>
      <c r="L1102" t="s">
        <v>2158</v>
      </c>
      <c r="M1102" t="s">
        <v>2159</v>
      </c>
      <c r="N1102" t="s">
        <v>119</v>
      </c>
      <c r="O1102" t="s">
        <v>120</v>
      </c>
      <c r="P1102" s="8">
        <v>96950</v>
      </c>
      <c r="Q1102" t="s">
        <v>121</v>
      </c>
      <c r="R1102" t="s">
        <v>139</v>
      </c>
      <c r="S1102" s="10">
        <v>16702346708</v>
      </c>
      <c r="U1102" t="s">
        <v>2160</v>
      </c>
      <c r="V1102">
        <v>236220</v>
      </c>
      <c r="W1102" t="s">
        <v>123</v>
      </c>
      <c r="Y1102" t="s">
        <v>1180</v>
      </c>
      <c r="Z1102" t="s">
        <v>2915</v>
      </c>
      <c r="AB1102" t="s">
        <v>663</v>
      </c>
      <c r="AC1102" t="s">
        <v>2158</v>
      </c>
      <c r="AD1102" t="s">
        <v>2159</v>
      </c>
      <c r="AE1102" t="s">
        <v>119</v>
      </c>
      <c r="AF1102" t="s">
        <v>120</v>
      </c>
      <c r="AG1102" s="8">
        <v>96950</v>
      </c>
      <c r="AH1102" t="s">
        <v>121</v>
      </c>
      <c r="AI1102" t="s">
        <v>2161</v>
      </c>
      <c r="AJ1102" s="10">
        <v>16702346708</v>
      </c>
      <c r="AL1102" t="s">
        <v>2162</v>
      </c>
      <c r="BD1102" t="str">
        <f>"49-9071.00"</f>
        <v>49-9071.00</v>
      </c>
      <c r="BE1102" t="s">
        <v>241</v>
      </c>
      <c r="BF1102" t="s">
        <v>2163</v>
      </c>
      <c r="BG1102" t="s">
        <v>2164</v>
      </c>
      <c r="BH1102">
        <v>8</v>
      </c>
      <c r="BJ1102" s="1">
        <v>45729</v>
      </c>
      <c r="BK1102" s="1">
        <v>46093</v>
      </c>
      <c r="BN1102">
        <v>35</v>
      </c>
      <c r="BO1102">
        <v>0</v>
      </c>
      <c r="BP1102">
        <v>7</v>
      </c>
      <c r="BQ1102">
        <v>7</v>
      </c>
      <c r="BR1102">
        <v>7</v>
      </c>
      <c r="BS1102">
        <v>7</v>
      </c>
      <c r="BT1102">
        <v>7</v>
      </c>
      <c r="BU1102">
        <v>0</v>
      </c>
      <c r="BV1102" t="str">
        <f t="shared" si="18"/>
        <v>8:00 AM</v>
      </c>
      <c r="BW1102" t="str">
        <f>"4:00 PM"</f>
        <v>4:00 PM</v>
      </c>
      <c r="BX1102" t="s">
        <v>226</v>
      </c>
      <c r="BY1102">
        <v>0</v>
      </c>
      <c r="BZ1102">
        <v>12</v>
      </c>
      <c r="CA1102" t="s">
        <v>115</v>
      </c>
      <c r="CC1102" t="s">
        <v>2165</v>
      </c>
      <c r="CD1102" t="s">
        <v>2158</v>
      </c>
      <c r="CE1102" t="s">
        <v>2159</v>
      </c>
      <c r="CF1102" t="s">
        <v>119</v>
      </c>
      <c r="CG1102" t="s">
        <v>120</v>
      </c>
      <c r="CH1102" s="8">
        <v>96950</v>
      </c>
      <c r="CI1102" s="3">
        <v>9.75</v>
      </c>
      <c r="CJ1102" s="3">
        <v>9.75</v>
      </c>
      <c r="CK1102" s="3">
        <v>14.63</v>
      </c>
      <c r="CL1102" s="3">
        <v>14.63</v>
      </c>
      <c r="CM1102" t="s">
        <v>136</v>
      </c>
      <c r="CN1102" t="s">
        <v>137</v>
      </c>
      <c r="CO1102" t="s">
        <v>138</v>
      </c>
      <c r="CQ1102" t="s">
        <v>115</v>
      </c>
      <c r="CR1102" t="s">
        <v>133</v>
      </c>
      <c r="CS1102" t="s">
        <v>133</v>
      </c>
      <c r="CT1102" t="s">
        <v>133</v>
      </c>
      <c r="CU1102" t="s">
        <v>139</v>
      </c>
      <c r="CV1102" t="s">
        <v>133</v>
      </c>
      <c r="CW1102" t="s">
        <v>139</v>
      </c>
      <c r="CX1102" t="s">
        <v>2166</v>
      </c>
      <c r="CY1102" s="10">
        <v>16702346708</v>
      </c>
      <c r="CZ1102" t="s">
        <v>2162</v>
      </c>
      <c r="DA1102" t="s">
        <v>139</v>
      </c>
      <c r="DB1102" t="s">
        <v>133</v>
      </c>
      <c r="DC1102" t="s">
        <v>115</v>
      </c>
      <c r="DD1102" t="s">
        <v>2167</v>
      </c>
      <c r="DE1102" t="s">
        <v>2168</v>
      </c>
      <c r="DF1102" t="s">
        <v>190</v>
      </c>
      <c r="DG1102" t="s">
        <v>2156</v>
      </c>
      <c r="DH1102" t="s">
        <v>2162</v>
      </c>
    </row>
    <row r="1103" spans="1:112" ht="14.45" customHeight="1" x14ac:dyDescent="0.25">
      <c r="A1103" t="s">
        <v>9281</v>
      </c>
      <c r="B1103" t="s">
        <v>192</v>
      </c>
      <c r="C1103" s="1">
        <v>45600</v>
      </c>
      <c r="D1103" s="1">
        <v>45659</v>
      </c>
      <c r="E1103" t="s">
        <v>114</v>
      </c>
      <c r="G1103" t="s">
        <v>115</v>
      </c>
      <c r="H1103" t="s">
        <v>115</v>
      </c>
      <c r="I1103" t="s">
        <v>115</v>
      </c>
      <c r="J1103" t="s">
        <v>4352</v>
      </c>
      <c r="K1103" t="s">
        <v>4353</v>
      </c>
      <c r="L1103" t="s">
        <v>391</v>
      </c>
      <c r="N1103" t="s">
        <v>119</v>
      </c>
      <c r="O1103" t="s">
        <v>120</v>
      </c>
      <c r="P1103" s="8">
        <v>96950</v>
      </c>
      <c r="Q1103" t="s">
        <v>121</v>
      </c>
      <c r="S1103" s="10">
        <v>16709893291</v>
      </c>
      <c r="U1103" t="s">
        <v>392</v>
      </c>
      <c r="V1103">
        <v>56179</v>
      </c>
      <c r="W1103" t="s">
        <v>123</v>
      </c>
      <c r="Y1103" t="s">
        <v>393</v>
      </c>
      <c r="Z1103" t="s">
        <v>394</v>
      </c>
      <c r="AA1103" t="s">
        <v>395</v>
      </c>
      <c r="AB1103" t="s">
        <v>396</v>
      </c>
      <c r="AC1103" t="s">
        <v>397</v>
      </c>
      <c r="AE1103" t="s">
        <v>119</v>
      </c>
      <c r="AF1103" t="s">
        <v>120</v>
      </c>
      <c r="AG1103" s="8">
        <v>96950</v>
      </c>
      <c r="AH1103" t="s">
        <v>121</v>
      </c>
      <c r="AJ1103" s="10">
        <v>16709893291</v>
      </c>
      <c r="AL1103" t="s">
        <v>398</v>
      </c>
      <c r="BD1103" t="str">
        <f>"49-9071.00"</f>
        <v>49-9071.00</v>
      </c>
      <c r="BE1103" t="s">
        <v>241</v>
      </c>
      <c r="BF1103" t="s">
        <v>4354</v>
      </c>
      <c r="BG1103" t="s">
        <v>750</v>
      </c>
      <c r="BH1103">
        <v>15</v>
      </c>
      <c r="BJ1103" s="1">
        <v>45658</v>
      </c>
      <c r="BK1103" s="1">
        <v>46022</v>
      </c>
      <c r="BN1103">
        <v>40</v>
      </c>
      <c r="BO1103">
        <v>0</v>
      </c>
      <c r="BP1103">
        <v>8</v>
      </c>
      <c r="BQ1103">
        <v>8</v>
      </c>
      <c r="BR1103">
        <v>8</v>
      </c>
      <c r="BS1103">
        <v>8</v>
      </c>
      <c r="BT1103">
        <v>8</v>
      </c>
      <c r="BU1103">
        <v>0</v>
      </c>
      <c r="BV1103" t="str">
        <f t="shared" si="18"/>
        <v>8:00 AM</v>
      </c>
      <c r="BW1103" t="str">
        <f>"5:00 PM"</f>
        <v>5:00 PM</v>
      </c>
      <c r="BX1103" t="s">
        <v>226</v>
      </c>
      <c r="BY1103">
        <v>0</v>
      </c>
      <c r="BZ1103">
        <v>12</v>
      </c>
      <c r="CA1103" t="s">
        <v>115</v>
      </c>
      <c r="CC1103" t="s">
        <v>4355</v>
      </c>
      <c r="CD1103" t="s">
        <v>4356</v>
      </c>
      <c r="CF1103" t="s">
        <v>148</v>
      </c>
      <c r="CG1103" t="s">
        <v>120</v>
      </c>
      <c r="CH1103" s="8">
        <v>96950</v>
      </c>
      <c r="CI1103" s="3">
        <v>9.75</v>
      </c>
      <c r="CJ1103" s="3">
        <v>9.8000000000000007</v>
      </c>
      <c r="CK1103" s="3">
        <v>14.63</v>
      </c>
      <c r="CL1103" s="3">
        <v>14.7</v>
      </c>
      <c r="CM1103" t="s">
        <v>136</v>
      </c>
      <c r="CN1103" t="s">
        <v>139</v>
      </c>
      <c r="CO1103" t="s">
        <v>138</v>
      </c>
      <c r="CQ1103" t="s">
        <v>115</v>
      </c>
      <c r="CR1103" t="s">
        <v>133</v>
      </c>
      <c r="CS1103" t="s">
        <v>133</v>
      </c>
      <c r="CT1103" t="s">
        <v>133</v>
      </c>
      <c r="CU1103" t="s">
        <v>139</v>
      </c>
      <c r="CV1103" t="s">
        <v>133</v>
      </c>
      <c r="CW1103" t="s">
        <v>133</v>
      </c>
      <c r="CX1103" s="2" t="s">
        <v>402</v>
      </c>
      <c r="CY1103" s="10">
        <v>16709893291</v>
      </c>
      <c r="CZ1103" t="s">
        <v>398</v>
      </c>
      <c r="DA1103" t="s">
        <v>139</v>
      </c>
      <c r="DB1103" t="s">
        <v>133</v>
      </c>
      <c r="DC1103" t="s">
        <v>115</v>
      </c>
    </row>
    <row r="1104" spans="1:112" ht="14.45" customHeight="1" x14ac:dyDescent="0.25">
      <c r="A1104" t="s">
        <v>4809</v>
      </c>
      <c r="B1104" t="s">
        <v>143</v>
      </c>
      <c r="C1104" s="1">
        <v>45616</v>
      </c>
      <c r="D1104" s="1">
        <v>45660</v>
      </c>
      <c r="E1104" t="s">
        <v>144</v>
      </c>
      <c r="F1104" s="1">
        <v>45715</v>
      </c>
      <c r="G1104" t="s">
        <v>115</v>
      </c>
      <c r="H1104" t="s">
        <v>115</v>
      </c>
      <c r="I1104" t="s">
        <v>115</v>
      </c>
      <c r="J1104" t="s">
        <v>2218</v>
      </c>
      <c r="K1104" t="s">
        <v>2219</v>
      </c>
      <c r="L1104" t="s">
        <v>2220</v>
      </c>
      <c r="M1104" t="s">
        <v>2221</v>
      </c>
      <c r="N1104" t="s">
        <v>148</v>
      </c>
      <c r="O1104" t="s">
        <v>120</v>
      </c>
      <c r="P1104" s="8">
        <v>96950</v>
      </c>
      <c r="Q1104" t="s">
        <v>121</v>
      </c>
      <c r="R1104" t="s">
        <v>148</v>
      </c>
      <c r="S1104" s="10">
        <v>16702882288</v>
      </c>
      <c r="T1104">
        <v>106</v>
      </c>
      <c r="U1104" t="s">
        <v>2222</v>
      </c>
      <c r="V1104">
        <v>444140</v>
      </c>
      <c r="W1104" t="s">
        <v>123</v>
      </c>
      <c r="Y1104" t="s">
        <v>2919</v>
      </c>
      <c r="Z1104" t="s">
        <v>2920</v>
      </c>
      <c r="AA1104" t="s">
        <v>139</v>
      </c>
      <c r="AB1104" t="s">
        <v>4810</v>
      </c>
      <c r="AC1104" t="s">
        <v>2220</v>
      </c>
      <c r="AD1104" t="s">
        <v>4811</v>
      </c>
      <c r="AE1104" t="s">
        <v>148</v>
      </c>
      <c r="AF1104" t="s">
        <v>120</v>
      </c>
      <c r="AG1104" s="8">
        <v>96950</v>
      </c>
      <c r="AH1104" t="s">
        <v>121</v>
      </c>
      <c r="AI1104" t="s">
        <v>148</v>
      </c>
      <c r="AJ1104" s="10">
        <v>16702882288</v>
      </c>
      <c r="AK1104">
        <v>106</v>
      </c>
      <c r="AL1104" t="s">
        <v>2226</v>
      </c>
      <c r="BD1104" t="str">
        <f>"53-3033.00"</f>
        <v>53-3033.00</v>
      </c>
      <c r="BE1104" t="s">
        <v>2961</v>
      </c>
      <c r="BF1104" t="s">
        <v>4812</v>
      </c>
      <c r="BG1104" t="s">
        <v>4813</v>
      </c>
      <c r="BH1104">
        <v>1</v>
      </c>
      <c r="BI1104">
        <v>1</v>
      </c>
      <c r="BJ1104" s="1">
        <v>45717</v>
      </c>
      <c r="BK1104" s="1">
        <v>46081</v>
      </c>
      <c r="BL1104" s="1">
        <v>45717</v>
      </c>
      <c r="BM1104" s="1">
        <v>46081</v>
      </c>
      <c r="BN1104">
        <v>40</v>
      </c>
      <c r="BO1104">
        <v>0</v>
      </c>
      <c r="BP1104">
        <v>7</v>
      </c>
      <c r="BQ1104">
        <v>6.5</v>
      </c>
      <c r="BR1104">
        <v>6.5</v>
      </c>
      <c r="BS1104">
        <v>6.5</v>
      </c>
      <c r="BT1104">
        <v>6.5</v>
      </c>
      <c r="BU1104">
        <v>7</v>
      </c>
      <c r="BV1104" t="str">
        <f t="shared" si="18"/>
        <v>8:00 AM</v>
      </c>
      <c r="BW1104" t="str">
        <f>"5:00 PM"</f>
        <v>5:00 PM</v>
      </c>
      <c r="BX1104" t="s">
        <v>158</v>
      </c>
      <c r="BY1104">
        <v>0</v>
      </c>
      <c r="BZ1104">
        <v>12</v>
      </c>
      <c r="CA1104" t="s">
        <v>115</v>
      </c>
      <c r="CC1104" t="s">
        <v>4814</v>
      </c>
      <c r="CD1104" t="s">
        <v>2220</v>
      </c>
      <c r="CE1104" t="s">
        <v>2221</v>
      </c>
      <c r="CF1104" t="s">
        <v>148</v>
      </c>
      <c r="CG1104" t="s">
        <v>120</v>
      </c>
      <c r="CH1104" s="8">
        <v>96950</v>
      </c>
      <c r="CI1104" s="3">
        <v>8.15</v>
      </c>
      <c r="CJ1104" s="3">
        <v>9</v>
      </c>
      <c r="CK1104" s="3">
        <v>12.23</v>
      </c>
      <c r="CL1104" s="3">
        <v>13.5</v>
      </c>
      <c r="CM1104" t="s">
        <v>136</v>
      </c>
      <c r="CN1104" t="s">
        <v>139</v>
      </c>
      <c r="CO1104" t="s">
        <v>138</v>
      </c>
      <c r="CQ1104" t="s">
        <v>115</v>
      </c>
      <c r="CR1104" t="s">
        <v>133</v>
      </c>
      <c r="CS1104" t="s">
        <v>139</v>
      </c>
      <c r="CT1104" t="s">
        <v>133</v>
      </c>
      <c r="CU1104" t="s">
        <v>139</v>
      </c>
      <c r="CV1104" t="s">
        <v>133</v>
      </c>
      <c r="CW1104" t="s">
        <v>133</v>
      </c>
      <c r="CX1104" t="s">
        <v>2230</v>
      </c>
      <c r="CY1104" s="10">
        <v>16702882288</v>
      </c>
      <c r="CZ1104" t="s">
        <v>2226</v>
      </c>
      <c r="DA1104" t="s">
        <v>139</v>
      </c>
      <c r="DB1104" t="s">
        <v>133</v>
      </c>
      <c r="DC1104" t="s">
        <v>115</v>
      </c>
    </row>
    <row r="1105" spans="1:112" ht="14.45" customHeight="1" x14ac:dyDescent="0.25">
      <c r="A1105" t="s">
        <v>5598</v>
      </c>
      <c r="B1105" t="s">
        <v>192</v>
      </c>
      <c r="C1105" s="1">
        <v>45631</v>
      </c>
      <c r="D1105" s="1">
        <v>45660</v>
      </c>
      <c r="E1105" t="s">
        <v>114</v>
      </c>
      <c r="G1105" t="s">
        <v>115</v>
      </c>
      <c r="H1105" t="s">
        <v>115</v>
      </c>
      <c r="I1105" t="s">
        <v>115</v>
      </c>
      <c r="J1105" t="s">
        <v>5599</v>
      </c>
      <c r="K1105" t="s">
        <v>5600</v>
      </c>
      <c r="L1105" t="s">
        <v>5601</v>
      </c>
      <c r="M1105" t="s">
        <v>310</v>
      </c>
      <c r="N1105" t="s">
        <v>119</v>
      </c>
      <c r="O1105" t="s">
        <v>120</v>
      </c>
      <c r="P1105" s="8">
        <v>96950</v>
      </c>
      <c r="Q1105" t="s">
        <v>121</v>
      </c>
      <c r="R1105" t="s">
        <v>139</v>
      </c>
      <c r="S1105" s="10">
        <v>16702332200</v>
      </c>
      <c r="U1105" t="s">
        <v>5602</v>
      </c>
      <c r="V1105">
        <v>4599</v>
      </c>
      <c r="W1105" t="s">
        <v>123</v>
      </c>
      <c r="Y1105" t="s">
        <v>5603</v>
      </c>
      <c r="Z1105" t="s">
        <v>5604</v>
      </c>
      <c r="AA1105" t="s">
        <v>5605</v>
      </c>
      <c r="AB1105" t="s">
        <v>5606</v>
      </c>
      <c r="AC1105" t="s">
        <v>5601</v>
      </c>
      <c r="AD1105" t="s">
        <v>310</v>
      </c>
      <c r="AE1105" t="s">
        <v>119</v>
      </c>
      <c r="AF1105" t="s">
        <v>120</v>
      </c>
      <c r="AG1105" s="8">
        <v>96950</v>
      </c>
      <c r="AH1105" t="s">
        <v>121</v>
      </c>
      <c r="AJ1105" s="10">
        <v>16702332200</v>
      </c>
      <c r="AL1105" t="s">
        <v>5607</v>
      </c>
      <c r="BD1105" t="str">
        <f>"51-9194.00"</f>
        <v>51-9194.00</v>
      </c>
      <c r="BE1105" t="s">
        <v>5608</v>
      </c>
      <c r="BF1105" t="s">
        <v>5609</v>
      </c>
      <c r="BG1105" t="s">
        <v>5610</v>
      </c>
      <c r="BH1105">
        <v>1</v>
      </c>
      <c r="BJ1105" s="1">
        <v>45689</v>
      </c>
      <c r="BK1105" s="1">
        <v>46053</v>
      </c>
      <c r="BN1105">
        <v>35</v>
      </c>
      <c r="BO1105">
        <v>0</v>
      </c>
      <c r="BP1105">
        <v>7</v>
      </c>
      <c r="BQ1105">
        <v>7</v>
      </c>
      <c r="BR1105">
        <v>7</v>
      </c>
      <c r="BS1105">
        <v>7</v>
      </c>
      <c r="BT1105">
        <v>7</v>
      </c>
      <c r="BU1105">
        <v>0</v>
      </c>
      <c r="BV1105" t="str">
        <f>"9:00 AM"</f>
        <v>9:00 AM</v>
      </c>
      <c r="BW1105" t="str">
        <f>"5:00 PM"</f>
        <v>5:00 PM</v>
      </c>
      <c r="BX1105" t="s">
        <v>226</v>
      </c>
      <c r="BY1105">
        <v>0</v>
      </c>
      <c r="BZ1105">
        <v>12</v>
      </c>
      <c r="CA1105" t="s">
        <v>115</v>
      </c>
      <c r="CC1105" s="2" t="s">
        <v>5611</v>
      </c>
      <c r="CD1105" t="s">
        <v>5601</v>
      </c>
      <c r="CE1105" t="s">
        <v>310</v>
      </c>
      <c r="CF1105" t="s">
        <v>119</v>
      </c>
      <c r="CG1105" t="s">
        <v>120</v>
      </c>
      <c r="CH1105" s="8">
        <v>96950</v>
      </c>
      <c r="CI1105" s="3">
        <v>13.16</v>
      </c>
      <c r="CJ1105" s="3">
        <v>13.16</v>
      </c>
      <c r="CK1105" s="3">
        <v>19.739999999999998</v>
      </c>
      <c r="CL1105" s="3">
        <v>19.739999999999998</v>
      </c>
      <c r="CM1105" t="s">
        <v>136</v>
      </c>
      <c r="CN1105" t="s">
        <v>158</v>
      </c>
      <c r="CO1105" t="s">
        <v>138</v>
      </c>
      <c r="CQ1105" t="s">
        <v>115</v>
      </c>
      <c r="CR1105" t="s">
        <v>133</v>
      </c>
      <c r="CS1105" t="s">
        <v>139</v>
      </c>
      <c r="CT1105" t="s">
        <v>133</v>
      </c>
      <c r="CU1105" t="s">
        <v>139</v>
      </c>
      <c r="CV1105" t="s">
        <v>133</v>
      </c>
      <c r="CW1105" t="s">
        <v>139</v>
      </c>
      <c r="CX1105" t="s">
        <v>5612</v>
      </c>
      <c r="CY1105" s="10">
        <v>16702332200</v>
      </c>
      <c r="CZ1105" t="s">
        <v>5607</v>
      </c>
      <c r="DA1105" t="s">
        <v>417</v>
      </c>
      <c r="DB1105" t="s">
        <v>133</v>
      </c>
      <c r="DC1105" t="s">
        <v>115</v>
      </c>
    </row>
    <row r="1106" spans="1:112" ht="14.45" customHeight="1" x14ac:dyDescent="0.25">
      <c r="A1106" t="s">
        <v>5613</v>
      </c>
      <c r="B1106" t="s">
        <v>143</v>
      </c>
      <c r="C1106" s="1">
        <v>45616</v>
      </c>
      <c r="D1106" s="1">
        <v>45660</v>
      </c>
      <c r="E1106" t="s">
        <v>144</v>
      </c>
      <c r="F1106" s="1">
        <v>45715</v>
      </c>
      <c r="G1106" t="s">
        <v>133</v>
      </c>
      <c r="H1106" t="s">
        <v>115</v>
      </c>
      <c r="I1106" t="s">
        <v>115</v>
      </c>
      <c r="J1106" t="s">
        <v>5614</v>
      </c>
      <c r="K1106" t="s">
        <v>5615</v>
      </c>
      <c r="L1106" t="s">
        <v>5616</v>
      </c>
      <c r="N1106" t="s">
        <v>2477</v>
      </c>
      <c r="O1106" t="s">
        <v>120</v>
      </c>
      <c r="P1106" s="8">
        <v>96950</v>
      </c>
      <c r="Q1106" t="s">
        <v>121</v>
      </c>
      <c r="S1106" s="10">
        <v>16702343977</v>
      </c>
      <c r="U1106" t="s">
        <v>5617</v>
      </c>
      <c r="V1106">
        <v>81111</v>
      </c>
      <c r="W1106" t="s">
        <v>123</v>
      </c>
      <c r="Y1106" t="s">
        <v>5618</v>
      </c>
      <c r="Z1106" t="s">
        <v>5619</v>
      </c>
      <c r="AB1106" t="s">
        <v>5620</v>
      </c>
      <c r="AC1106" t="s">
        <v>5621</v>
      </c>
      <c r="AE1106" t="s">
        <v>2477</v>
      </c>
      <c r="AF1106" t="s">
        <v>120</v>
      </c>
      <c r="AG1106" s="8">
        <v>96950</v>
      </c>
      <c r="AH1106" t="s">
        <v>121</v>
      </c>
      <c r="AJ1106" s="10">
        <v>16702343977</v>
      </c>
      <c r="AL1106" t="s">
        <v>5622</v>
      </c>
      <c r="BD1106" t="str">
        <f>"49-3023.00"</f>
        <v>49-3023.00</v>
      </c>
      <c r="BE1106" t="s">
        <v>817</v>
      </c>
      <c r="BF1106" t="s">
        <v>5623</v>
      </c>
      <c r="BG1106" t="s">
        <v>817</v>
      </c>
      <c r="BH1106">
        <v>2</v>
      </c>
      <c r="BI1106">
        <v>2</v>
      </c>
      <c r="BJ1106" s="1">
        <v>45717</v>
      </c>
      <c r="BK1106" s="1">
        <v>46811</v>
      </c>
      <c r="BL1106" s="1">
        <v>45717</v>
      </c>
      <c r="BM1106" s="1">
        <v>46811</v>
      </c>
      <c r="BN1106">
        <v>35</v>
      </c>
      <c r="BO1106">
        <v>0</v>
      </c>
      <c r="BP1106">
        <v>7</v>
      </c>
      <c r="BQ1106">
        <v>7</v>
      </c>
      <c r="BR1106">
        <v>7</v>
      </c>
      <c r="BS1106">
        <v>7</v>
      </c>
      <c r="BT1106">
        <v>7</v>
      </c>
      <c r="BU1106">
        <v>0</v>
      </c>
      <c r="BV1106" t="str">
        <f>"8:00 AM"</f>
        <v>8:00 AM</v>
      </c>
      <c r="BW1106" t="str">
        <f>"5:00 PM"</f>
        <v>5:00 PM</v>
      </c>
      <c r="BX1106" t="s">
        <v>226</v>
      </c>
      <c r="BY1106">
        <v>0</v>
      </c>
      <c r="BZ1106">
        <v>12</v>
      </c>
      <c r="CA1106" t="s">
        <v>115</v>
      </c>
      <c r="CC1106" t="s">
        <v>5624</v>
      </c>
      <c r="CD1106" t="s">
        <v>5625</v>
      </c>
      <c r="CF1106" t="s">
        <v>2477</v>
      </c>
      <c r="CG1106" t="s">
        <v>120</v>
      </c>
      <c r="CH1106" s="8">
        <v>96950</v>
      </c>
      <c r="CI1106" s="3">
        <v>11.01</v>
      </c>
      <c r="CJ1106" s="3">
        <v>11.01</v>
      </c>
      <c r="CK1106" s="3">
        <v>16.510000000000002</v>
      </c>
      <c r="CL1106" s="3">
        <v>16.510000000000002</v>
      </c>
      <c r="CM1106" t="s">
        <v>136</v>
      </c>
      <c r="CN1106" t="s">
        <v>137</v>
      </c>
      <c r="CO1106" t="s">
        <v>138</v>
      </c>
      <c r="CQ1106" t="s">
        <v>115</v>
      </c>
      <c r="CR1106" t="s">
        <v>133</v>
      </c>
      <c r="CS1106" t="s">
        <v>139</v>
      </c>
      <c r="CT1106" t="s">
        <v>133</v>
      </c>
      <c r="CU1106" t="s">
        <v>139</v>
      </c>
      <c r="CV1106" t="s">
        <v>133</v>
      </c>
      <c r="CW1106" t="s">
        <v>139</v>
      </c>
      <c r="CX1106" t="s">
        <v>2193</v>
      </c>
      <c r="CY1106" s="10">
        <v>16702343977</v>
      </c>
      <c r="CZ1106" t="s">
        <v>5622</v>
      </c>
      <c r="DA1106" t="s">
        <v>139</v>
      </c>
      <c r="DB1106" t="s">
        <v>133</v>
      </c>
      <c r="DC1106" t="s">
        <v>115</v>
      </c>
      <c r="DD1106" t="s">
        <v>1262</v>
      </c>
      <c r="DE1106" t="s">
        <v>5626</v>
      </c>
      <c r="DG1106" t="s">
        <v>5627</v>
      </c>
      <c r="DH1106" t="s">
        <v>5622</v>
      </c>
    </row>
    <row r="1107" spans="1:112" ht="14.45" customHeight="1" x14ac:dyDescent="0.25">
      <c r="A1107" t="s">
        <v>7331</v>
      </c>
      <c r="B1107" t="s">
        <v>113</v>
      </c>
      <c r="C1107" s="1">
        <v>45651</v>
      </c>
      <c r="D1107" s="1">
        <v>45660</v>
      </c>
      <c r="E1107" t="s">
        <v>144</v>
      </c>
      <c r="F1107" s="1">
        <v>45837</v>
      </c>
      <c r="G1107" t="s">
        <v>133</v>
      </c>
      <c r="H1107" t="s">
        <v>115</v>
      </c>
      <c r="I1107" t="s">
        <v>115</v>
      </c>
      <c r="J1107" t="s">
        <v>4360</v>
      </c>
      <c r="K1107" t="s">
        <v>4361</v>
      </c>
      <c r="L1107" t="s">
        <v>4362</v>
      </c>
      <c r="M1107" t="s">
        <v>4363</v>
      </c>
      <c r="N1107" t="s">
        <v>119</v>
      </c>
      <c r="O1107" t="s">
        <v>120</v>
      </c>
      <c r="P1107" s="8">
        <v>96950</v>
      </c>
      <c r="Q1107" t="s">
        <v>121</v>
      </c>
      <c r="R1107" t="s">
        <v>376</v>
      </c>
      <c r="S1107" s="10">
        <v>16719884535</v>
      </c>
      <c r="U1107" t="s">
        <v>4364</v>
      </c>
      <c r="V1107">
        <v>236116</v>
      </c>
      <c r="W1107" t="s">
        <v>123</v>
      </c>
      <c r="Y1107" t="s">
        <v>4365</v>
      </c>
      <c r="Z1107" t="s">
        <v>4366</v>
      </c>
      <c r="AA1107" t="s">
        <v>4367</v>
      </c>
      <c r="AB1107" t="s">
        <v>200</v>
      </c>
      <c r="AC1107" t="s">
        <v>4362</v>
      </c>
      <c r="AD1107" t="s">
        <v>4363</v>
      </c>
      <c r="AE1107" t="s">
        <v>119</v>
      </c>
      <c r="AF1107" t="s">
        <v>120</v>
      </c>
      <c r="AG1107" s="8">
        <v>96950</v>
      </c>
      <c r="AH1107" t="s">
        <v>121</v>
      </c>
      <c r="AI1107" t="s">
        <v>376</v>
      </c>
      <c r="AJ1107" s="10">
        <v>16719884535</v>
      </c>
      <c r="AL1107" t="s">
        <v>4368</v>
      </c>
      <c r="BD1107" t="str">
        <f>"51-7011.00"</f>
        <v>51-7011.00</v>
      </c>
      <c r="BE1107" t="s">
        <v>4369</v>
      </c>
      <c r="BF1107" t="s">
        <v>4370</v>
      </c>
      <c r="BG1107" t="s">
        <v>4371</v>
      </c>
      <c r="BH1107">
        <v>3</v>
      </c>
      <c r="BJ1107" s="1">
        <v>45839</v>
      </c>
      <c r="BK1107" s="1">
        <v>46934</v>
      </c>
      <c r="BN1107">
        <v>35</v>
      </c>
      <c r="BO1107">
        <v>0</v>
      </c>
      <c r="BP1107">
        <v>7</v>
      </c>
      <c r="BQ1107">
        <v>7</v>
      </c>
      <c r="BR1107">
        <v>7</v>
      </c>
      <c r="BS1107">
        <v>7</v>
      </c>
      <c r="BT1107">
        <v>7</v>
      </c>
      <c r="BU1107">
        <v>0</v>
      </c>
      <c r="BV1107" t="str">
        <f>"8:00 AM"</f>
        <v>8:00 AM</v>
      </c>
      <c r="BW1107" t="str">
        <f>"4:00 PM"</f>
        <v>4:00 PM</v>
      </c>
      <c r="BX1107" t="s">
        <v>158</v>
      </c>
      <c r="BY1107">
        <v>0</v>
      </c>
      <c r="BZ1107">
        <v>12</v>
      </c>
      <c r="CA1107" t="s">
        <v>115</v>
      </c>
      <c r="CC1107" t="s">
        <v>4372</v>
      </c>
      <c r="CD1107" t="s">
        <v>4373</v>
      </c>
      <c r="CE1107" t="s">
        <v>4363</v>
      </c>
      <c r="CF1107" t="s">
        <v>119</v>
      </c>
      <c r="CG1107" t="s">
        <v>120</v>
      </c>
      <c r="CH1107" s="8">
        <v>96950</v>
      </c>
      <c r="CI1107" s="3">
        <v>9.75</v>
      </c>
      <c r="CJ1107" s="3">
        <v>10</v>
      </c>
      <c r="CK1107" s="3">
        <v>14.62</v>
      </c>
      <c r="CL1107" s="3">
        <v>15</v>
      </c>
      <c r="CM1107" t="s">
        <v>136</v>
      </c>
      <c r="CN1107" t="s">
        <v>209</v>
      </c>
      <c r="CO1107" t="s">
        <v>138</v>
      </c>
      <c r="CQ1107" t="s">
        <v>115</v>
      </c>
      <c r="CR1107" t="s">
        <v>133</v>
      </c>
      <c r="CS1107" t="s">
        <v>133</v>
      </c>
      <c r="CT1107" t="s">
        <v>133</v>
      </c>
      <c r="CU1107" t="s">
        <v>139</v>
      </c>
      <c r="CV1107" t="s">
        <v>133</v>
      </c>
      <c r="CW1107" t="s">
        <v>139</v>
      </c>
      <c r="CX1107" t="s">
        <v>420</v>
      </c>
      <c r="CY1107" s="10">
        <v>16719884535</v>
      </c>
      <c r="CZ1107" t="s">
        <v>4368</v>
      </c>
      <c r="DA1107" t="s">
        <v>139</v>
      </c>
      <c r="DB1107" t="s">
        <v>133</v>
      </c>
      <c r="DC1107" t="s">
        <v>115</v>
      </c>
    </row>
    <row r="1108" spans="1:112" ht="14.45" customHeight="1" x14ac:dyDescent="0.25">
      <c r="A1108" t="s">
        <v>7815</v>
      </c>
      <c r="B1108" t="s">
        <v>192</v>
      </c>
      <c r="C1108" s="1">
        <v>45622</v>
      </c>
      <c r="D1108" s="1">
        <v>45660</v>
      </c>
      <c r="E1108" t="s">
        <v>114</v>
      </c>
      <c r="G1108" t="s">
        <v>115</v>
      </c>
      <c r="H1108" t="s">
        <v>115</v>
      </c>
      <c r="I1108" t="s">
        <v>115</v>
      </c>
      <c r="J1108" t="s">
        <v>7816</v>
      </c>
      <c r="L1108" t="s">
        <v>7817</v>
      </c>
      <c r="N1108" t="s">
        <v>119</v>
      </c>
      <c r="O1108" t="s">
        <v>120</v>
      </c>
      <c r="P1108" s="8">
        <v>96950</v>
      </c>
      <c r="Q1108" t="s">
        <v>121</v>
      </c>
      <c r="S1108" s="10">
        <v>16702875141</v>
      </c>
      <c r="U1108" t="s">
        <v>7818</v>
      </c>
      <c r="V1108">
        <v>713990</v>
      </c>
      <c r="W1108" t="s">
        <v>123</v>
      </c>
      <c r="Y1108" t="s">
        <v>7819</v>
      </c>
      <c r="Z1108" t="s">
        <v>527</v>
      </c>
      <c r="AB1108" t="s">
        <v>288</v>
      </c>
      <c r="AC1108" t="s">
        <v>7820</v>
      </c>
      <c r="AE1108" t="s">
        <v>119</v>
      </c>
      <c r="AF1108" t="s">
        <v>120</v>
      </c>
      <c r="AG1108" s="8">
        <v>96950</v>
      </c>
      <c r="AH1108" t="s">
        <v>121</v>
      </c>
      <c r="AJ1108" s="10">
        <v>16702875141</v>
      </c>
      <c r="AL1108" t="s">
        <v>7821</v>
      </c>
      <c r="BD1108" t="str">
        <f>"49-9071.00"</f>
        <v>49-9071.00</v>
      </c>
      <c r="BE1108" t="s">
        <v>241</v>
      </c>
      <c r="BF1108" t="s">
        <v>7822</v>
      </c>
      <c r="BG1108" t="s">
        <v>1638</v>
      </c>
      <c r="BH1108">
        <v>3</v>
      </c>
      <c r="BJ1108" s="1">
        <v>45627</v>
      </c>
      <c r="BK1108" s="1">
        <v>45961</v>
      </c>
      <c r="BN1108">
        <v>35</v>
      </c>
      <c r="BO1108">
        <v>0</v>
      </c>
      <c r="BP1108">
        <v>7</v>
      </c>
      <c r="BQ1108">
        <v>7</v>
      </c>
      <c r="BR1108">
        <v>7</v>
      </c>
      <c r="BS1108">
        <v>7</v>
      </c>
      <c r="BT1108">
        <v>7</v>
      </c>
      <c r="BU1108">
        <v>0</v>
      </c>
      <c r="BV1108" t="str">
        <f>"7:00 AM"</f>
        <v>7:00 AM</v>
      </c>
      <c r="BW1108" t="str">
        <f>"3:00 PM"</f>
        <v>3:00 PM</v>
      </c>
      <c r="BX1108" t="s">
        <v>158</v>
      </c>
      <c r="BY1108">
        <v>0</v>
      </c>
      <c r="BZ1108">
        <v>6</v>
      </c>
      <c r="CA1108" t="s">
        <v>115</v>
      </c>
      <c r="CC1108" t="s">
        <v>7823</v>
      </c>
      <c r="CD1108" t="s">
        <v>1009</v>
      </c>
      <c r="CF1108" t="s">
        <v>119</v>
      </c>
      <c r="CG1108" t="s">
        <v>120</v>
      </c>
      <c r="CH1108" s="8">
        <v>96950</v>
      </c>
      <c r="CI1108" s="3">
        <v>9.75</v>
      </c>
      <c r="CJ1108" s="3">
        <v>9.75</v>
      </c>
      <c r="CK1108" s="3">
        <v>0</v>
      </c>
      <c r="CL1108" s="3">
        <v>0</v>
      </c>
      <c r="CM1108" t="s">
        <v>136</v>
      </c>
      <c r="CO1108" t="s">
        <v>138</v>
      </c>
      <c r="CQ1108" t="s">
        <v>115</v>
      </c>
      <c r="CR1108" t="s">
        <v>133</v>
      </c>
      <c r="CS1108" t="s">
        <v>139</v>
      </c>
      <c r="CT1108" t="s">
        <v>139</v>
      </c>
      <c r="CU1108" t="s">
        <v>139</v>
      </c>
      <c r="CV1108" t="s">
        <v>133</v>
      </c>
      <c r="CW1108" t="s">
        <v>139</v>
      </c>
      <c r="CX1108" t="s">
        <v>1922</v>
      </c>
      <c r="CY1108" s="10">
        <v>16702875141</v>
      </c>
      <c r="CZ1108" t="s">
        <v>7821</v>
      </c>
      <c r="DA1108" t="s">
        <v>139</v>
      </c>
      <c r="DB1108" t="s">
        <v>133</v>
      </c>
      <c r="DC1108" t="s">
        <v>115</v>
      </c>
      <c r="DD1108" t="s">
        <v>7819</v>
      </c>
      <c r="DE1108" t="s">
        <v>527</v>
      </c>
      <c r="DG1108" t="s">
        <v>7816</v>
      </c>
      <c r="DH1108" t="s">
        <v>7821</v>
      </c>
    </row>
    <row r="1109" spans="1:112" ht="14.45" customHeight="1" x14ac:dyDescent="0.25">
      <c r="A1109" t="s">
        <v>9266</v>
      </c>
      <c r="B1109" t="s">
        <v>192</v>
      </c>
      <c r="C1109" s="1">
        <v>45634</v>
      </c>
      <c r="D1109" s="1">
        <v>45660</v>
      </c>
      <c r="E1109" t="s">
        <v>144</v>
      </c>
      <c r="F1109" s="1">
        <v>45807</v>
      </c>
      <c r="G1109" t="s">
        <v>115</v>
      </c>
      <c r="H1109" t="s">
        <v>115</v>
      </c>
      <c r="I1109" t="s">
        <v>115</v>
      </c>
      <c r="J1109" t="s">
        <v>871</v>
      </c>
      <c r="L1109" t="s">
        <v>872</v>
      </c>
      <c r="M1109" t="s">
        <v>873</v>
      </c>
      <c r="N1109" t="s">
        <v>119</v>
      </c>
      <c r="O1109" t="s">
        <v>120</v>
      </c>
      <c r="P1109" s="8">
        <v>96950</v>
      </c>
      <c r="Q1109" t="s">
        <v>121</v>
      </c>
      <c r="R1109" t="s">
        <v>284</v>
      </c>
      <c r="S1109" s="10">
        <v>16703223320</v>
      </c>
      <c r="U1109" t="s">
        <v>875</v>
      </c>
      <c r="V1109">
        <v>611110</v>
      </c>
      <c r="W1109" t="s">
        <v>123</v>
      </c>
      <c r="Y1109" t="s">
        <v>876</v>
      </c>
      <c r="Z1109" t="s">
        <v>877</v>
      </c>
      <c r="AA1109" t="s">
        <v>878</v>
      </c>
      <c r="AB1109" t="s">
        <v>879</v>
      </c>
      <c r="AC1109" t="s">
        <v>872</v>
      </c>
      <c r="AE1109" t="s">
        <v>119</v>
      </c>
      <c r="AF1109" t="s">
        <v>120</v>
      </c>
      <c r="AG1109" s="8">
        <v>96950</v>
      </c>
      <c r="AH1109" t="s">
        <v>121</v>
      </c>
      <c r="AI1109" t="s">
        <v>284</v>
      </c>
      <c r="AJ1109" s="10">
        <v>16703223320</v>
      </c>
      <c r="AL1109" t="s">
        <v>880</v>
      </c>
      <c r="BD1109" t="str">
        <f>"25-2022.00"</f>
        <v>25-2022.00</v>
      </c>
      <c r="BE1109" t="s">
        <v>881</v>
      </c>
      <c r="BF1109" t="s">
        <v>6198</v>
      </c>
      <c r="BG1109" t="s">
        <v>883</v>
      </c>
      <c r="BH1109">
        <v>6</v>
      </c>
      <c r="BJ1109" s="1">
        <v>45809</v>
      </c>
      <c r="BK1109" s="1">
        <v>46173</v>
      </c>
      <c r="BN1109">
        <v>35</v>
      </c>
      <c r="BO1109">
        <v>0</v>
      </c>
      <c r="BP1109">
        <v>7</v>
      </c>
      <c r="BQ1109">
        <v>7</v>
      </c>
      <c r="BR1109">
        <v>7</v>
      </c>
      <c r="BS1109">
        <v>7</v>
      </c>
      <c r="BT1109">
        <v>7</v>
      </c>
      <c r="BU1109">
        <v>0</v>
      </c>
      <c r="BV1109" t="str">
        <f>"7:00 AM"</f>
        <v>7:00 AM</v>
      </c>
      <c r="BW1109" t="str">
        <f>"3:00 PM"</f>
        <v>3:00 PM</v>
      </c>
      <c r="BX1109" t="s">
        <v>726</v>
      </c>
      <c r="BY1109">
        <v>0</v>
      </c>
      <c r="BZ1109">
        <v>6</v>
      </c>
      <c r="CA1109" t="s">
        <v>115</v>
      </c>
      <c r="CC1109" s="2" t="s">
        <v>9267</v>
      </c>
      <c r="CD1109" t="s">
        <v>885</v>
      </c>
      <c r="CF1109" t="s">
        <v>119</v>
      </c>
      <c r="CG1109" t="s">
        <v>120</v>
      </c>
      <c r="CH1109" s="8">
        <v>96950</v>
      </c>
      <c r="CI1109" s="3">
        <v>20.89</v>
      </c>
      <c r="CJ1109" s="3">
        <v>20.89</v>
      </c>
      <c r="CK1109" s="3">
        <v>0</v>
      </c>
      <c r="CL1109" s="3">
        <v>0</v>
      </c>
      <c r="CM1109" t="s">
        <v>136</v>
      </c>
      <c r="CN1109" t="s">
        <v>246</v>
      </c>
      <c r="CO1109" t="s">
        <v>138</v>
      </c>
      <c r="CQ1109" t="s">
        <v>115</v>
      </c>
      <c r="CR1109" t="s">
        <v>133</v>
      </c>
      <c r="CS1109" t="s">
        <v>139</v>
      </c>
      <c r="CT1109" t="s">
        <v>139</v>
      </c>
      <c r="CU1109" t="s">
        <v>139</v>
      </c>
      <c r="CV1109" t="s">
        <v>133</v>
      </c>
      <c r="CW1109" t="s">
        <v>139</v>
      </c>
      <c r="CX1109" t="s">
        <v>295</v>
      </c>
      <c r="CY1109" s="10">
        <v>16703223320</v>
      </c>
      <c r="CZ1109" t="s">
        <v>880</v>
      </c>
      <c r="DA1109" t="s">
        <v>793</v>
      </c>
      <c r="DB1109" t="s">
        <v>133</v>
      </c>
      <c r="DC1109" t="s">
        <v>115</v>
      </c>
    </row>
    <row r="1110" spans="1:112" ht="14.45" customHeight="1" x14ac:dyDescent="0.25">
      <c r="A1110" t="s">
        <v>9472</v>
      </c>
      <c r="B1110" t="s">
        <v>192</v>
      </c>
      <c r="C1110" s="1">
        <v>45622</v>
      </c>
      <c r="D1110" s="1">
        <v>45660</v>
      </c>
      <c r="E1110" t="s">
        <v>144</v>
      </c>
      <c r="F1110" s="1">
        <v>45776</v>
      </c>
      <c r="G1110" t="s">
        <v>133</v>
      </c>
      <c r="H1110" t="s">
        <v>115</v>
      </c>
      <c r="I1110" t="s">
        <v>115</v>
      </c>
      <c r="J1110" t="s">
        <v>2333</v>
      </c>
      <c r="K1110" t="s">
        <v>2334</v>
      </c>
      <c r="L1110" t="s">
        <v>2335</v>
      </c>
      <c r="M1110" t="s">
        <v>2336</v>
      </c>
      <c r="N1110" t="s">
        <v>119</v>
      </c>
      <c r="O1110" t="s">
        <v>120</v>
      </c>
      <c r="P1110" s="8">
        <v>96950</v>
      </c>
      <c r="Q1110" t="s">
        <v>121</v>
      </c>
      <c r="S1110" s="10">
        <v>16702355912</v>
      </c>
      <c r="U1110" t="s">
        <v>2337</v>
      </c>
      <c r="V1110">
        <v>56132</v>
      </c>
      <c r="W1110" t="s">
        <v>123</v>
      </c>
      <c r="Y1110" t="s">
        <v>2338</v>
      </c>
      <c r="Z1110" t="s">
        <v>2339</v>
      </c>
      <c r="AA1110" t="s">
        <v>2340</v>
      </c>
      <c r="AB1110" t="s">
        <v>2341</v>
      </c>
      <c r="AC1110" t="s">
        <v>2342</v>
      </c>
      <c r="AE1110" t="s">
        <v>148</v>
      </c>
      <c r="AF1110" t="s">
        <v>120</v>
      </c>
      <c r="AG1110" s="8">
        <v>96950</v>
      </c>
      <c r="AH1110" t="s">
        <v>121</v>
      </c>
      <c r="AJ1110" s="10">
        <v>16702355912</v>
      </c>
      <c r="AL1110" t="s">
        <v>2343</v>
      </c>
      <c r="BD1110" t="str">
        <f>"35-2014.00"</f>
        <v>35-2014.00</v>
      </c>
      <c r="BE1110" t="s">
        <v>273</v>
      </c>
      <c r="BF1110" t="s">
        <v>2344</v>
      </c>
      <c r="BG1110" t="s">
        <v>2345</v>
      </c>
      <c r="BH1110">
        <v>3</v>
      </c>
      <c r="BJ1110" s="1">
        <v>45778</v>
      </c>
      <c r="BK1110" s="1">
        <v>46873</v>
      </c>
      <c r="BN1110">
        <v>35</v>
      </c>
      <c r="BO1110">
        <v>0</v>
      </c>
      <c r="BP1110">
        <v>7</v>
      </c>
      <c r="BQ1110">
        <v>7</v>
      </c>
      <c r="BR1110">
        <v>7</v>
      </c>
      <c r="BS1110">
        <v>7</v>
      </c>
      <c r="BT1110">
        <v>7</v>
      </c>
      <c r="BU1110">
        <v>0</v>
      </c>
      <c r="BV1110" t="str">
        <f>"6:00 AM"</f>
        <v>6:00 AM</v>
      </c>
      <c r="BW1110" t="str">
        <f>"2:00 PM"</f>
        <v>2:00 PM</v>
      </c>
      <c r="BX1110" t="s">
        <v>158</v>
      </c>
      <c r="BY1110">
        <v>0</v>
      </c>
      <c r="BZ1110">
        <v>12</v>
      </c>
      <c r="CA1110" t="s">
        <v>115</v>
      </c>
      <c r="CC1110" t="s">
        <v>2347</v>
      </c>
      <c r="CD1110" t="s">
        <v>2335</v>
      </c>
      <c r="CE1110" t="s">
        <v>2336</v>
      </c>
      <c r="CF1110" t="s">
        <v>148</v>
      </c>
      <c r="CG1110" t="s">
        <v>120</v>
      </c>
      <c r="CH1110" s="8">
        <v>96950</v>
      </c>
      <c r="CI1110" s="3">
        <v>8.83</v>
      </c>
      <c r="CJ1110" s="3">
        <v>8.83</v>
      </c>
      <c r="CK1110" s="3">
        <v>13.25</v>
      </c>
      <c r="CL1110" s="3">
        <v>13.25</v>
      </c>
      <c r="CM1110" t="s">
        <v>136</v>
      </c>
      <c r="CN1110" t="s">
        <v>368</v>
      </c>
      <c r="CO1110" t="s">
        <v>138</v>
      </c>
      <c r="CQ1110" t="s">
        <v>115</v>
      </c>
      <c r="CR1110" t="s">
        <v>133</v>
      </c>
      <c r="CS1110" t="s">
        <v>139</v>
      </c>
      <c r="CT1110" t="s">
        <v>133</v>
      </c>
      <c r="CU1110" t="s">
        <v>139</v>
      </c>
      <c r="CV1110" t="s">
        <v>133</v>
      </c>
      <c r="CW1110" t="s">
        <v>139</v>
      </c>
      <c r="CX1110" t="s">
        <v>4260</v>
      </c>
      <c r="CY1110" s="10">
        <v>16702355912</v>
      </c>
      <c r="CZ1110" t="s">
        <v>2343</v>
      </c>
      <c r="DA1110" t="s">
        <v>139</v>
      </c>
      <c r="DB1110" t="s">
        <v>133</v>
      </c>
      <c r="DC1110" t="s">
        <v>115</v>
      </c>
    </row>
    <row r="1111" spans="1:112" ht="14.45" customHeight="1" x14ac:dyDescent="0.25">
      <c r="A1111" t="s">
        <v>9492</v>
      </c>
      <c r="B1111" t="s">
        <v>192</v>
      </c>
      <c r="C1111" s="1">
        <v>45587</v>
      </c>
      <c r="D1111" s="1">
        <v>45660</v>
      </c>
      <c r="E1111" t="s">
        <v>114</v>
      </c>
      <c r="G1111" t="s">
        <v>133</v>
      </c>
      <c r="H1111" t="s">
        <v>115</v>
      </c>
      <c r="I1111" t="s">
        <v>115</v>
      </c>
      <c r="J1111" t="s">
        <v>6932</v>
      </c>
      <c r="K1111" t="s">
        <v>971</v>
      </c>
      <c r="L1111" t="s">
        <v>972</v>
      </c>
      <c r="N1111" t="s">
        <v>119</v>
      </c>
      <c r="O1111" t="s">
        <v>120</v>
      </c>
      <c r="P1111" s="8">
        <v>96950</v>
      </c>
      <c r="Q1111" t="s">
        <v>121</v>
      </c>
      <c r="R1111" t="s">
        <v>973</v>
      </c>
      <c r="S1111" s="10">
        <v>16702343203</v>
      </c>
      <c r="U1111" t="s">
        <v>974</v>
      </c>
      <c r="V1111">
        <v>61111</v>
      </c>
      <c r="W1111" t="s">
        <v>123</v>
      </c>
      <c r="Y1111" t="s">
        <v>975</v>
      </c>
      <c r="Z1111" t="s">
        <v>976</v>
      </c>
      <c r="AA1111" t="s">
        <v>977</v>
      </c>
      <c r="AB1111" t="s">
        <v>200</v>
      </c>
      <c r="AC1111" t="s">
        <v>972</v>
      </c>
      <c r="AE1111" t="s">
        <v>119</v>
      </c>
      <c r="AF1111" t="s">
        <v>120</v>
      </c>
      <c r="AG1111" s="8">
        <v>96950</v>
      </c>
      <c r="AH1111" t="s">
        <v>121</v>
      </c>
      <c r="AI1111" t="s">
        <v>973</v>
      </c>
      <c r="AJ1111" s="10">
        <v>16702343203</v>
      </c>
      <c r="AL1111" t="s">
        <v>978</v>
      </c>
      <c r="BD1111" t="str">
        <f>"27-3091.00"</f>
        <v>27-3091.00</v>
      </c>
      <c r="BE1111" t="s">
        <v>6933</v>
      </c>
      <c r="BF1111" t="s">
        <v>6934</v>
      </c>
      <c r="BG1111" t="s">
        <v>6935</v>
      </c>
      <c r="BH1111">
        <v>1</v>
      </c>
      <c r="BJ1111" s="1">
        <v>45641</v>
      </c>
      <c r="BK1111" s="1">
        <v>46006</v>
      </c>
      <c r="BN1111">
        <v>40</v>
      </c>
      <c r="BO1111">
        <v>0</v>
      </c>
      <c r="BP1111">
        <v>8</v>
      </c>
      <c r="BQ1111">
        <v>8</v>
      </c>
      <c r="BR1111">
        <v>8</v>
      </c>
      <c r="BS1111">
        <v>8</v>
      </c>
      <c r="BT1111">
        <v>8</v>
      </c>
      <c r="BU1111">
        <v>0</v>
      </c>
      <c r="BV1111" t="str">
        <f>"8:00 AM"</f>
        <v>8:00 AM</v>
      </c>
      <c r="BW1111" t="str">
        <f>"5:00 PM"</f>
        <v>5:00 PM</v>
      </c>
      <c r="BX1111" t="s">
        <v>726</v>
      </c>
      <c r="BY1111">
        <v>0</v>
      </c>
      <c r="BZ1111">
        <v>12</v>
      </c>
      <c r="CA1111" t="s">
        <v>115</v>
      </c>
      <c r="CC1111" s="2" t="s">
        <v>9493</v>
      </c>
      <c r="CD1111" t="s">
        <v>6936</v>
      </c>
      <c r="CE1111" t="s">
        <v>1642</v>
      </c>
      <c r="CF1111" t="s">
        <v>119</v>
      </c>
      <c r="CG1111" t="s">
        <v>120</v>
      </c>
      <c r="CH1111" s="8">
        <v>96950</v>
      </c>
      <c r="CI1111" s="3">
        <v>19.309999999999999</v>
      </c>
      <c r="CJ1111" s="3">
        <v>19.309999999999999</v>
      </c>
      <c r="CK1111" s="3">
        <v>28.97</v>
      </c>
      <c r="CL1111" s="3">
        <v>28.97</v>
      </c>
      <c r="CM1111" t="s">
        <v>136</v>
      </c>
      <c r="CN1111" t="s">
        <v>2928</v>
      </c>
      <c r="CO1111" t="s">
        <v>138</v>
      </c>
      <c r="CQ1111" t="s">
        <v>115</v>
      </c>
      <c r="CR1111" t="s">
        <v>133</v>
      </c>
      <c r="CS1111" t="s">
        <v>139</v>
      </c>
      <c r="CT1111" t="s">
        <v>139</v>
      </c>
      <c r="CU1111" t="s">
        <v>139</v>
      </c>
      <c r="CV1111" t="s">
        <v>133</v>
      </c>
      <c r="CW1111" t="s">
        <v>139</v>
      </c>
      <c r="CX1111" t="s">
        <v>3657</v>
      </c>
      <c r="CY1111" s="10">
        <v>16702343203</v>
      </c>
      <c r="CZ1111" t="s">
        <v>978</v>
      </c>
      <c r="DA1111" t="s">
        <v>139</v>
      </c>
      <c r="DB1111" t="s">
        <v>133</v>
      </c>
      <c r="DC1111" t="s">
        <v>115</v>
      </c>
    </row>
    <row r="1112" spans="1:112" ht="14.45" customHeight="1" x14ac:dyDescent="0.25">
      <c r="A1112" t="s">
        <v>9557</v>
      </c>
      <c r="B1112" t="s">
        <v>192</v>
      </c>
      <c r="C1112" s="1">
        <v>45628</v>
      </c>
      <c r="D1112" s="1">
        <v>45660</v>
      </c>
      <c r="E1112" t="s">
        <v>114</v>
      </c>
      <c r="G1112" t="s">
        <v>115</v>
      </c>
      <c r="H1112" t="s">
        <v>115</v>
      </c>
      <c r="I1112" t="s">
        <v>115</v>
      </c>
      <c r="J1112" t="s">
        <v>469</v>
      </c>
      <c r="L1112" t="s">
        <v>1942</v>
      </c>
      <c r="M1112" t="s">
        <v>471</v>
      </c>
      <c r="N1112" t="s">
        <v>119</v>
      </c>
      <c r="O1112" t="s">
        <v>120</v>
      </c>
      <c r="P1112" s="8">
        <v>96950</v>
      </c>
      <c r="Q1112" t="s">
        <v>121</v>
      </c>
      <c r="S1112" s="10">
        <v>16702355009</v>
      </c>
      <c r="U1112" t="s">
        <v>472</v>
      </c>
      <c r="V1112">
        <v>561311</v>
      </c>
      <c r="W1112" t="s">
        <v>234</v>
      </c>
      <c r="X1112" t="s">
        <v>133</v>
      </c>
      <c r="Y1112" t="s">
        <v>473</v>
      </c>
      <c r="Z1112" t="s">
        <v>4655</v>
      </c>
      <c r="AA1112" t="s">
        <v>475</v>
      </c>
      <c r="AB1112" t="s">
        <v>4656</v>
      </c>
      <c r="AC1112" t="s">
        <v>9558</v>
      </c>
      <c r="AD1112" t="s">
        <v>471</v>
      </c>
      <c r="AE1112" t="s">
        <v>119</v>
      </c>
      <c r="AF1112" t="s">
        <v>120</v>
      </c>
      <c r="AG1112" s="8">
        <v>96950</v>
      </c>
      <c r="AH1112" t="s">
        <v>121</v>
      </c>
      <c r="AJ1112" s="10">
        <v>16702355009</v>
      </c>
      <c r="AL1112" t="s">
        <v>477</v>
      </c>
      <c r="BD1112" t="str">
        <f>"49-9071.00"</f>
        <v>49-9071.00</v>
      </c>
      <c r="BE1112" t="s">
        <v>241</v>
      </c>
      <c r="BF1112" t="s">
        <v>478</v>
      </c>
      <c r="BG1112" t="s">
        <v>479</v>
      </c>
      <c r="BH1112">
        <v>10</v>
      </c>
      <c r="BJ1112" s="1">
        <v>45658</v>
      </c>
      <c r="BK1112" s="1">
        <v>46022</v>
      </c>
      <c r="BN1112">
        <v>35</v>
      </c>
      <c r="BO1112">
        <v>0</v>
      </c>
      <c r="BP1112">
        <v>7</v>
      </c>
      <c r="BQ1112">
        <v>7</v>
      </c>
      <c r="BR1112">
        <v>7</v>
      </c>
      <c r="BS1112">
        <v>7</v>
      </c>
      <c r="BT1112">
        <v>7</v>
      </c>
      <c r="BU1112">
        <v>0</v>
      </c>
      <c r="BV1112" t="str">
        <f>"8:00 AM"</f>
        <v>8:00 AM</v>
      </c>
      <c r="BW1112" t="str">
        <f>"4:00 PM"</f>
        <v>4:00 PM</v>
      </c>
      <c r="BX1112" t="s">
        <v>226</v>
      </c>
      <c r="BY1112">
        <v>0</v>
      </c>
      <c r="BZ1112">
        <v>24</v>
      </c>
      <c r="CA1112" t="s">
        <v>115</v>
      </c>
      <c r="CC1112" t="s">
        <v>480</v>
      </c>
      <c r="CD1112" t="s">
        <v>7605</v>
      </c>
      <c r="CE1112" t="s">
        <v>532</v>
      </c>
      <c r="CF1112" t="s">
        <v>119</v>
      </c>
      <c r="CG1112" t="s">
        <v>120</v>
      </c>
      <c r="CH1112" s="8">
        <v>96950</v>
      </c>
      <c r="CI1112" s="3">
        <v>9.75</v>
      </c>
      <c r="CJ1112" s="3">
        <v>9.75</v>
      </c>
      <c r="CK1112" s="3">
        <v>14.62</v>
      </c>
      <c r="CL1112" s="3">
        <v>14.62</v>
      </c>
      <c r="CM1112" t="s">
        <v>136</v>
      </c>
      <c r="CN1112" t="s">
        <v>1949</v>
      </c>
      <c r="CO1112" t="s">
        <v>138</v>
      </c>
      <c r="CQ1112" t="s">
        <v>115</v>
      </c>
      <c r="CR1112" t="s">
        <v>133</v>
      </c>
      <c r="CS1112" t="s">
        <v>139</v>
      </c>
      <c r="CT1112" t="s">
        <v>133</v>
      </c>
      <c r="CU1112" t="s">
        <v>139</v>
      </c>
      <c r="CV1112" t="s">
        <v>133</v>
      </c>
      <c r="CW1112" t="s">
        <v>139</v>
      </c>
      <c r="CX1112" t="s">
        <v>9559</v>
      </c>
      <c r="CY1112" s="10">
        <v>16702355009</v>
      </c>
      <c r="CZ1112" t="s">
        <v>477</v>
      </c>
      <c r="DA1112" t="s">
        <v>139</v>
      </c>
      <c r="DB1112" t="s">
        <v>133</v>
      </c>
      <c r="DC1112" t="s">
        <v>133</v>
      </c>
    </row>
    <row r="1113" spans="1:112" ht="14.45" customHeight="1" x14ac:dyDescent="0.25">
      <c r="A1113" t="s">
        <v>1539</v>
      </c>
      <c r="B1113" t="s">
        <v>192</v>
      </c>
      <c r="C1113" s="1">
        <v>45506</v>
      </c>
      <c r="D1113" s="1">
        <v>45663</v>
      </c>
      <c r="E1113" t="s">
        <v>144</v>
      </c>
      <c r="F1113" s="1">
        <v>45564</v>
      </c>
      <c r="G1113" t="s">
        <v>133</v>
      </c>
      <c r="H1113" t="s">
        <v>115</v>
      </c>
      <c r="I1113" t="s">
        <v>115</v>
      </c>
      <c r="J1113" t="s">
        <v>1540</v>
      </c>
      <c r="K1113" t="s">
        <v>1541</v>
      </c>
      <c r="L1113" t="s">
        <v>1306</v>
      </c>
      <c r="M1113" t="s">
        <v>1307</v>
      </c>
      <c r="N1113" t="s">
        <v>119</v>
      </c>
      <c r="O1113" t="s">
        <v>120</v>
      </c>
      <c r="P1113" s="8">
        <v>96950</v>
      </c>
      <c r="Q1113" t="s">
        <v>121</v>
      </c>
      <c r="S1113" s="10">
        <v>16702872161</v>
      </c>
      <c r="U1113" t="s">
        <v>1308</v>
      </c>
      <c r="V1113">
        <v>561612</v>
      </c>
      <c r="W1113" t="s">
        <v>123</v>
      </c>
      <c r="Y1113" t="s">
        <v>1309</v>
      </c>
      <c r="Z1113" t="s">
        <v>1316</v>
      </c>
      <c r="AB1113" t="s">
        <v>945</v>
      </c>
      <c r="AC1113" t="s">
        <v>1542</v>
      </c>
      <c r="AD1113" t="s">
        <v>1311</v>
      </c>
      <c r="AE1113" t="s">
        <v>119</v>
      </c>
      <c r="AF1113" t="s">
        <v>120</v>
      </c>
      <c r="AG1113" s="8">
        <v>96950</v>
      </c>
      <c r="AH1113" t="s">
        <v>121</v>
      </c>
      <c r="AJ1113" s="10">
        <v>16702872161</v>
      </c>
      <c r="AL1113" t="s">
        <v>1312</v>
      </c>
      <c r="BD1113" t="str">
        <f>"33-9032.00"</f>
        <v>33-9032.00</v>
      </c>
      <c r="BE1113" t="s">
        <v>1377</v>
      </c>
      <c r="BF1113" t="s">
        <v>1543</v>
      </c>
      <c r="BG1113" t="s">
        <v>1544</v>
      </c>
      <c r="BH1113">
        <v>5</v>
      </c>
      <c r="BJ1113" s="1">
        <v>45566</v>
      </c>
      <c r="BK1113" s="1">
        <v>46660</v>
      </c>
      <c r="BN1113">
        <v>35</v>
      </c>
      <c r="BO1113">
        <v>0</v>
      </c>
      <c r="BP1113">
        <v>7</v>
      </c>
      <c r="BQ1113">
        <v>7</v>
      </c>
      <c r="BR1113">
        <v>7</v>
      </c>
      <c r="BS1113">
        <v>7</v>
      </c>
      <c r="BT1113">
        <v>7</v>
      </c>
      <c r="BU1113">
        <v>0</v>
      </c>
      <c r="BV1113" t="str">
        <f>"6:00 PM"</f>
        <v>6:00 PM</v>
      </c>
      <c r="BW1113" t="str">
        <f>"1:00 AM"</f>
        <v>1:00 AM</v>
      </c>
      <c r="BX1113" t="s">
        <v>226</v>
      </c>
      <c r="BY1113">
        <v>0</v>
      </c>
      <c r="BZ1113">
        <v>12</v>
      </c>
      <c r="CA1113" t="s">
        <v>115</v>
      </c>
      <c r="CC1113" t="s">
        <v>1545</v>
      </c>
      <c r="CD1113" t="s">
        <v>1306</v>
      </c>
      <c r="CE1113" t="s">
        <v>1311</v>
      </c>
      <c r="CF1113" t="s">
        <v>119</v>
      </c>
      <c r="CG1113" t="s">
        <v>120</v>
      </c>
      <c r="CH1113" s="8">
        <v>96950</v>
      </c>
      <c r="CI1113" s="3">
        <v>7.96</v>
      </c>
      <c r="CJ1113" s="3">
        <v>7.96</v>
      </c>
      <c r="CK1113" s="3">
        <v>11.94</v>
      </c>
      <c r="CL1113" s="3">
        <v>11.94</v>
      </c>
      <c r="CM1113" t="s">
        <v>136</v>
      </c>
      <c r="CN1113" t="s">
        <v>209</v>
      </c>
      <c r="CO1113" t="s">
        <v>138</v>
      </c>
      <c r="CQ1113" t="s">
        <v>115</v>
      </c>
      <c r="CR1113" t="s">
        <v>133</v>
      </c>
      <c r="CS1113" t="s">
        <v>139</v>
      </c>
      <c r="CT1113" t="s">
        <v>133</v>
      </c>
      <c r="CU1113" t="s">
        <v>139</v>
      </c>
      <c r="CV1113" t="s">
        <v>133</v>
      </c>
      <c r="CW1113" t="s">
        <v>139</v>
      </c>
      <c r="CX1113" t="s">
        <v>1315</v>
      </c>
      <c r="CY1113" s="10">
        <v>16702872161</v>
      </c>
      <c r="CZ1113" t="s">
        <v>1312</v>
      </c>
      <c r="DA1113" t="s">
        <v>209</v>
      </c>
      <c r="DB1113" t="s">
        <v>133</v>
      </c>
      <c r="DC1113" t="s">
        <v>115</v>
      </c>
      <c r="DD1113" t="s">
        <v>1309</v>
      </c>
      <c r="DE1113" t="s">
        <v>1316</v>
      </c>
      <c r="DG1113" t="s">
        <v>1305</v>
      </c>
      <c r="DH1113" t="s">
        <v>1312</v>
      </c>
    </row>
    <row r="1114" spans="1:112" ht="14.45" customHeight="1" x14ac:dyDescent="0.25">
      <c r="A1114" t="s">
        <v>1888</v>
      </c>
      <c r="B1114" t="s">
        <v>113</v>
      </c>
      <c r="C1114" s="1">
        <v>45655</v>
      </c>
      <c r="D1114" s="1">
        <v>45663</v>
      </c>
      <c r="E1114" t="s">
        <v>114</v>
      </c>
      <c r="G1114" t="s">
        <v>133</v>
      </c>
      <c r="H1114" t="s">
        <v>133</v>
      </c>
      <c r="I1114" t="s">
        <v>115</v>
      </c>
      <c r="J1114" t="s">
        <v>615</v>
      </c>
      <c r="K1114" t="s">
        <v>1889</v>
      </c>
      <c r="L1114" t="s">
        <v>1890</v>
      </c>
      <c r="M1114" t="s">
        <v>1711</v>
      </c>
      <c r="N1114" t="s">
        <v>148</v>
      </c>
      <c r="O1114" t="s">
        <v>120</v>
      </c>
      <c r="P1114" s="8">
        <v>96950</v>
      </c>
      <c r="Q1114" t="s">
        <v>121</v>
      </c>
      <c r="S1114" s="10">
        <v>16702850063</v>
      </c>
      <c r="U1114" t="s">
        <v>619</v>
      </c>
      <c r="V1114">
        <v>56179</v>
      </c>
      <c r="W1114" t="s">
        <v>123</v>
      </c>
      <c r="Y1114" t="s">
        <v>620</v>
      </c>
      <c r="Z1114" t="s">
        <v>621</v>
      </c>
      <c r="AA1114" t="s">
        <v>1891</v>
      </c>
      <c r="AB1114" t="s">
        <v>347</v>
      </c>
      <c r="AC1114" t="s">
        <v>1890</v>
      </c>
      <c r="AD1114" t="s">
        <v>1711</v>
      </c>
      <c r="AE1114" t="s">
        <v>148</v>
      </c>
      <c r="AF1114" t="s">
        <v>120</v>
      </c>
      <c r="AG1114" s="8">
        <v>96950</v>
      </c>
      <c r="AH1114" t="s">
        <v>121</v>
      </c>
      <c r="AJ1114" s="10">
        <v>16702850063</v>
      </c>
      <c r="AL1114" t="s">
        <v>624</v>
      </c>
      <c r="BD1114" t="str">
        <f>"49-9071.00"</f>
        <v>49-9071.00</v>
      </c>
      <c r="BE1114" t="s">
        <v>241</v>
      </c>
      <c r="BF1114" t="s">
        <v>1892</v>
      </c>
      <c r="BG1114" t="s">
        <v>496</v>
      </c>
      <c r="BH1114">
        <v>25</v>
      </c>
      <c r="BJ1114" s="1">
        <v>45689</v>
      </c>
      <c r="BK1114" s="1">
        <v>45930</v>
      </c>
      <c r="BN1114">
        <v>40</v>
      </c>
      <c r="BO1114">
        <v>0</v>
      </c>
      <c r="BP1114">
        <v>8</v>
      </c>
      <c r="BQ1114">
        <v>8</v>
      </c>
      <c r="BR1114">
        <v>8</v>
      </c>
      <c r="BS1114">
        <v>8</v>
      </c>
      <c r="BT1114">
        <v>8</v>
      </c>
      <c r="BU1114">
        <v>0</v>
      </c>
      <c r="BV1114" t="str">
        <f>"8:50 AM"</f>
        <v>8:50 AM</v>
      </c>
      <c r="BW1114" t="str">
        <f>"5:50 PM"</f>
        <v>5:50 PM</v>
      </c>
      <c r="BX1114" t="s">
        <v>226</v>
      </c>
      <c r="BY1114">
        <v>0</v>
      </c>
      <c r="BZ1114">
        <v>24</v>
      </c>
      <c r="CA1114" t="s">
        <v>115</v>
      </c>
      <c r="CC1114" s="2" t="s">
        <v>1893</v>
      </c>
      <c r="CD1114" t="s">
        <v>1890</v>
      </c>
      <c r="CE1114" t="s">
        <v>1711</v>
      </c>
      <c r="CF1114" t="s">
        <v>148</v>
      </c>
      <c r="CG1114" t="s">
        <v>120</v>
      </c>
      <c r="CH1114" s="8">
        <v>96950</v>
      </c>
      <c r="CI1114" s="3">
        <v>9.75</v>
      </c>
      <c r="CJ1114" s="3">
        <v>9.75</v>
      </c>
      <c r="CK1114" s="3">
        <v>14.63</v>
      </c>
      <c r="CL1114" s="3">
        <v>14.63</v>
      </c>
      <c r="CM1114" t="s">
        <v>136</v>
      </c>
      <c r="CN1114" t="s">
        <v>1894</v>
      </c>
      <c r="CO1114" t="s">
        <v>138</v>
      </c>
      <c r="CQ1114" t="s">
        <v>115</v>
      </c>
      <c r="CR1114" t="s">
        <v>133</v>
      </c>
      <c r="CS1114" t="s">
        <v>133</v>
      </c>
      <c r="CT1114" t="s">
        <v>133</v>
      </c>
      <c r="CU1114" t="s">
        <v>139</v>
      </c>
      <c r="CV1114" t="s">
        <v>133</v>
      </c>
      <c r="CW1114" t="s">
        <v>133</v>
      </c>
      <c r="CX1114" s="2" t="s">
        <v>1895</v>
      </c>
      <c r="CY1114" s="10">
        <v>16702850063</v>
      </c>
      <c r="CZ1114" t="s">
        <v>624</v>
      </c>
      <c r="DA1114" t="s">
        <v>139</v>
      </c>
      <c r="DB1114" t="s">
        <v>133</v>
      </c>
      <c r="DC1114" t="s">
        <v>115</v>
      </c>
    </row>
    <row r="1115" spans="1:112" ht="14.45" customHeight="1" x14ac:dyDescent="0.25">
      <c r="A1115" t="s">
        <v>2527</v>
      </c>
      <c r="B1115" t="s">
        <v>901</v>
      </c>
      <c r="C1115" s="1">
        <v>45610</v>
      </c>
      <c r="D1115" s="1">
        <v>45663</v>
      </c>
      <c r="E1115" t="s">
        <v>114</v>
      </c>
      <c r="G1115" t="s">
        <v>115</v>
      </c>
      <c r="H1115" t="s">
        <v>115</v>
      </c>
      <c r="I1115" t="s">
        <v>115</v>
      </c>
      <c r="J1115" t="s">
        <v>1940</v>
      </c>
      <c r="K1115" t="s">
        <v>1941</v>
      </c>
      <c r="L1115" t="s">
        <v>1942</v>
      </c>
      <c r="M1115" t="s">
        <v>1943</v>
      </c>
      <c r="N1115" t="s">
        <v>119</v>
      </c>
      <c r="O1115" t="s">
        <v>120</v>
      </c>
      <c r="P1115" s="8">
        <v>96950</v>
      </c>
      <c r="Q1115" t="s">
        <v>121</v>
      </c>
      <c r="R1115" t="s">
        <v>139</v>
      </c>
      <c r="S1115" s="10">
        <v>16702355009</v>
      </c>
      <c r="U1115" t="s">
        <v>1944</v>
      </c>
      <c r="V1115">
        <v>561320</v>
      </c>
      <c r="W1115" t="s">
        <v>234</v>
      </c>
      <c r="X1115" t="s">
        <v>133</v>
      </c>
      <c r="Y1115" t="s">
        <v>473</v>
      </c>
      <c r="Z1115" t="s">
        <v>474</v>
      </c>
      <c r="AA1115" t="s">
        <v>475</v>
      </c>
      <c r="AB1115" t="s">
        <v>365</v>
      </c>
      <c r="AC1115" t="s">
        <v>1942</v>
      </c>
      <c r="AD1115" t="s">
        <v>1943</v>
      </c>
      <c r="AE1115" t="s">
        <v>119</v>
      </c>
      <c r="AF1115" t="s">
        <v>120</v>
      </c>
      <c r="AG1115" s="8">
        <v>96950</v>
      </c>
      <c r="AH1115" t="s">
        <v>121</v>
      </c>
      <c r="AJ1115" s="10">
        <v>16702355009</v>
      </c>
      <c r="AL1115" t="s">
        <v>1945</v>
      </c>
      <c r="BD1115" t="str">
        <f>"35-3031.00"</f>
        <v>35-3031.00</v>
      </c>
      <c r="BE1115" t="s">
        <v>1072</v>
      </c>
      <c r="BF1115" t="s">
        <v>2528</v>
      </c>
      <c r="BG1115" t="s">
        <v>2529</v>
      </c>
      <c r="BH1115">
        <v>10</v>
      </c>
      <c r="BI1115">
        <v>6</v>
      </c>
      <c r="BJ1115" s="1">
        <v>45658</v>
      </c>
      <c r="BK1115" s="1">
        <v>46022</v>
      </c>
      <c r="BL1115" s="1">
        <v>45663</v>
      </c>
      <c r="BM1115" s="1">
        <v>46022</v>
      </c>
      <c r="BN1115">
        <v>35</v>
      </c>
      <c r="BO1115">
        <v>0</v>
      </c>
      <c r="BP1115">
        <v>7</v>
      </c>
      <c r="BQ1115">
        <v>7</v>
      </c>
      <c r="BR1115">
        <v>7</v>
      </c>
      <c r="BS1115">
        <v>7</v>
      </c>
      <c r="BT1115">
        <v>7</v>
      </c>
      <c r="BU1115">
        <v>0</v>
      </c>
      <c r="BV1115" t="str">
        <f>"8:00 AM"</f>
        <v>8:00 AM</v>
      </c>
      <c r="BW1115" t="str">
        <f>"4:00 PM"</f>
        <v>4:00 PM</v>
      </c>
      <c r="BX1115" t="s">
        <v>158</v>
      </c>
      <c r="BY1115">
        <v>0</v>
      </c>
      <c r="BZ1115">
        <v>3</v>
      </c>
      <c r="CA1115" t="s">
        <v>115</v>
      </c>
      <c r="CC1115" t="s">
        <v>2530</v>
      </c>
      <c r="CD1115" t="s">
        <v>1009</v>
      </c>
      <c r="CE1115" t="s">
        <v>2531</v>
      </c>
      <c r="CF1115" t="s">
        <v>119</v>
      </c>
      <c r="CG1115" t="s">
        <v>120</v>
      </c>
      <c r="CH1115" s="8">
        <v>96950</v>
      </c>
      <c r="CI1115" s="3">
        <v>8.0399999999999991</v>
      </c>
      <c r="CJ1115" s="3">
        <v>8.0399999999999991</v>
      </c>
      <c r="CK1115" s="3">
        <v>12.06</v>
      </c>
      <c r="CL1115" s="3">
        <v>12.06</v>
      </c>
      <c r="CM1115" t="s">
        <v>136</v>
      </c>
      <c r="CN1115" t="s">
        <v>2532</v>
      </c>
      <c r="CO1115" t="s">
        <v>138</v>
      </c>
      <c r="CQ1115" t="s">
        <v>115</v>
      </c>
      <c r="CR1115" t="s">
        <v>133</v>
      </c>
      <c r="CS1115" t="s">
        <v>139</v>
      </c>
      <c r="CT1115" t="s">
        <v>133</v>
      </c>
      <c r="CU1115" t="s">
        <v>139</v>
      </c>
      <c r="CV1115" t="s">
        <v>133</v>
      </c>
      <c r="CW1115" t="s">
        <v>139</v>
      </c>
      <c r="CX1115" t="s">
        <v>2533</v>
      </c>
      <c r="CY1115" s="10">
        <v>16702355009</v>
      </c>
      <c r="CZ1115" t="s">
        <v>1945</v>
      </c>
      <c r="DA1115" t="s">
        <v>139</v>
      </c>
      <c r="DB1115" t="s">
        <v>133</v>
      </c>
      <c r="DC1115" t="s">
        <v>133</v>
      </c>
    </row>
    <row r="1116" spans="1:112" ht="14.45" customHeight="1" x14ac:dyDescent="0.25">
      <c r="A1116" t="s">
        <v>2918</v>
      </c>
      <c r="B1116" t="s">
        <v>143</v>
      </c>
      <c r="C1116" s="1">
        <v>45616</v>
      </c>
      <c r="D1116" s="1">
        <v>45663</v>
      </c>
      <c r="E1116" t="s">
        <v>144</v>
      </c>
      <c r="F1116" s="1">
        <v>45715</v>
      </c>
      <c r="G1116" t="s">
        <v>115</v>
      </c>
      <c r="H1116" t="s">
        <v>115</v>
      </c>
      <c r="I1116" t="s">
        <v>115</v>
      </c>
      <c r="J1116" t="s">
        <v>2218</v>
      </c>
      <c r="K1116" t="s">
        <v>2219</v>
      </c>
      <c r="L1116" t="s">
        <v>2220</v>
      </c>
      <c r="M1116" t="s">
        <v>2221</v>
      </c>
      <c r="N1116" t="s">
        <v>119</v>
      </c>
      <c r="O1116" t="s">
        <v>120</v>
      </c>
      <c r="P1116" s="8">
        <v>96950</v>
      </c>
      <c r="Q1116" t="s">
        <v>121</v>
      </c>
      <c r="R1116" t="s">
        <v>119</v>
      </c>
      <c r="S1116" s="10">
        <v>16702882288</v>
      </c>
      <c r="T1116">
        <v>106</v>
      </c>
      <c r="U1116" t="s">
        <v>2222</v>
      </c>
      <c r="V1116">
        <v>44414</v>
      </c>
      <c r="W1116" t="s">
        <v>123</v>
      </c>
      <c r="Y1116" t="s">
        <v>2919</v>
      </c>
      <c r="Z1116" t="s">
        <v>2920</v>
      </c>
      <c r="AA1116" t="s">
        <v>139</v>
      </c>
      <c r="AB1116" t="s">
        <v>2225</v>
      </c>
      <c r="AC1116" t="s">
        <v>2220</v>
      </c>
      <c r="AD1116" t="s">
        <v>2221</v>
      </c>
      <c r="AE1116" t="s">
        <v>119</v>
      </c>
      <c r="AF1116" t="s">
        <v>120</v>
      </c>
      <c r="AG1116" s="8">
        <v>96950</v>
      </c>
      <c r="AH1116" t="s">
        <v>121</v>
      </c>
      <c r="AI1116" t="s">
        <v>119</v>
      </c>
      <c r="AJ1116" s="10">
        <v>16702882288</v>
      </c>
      <c r="AK1116">
        <v>106</v>
      </c>
      <c r="AL1116" t="s">
        <v>2226</v>
      </c>
      <c r="BD1116" t="str">
        <f>"53-7065.00"</f>
        <v>53-7065.00</v>
      </c>
      <c r="BE1116" t="s">
        <v>849</v>
      </c>
      <c r="BF1116" t="s">
        <v>2227</v>
      </c>
      <c r="BG1116" t="s">
        <v>2228</v>
      </c>
      <c r="BH1116">
        <v>1</v>
      </c>
      <c r="BI1116">
        <v>1</v>
      </c>
      <c r="BJ1116" s="1">
        <v>45717</v>
      </c>
      <c r="BK1116" s="1">
        <v>46081</v>
      </c>
      <c r="BL1116" s="1">
        <v>45717</v>
      </c>
      <c r="BM1116" s="1">
        <v>46081</v>
      </c>
      <c r="BN1116">
        <v>40</v>
      </c>
      <c r="BO1116">
        <v>0</v>
      </c>
      <c r="BP1116">
        <v>7</v>
      </c>
      <c r="BQ1116">
        <v>6.5</v>
      </c>
      <c r="BR1116">
        <v>6.5</v>
      </c>
      <c r="BS1116">
        <v>6.5</v>
      </c>
      <c r="BT1116">
        <v>6.5</v>
      </c>
      <c r="BU1116">
        <v>7</v>
      </c>
      <c r="BV1116" t="str">
        <f>"8:00 AM"</f>
        <v>8:00 AM</v>
      </c>
      <c r="BW1116" t="str">
        <f>"5:00 PM"</f>
        <v>5:00 PM</v>
      </c>
      <c r="BX1116" t="s">
        <v>226</v>
      </c>
      <c r="BY1116">
        <v>0</v>
      </c>
      <c r="BZ1116">
        <v>12</v>
      </c>
      <c r="CA1116" t="s">
        <v>115</v>
      </c>
      <c r="CC1116" s="2" t="s">
        <v>2921</v>
      </c>
      <c r="CD1116" t="s">
        <v>2220</v>
      </c>
      <c r="CE1116" t="s">
        <v>2221</v>
      </c>
      <c r="CF1116" t="s">
        <v>119</v>
      </c>
      <c r="CG1116" t="s">
        <v>120</v>
      </c>
      <c r="CH1116" s="8">
        <v>96950</v>
      </c>
      <c r="CI1116" s="3">
        <v>8.86</v>
      </c>
      <c r="CJ1116" s="3">
        <v>9</v>
      </c>
      <c r="CK1116" s="3">
        <v>13.29</v>
      </c>
      <c r="CL1116" s="3">
        <v>13.5</v>
      </c>
      <c r="CM1116" t="s">
        <v>136</v>
      </c>
      <c r="CN1116" t="s">
        <v>139</v>
      </c>
      <c r="CO1116" t="s">
        <v>138</v>
      </c>
      <c r="CQ1116" t="s">
        <v>115</v>
      </c>
      <c r="CR1116" t="s">
        <v>133</v>
      </c>
      <c r="CS1116" t="s">
        <v>139</v>
      </c>
      <c r="CT1116" t="s">
        <v>133</v>
      </c>
      <c r="CU1116" t="s">
        <v>139</v>
      </c>
      <c r="CV1116" t="s">
        <v>133</v>
      </c>
      <c r="CW1116" t="s">
        <v>133</v>
      </c>
      <c r="CX1116" t="s">
        <v>2230</v>
      </c>
      <c r="CY1116" s="10">
        <v>16702882288</v>
      </c>
      <c r="CZ1116" t="s">
        <v>2226</v>
      </c>
      <c r="DA1116" t="s">
        <v>139</v>
      </c>
      <c r="DB1116" t="s">
        <v>133</v>
      </c>
      <c r="DC1116" t="s">
        <v>115</v>
      </c>
    </row>
    <row r="1117" spans="1:112" ht="14.45" customHeight="1" x14ac:dyDescent="0.25">
      <c r="A1117" t="s">
        <v>5588</v>
      </c>
      <c r="B1117" t="s">
        <v>192</v>
      </c>
      <c r="C1117" s="1">
        <v>45595</v>
      </c>
      <c r="D1117" s="1">
        <v>45663</v>
      </c>
      <c r="E1117" t="s">
        <v>114</v>
      </c>
      <c r="G1117" t="s">
        <v>115</v>
      </c>
      <c r="H1117" t="s">
        <v>115</v>
      </c>
      <c r="I1117" t="s">
        <v>115</v>
      </c>
      <c r="J1117" t="s">
        <v>2144</v>
      </c>
      <c r="K1117" t="s">
        <v>5508</v>
      </c>
      <c r="L1117" t="s">
        <v>2146</v>
      </c>
      <c r="M1117" t="s">
        <v>2147</v>
      </c>
      <c r="N1117" t="s">
        <v>119</v>
      </c>
      <c r="O1117" t="s">
        <v>120</v>
      </c>
      <c r="P1117" s="8">
        <v>96950</v>
      </c>
      <c r="Q1117" t="s">
        <v>121</v>
      </c>
      <c r="S1117" s="10">
        <v>16702876661</v>
      </c>
      <c r="U1117" t="s">
        <v>2148</v>
      </c>
      <c r="V1117">
        <v>81211</v>
      </c>
      <c r="W1117" t="s">
        <v>123</v>
      </c>
      <c r="Y1117" t="s">
        <v>2149</v>
      </c>
      <c r="Z1117" t="s">
        <v>2150</v>
      </c>
      <c r="AB1117" t="s">
        <v>1279</v>
      </c>
      <c r="AC1117" t="s">
        <v>2146</v>
      </c>
      <c r="AD1117" t="s">
        <v>2147</v>
      </c>
      <c r="AE1117" t="s">
        <v>119</v>
      </c>
      <c r="AF1117" t="s">
        <v>120</v>
      </c>
      <c r="AG1117" s="8">
        <v>96950</v>
      </c>
      <c r="AH1117" t="s">
        <v>121</v>
      </c>
      <c r="AJ1117" s="10">
        <v>16702876661</v>
      </c>
      <c r="AL1117" t="s">
        <v>2151</v>
      </c>
      <c r="BD1117" t="str">
        <f>"39-5092.00"</f>
        <v>39-5092.00</v>
      </c>
      <c r="BE1117" t="s">
        <v>3076</v>
      </c>
      <c r="BF1117" t="s">
        <v>5509</v>
      </c>
      <c r="BG1117" t="s">
        <v>5510</v>
      </c>
      <c r="BH1117">
        <v>4</v>
      </c>
      <c r="BJ1117" s="1">
        <v>45627</v>
      </c>
      <c r="BK1117" s="1">
        <v>45930</v>
      </c>
      <c r="BN1117">
        <v>35</v>
      </c>
      <c r="BO1117">
        <v>7</v>
      </c>
      <c r="BP1117">
        <v>0</v>
      </c>
      <c r="BQ1117">
        <v>0</v>
      </c>
      <c r="BR1117">
        <v>7</v>
      </c>
      <c r="BS1117">
        <v>7</v>
      </c>
      <c r="BT1117">
        <v>7</v>
      </c>
      <c r="BU1117">
        <v>7</v>
      </c>
      <c r="BV1117" t="str">
        <f>"11:00 AM"</f>
        <v>11:00 AM</v>
      </c>
      <c r="BW1117" t="str">
        <f>"6:00 PM"</f>
        <v>6:00 PM</v>
      </c>
      <c r="BX1117" t="s">
        <v>158</v>
      </c>
      <c r="BY1117">
        <v>0</v>
      </c>
      <c r="BZ1117">
        <v>12</v>
      </c>
      <c r="CA1117" t="s">
        <v>115</v>
      </c>
      <c r="CC1117" t="s">
        <v>5589</v>
      </c>
      <c r="CD1117" t="s">
        <v>2146</v>
      </c>
      <c r="CE1117" t="s">
        <v>2147</v>
      </c>
      <c r="CF1117" t="s">
        <v>119</v>
      </c>
      <c r="CG1117" t="s">
        <v>120</v>
      </c>
      <c r="CH1117" s="8">
        <v>96950</v>
      </c>
      <c r="CI1117" s="3">
        <v>8.14</v>
      </c>
      <c r="CJ1117" s="3">
        <v>8.14</v>
      </c>
      <c r="CK1117" s="3">
        <v>12.21</v>
      </c>
      <c r="CL1117" s="3">
        <v>12.21</v>
      </c>
      <c r="CM1117" t="s">
        <v>136</v>
      </c>
      <c r="CN1117" t="s">
        <v>139</v>
      </c>
      <c r="CO1117" t="s">
        <v>138</v>
      </c>
      <c r="CQ1117" t="s">
        <v>115</v>
      </c>
      <c r="CR1117" t="s">
        <v>133</v>
      </c>
      <c r="CS1117" t="s">
        <v>139</v>
      </c>
      <c r="CT1117" t="s">
        <v>133</v>
      </c>
      <c r="CU1117" t="s">
        <v>139</v>
      </c>
      <c r="CV1117" t="s">
        <v>133</v>
      </c>
      <c r="CW1117" t="s">
        <v>139</v>
      </c>
      <c r="CX1117" t="s">
        <v>2155</v>
      </c>
      <c r="CY1117" s="10">
        <v>16702876661</v>
      </c>
      <c r="CZ1117" t="s">
        <v>2151</v>
      </c>
      <c r="DA1117" t="s">
        <v>139</v>
      </c>
      <c r="DB1117" t="s">
        <v>133</v>
      </c>
      <c r="DC1117" t="s">
        <v>115</v>
      </c>
    </row>
    <row r="1118" spans="1:112" ht="14.45" customHeight="1" x14ac:dyDescent="0.25">
      <c r="A1118" t="s">
        <v>7086</v>
      </c>
      <c r="B1118" t="s">
        <v>113</v>
      </c>
      <c r="C1118" s="1">
        <v>45656</v>
      </c>
      <c r="D1118" s="1">
        <v>45663</v>
      </c>
      <c r="E1118" t="s">
        <v>114</v>
      </c>
      <c r="G1118" t="s">
        <v>115</v>
      </c>
      <c r="H1118" t="s">
        <v>115</v>
      </c>
      <c r="I1118" t="s">
        <v>115</v>
      </c>
      <c r="J1118" t="s">
        <v>2949</v>
      </c>
      <c r="K1118" t="s">
        <v>2950</v>
      </c>
      <c r="L1118" t="s">
        <v>2551</v>
      </c>
      <c r="M1118" t="s">
        <v>2951</v>
      </c>
      <c r="N1118" t="s">
        <v>119</v>
      </c>
      <c r="O1118" t="s">
        <v>120</v>
      </c>
      <c r="P1118" s="8">
        <v>96950</v>
      </c>
      <c r="Q1118" t="s">
        <v>121</v>
      </c>
      <c r="S1118" s="10">
        <v>16703236877</v>
      </c>
      <c r="U1118" t="s">
        <v>2952</v>
      </c>
      <c r="V1118">
        <v>621610</v>
      </c>
      <c r="W1118" t="s">
        <v>123</v>
      </c>
      <c r="Y1118" t="s">
        <v>395</v>
      </c>
      <c r="Z1118" t="s">
        <v>2554</v>
      </c>
      <c r="AA1118" t="s">
        <v>190</v>
      </c>
      <c r="AB1118" t="s">
        <v>200</v>
      </c>
      <c r="AC1118" t="s">
        <v>2555</v>
      </c>
      <c r="AE1118" t="s">
        <v>2556</v>
      </c>
      <c r="AF1118" t="s">
        <v>1258</v>
      </c>
      <c r="AG1118" s="8">
        <v>96931</v>
      </c>
      <c r="AH1118" t="s">
        <v>121</v>
      </c>
      <c r="AJ1118" s="10">
        <v>16716498746</v>
      </c>
      <c r="AK1118">
        <v>203</v>
      </c>
      <c r="AL1118" t="s">
        <v>2557</v>
      </c>
      <c r="BD1118" t="str">
        <f>"31-1122.00"</f>
        <v>31-1122.00</v>
      </c>
      <c r="BE1118" t="s">
        <v>2558</v>
      </c>
      <c r="BF1118" t="s">
        <v>2953</v>
      </c>
      <c r="BG1118" t="s">
        <v>2560</v>
      </c>
      <c r="BH1118">
        <v>3</v>
      </c>
      <c r="BJ1118" s="1">
        <v>45778</v>
      </c>
      <c r="BK1118" s="1">
        <v>46142</v>
      </c>
      <c r="BN1118">
        <v>40</v>
      </c>
      <c r="BO1118">
        <v>0</v>
      </c>
      <c r="BP1118">
        <v>8</v>
      </c>
      <c r="BQ1118">
        <v>8</v>
      </c>
      <c r="BR1118">
        <v>8</v>
      </c>
      <c r="BS1118">
        <v>8</v>
      </c>
      <c r="BT1118">
        <v>5</v>
      </c>
      <c r="BU1118">
        <v>3</v>
      </c>
      <c r="BV1118" t="str">
        <f>"8:30 AM"</f>
        <v>8:30 AM</v>
      </c>
      <c r="BW1118" t="str">
        <f>"5:30 PM"</f>
        <v>5:30 PM</v>
      </c>
      <c r="BX1118" t="s">
        <v>158</v>
      </c>
      <c r="BY1118">
        <v>0</v>
      </c>
      <c r="BZ1118">
        <v>12</v>
      </c>
      <c r="CA1118" t="s">
        <v>115</v>
      </c>
      <c r="CC1118" t="s">
        <v>7087</v>
      </c>
      <c r="CD1118" t="s">
        <v>2551</v>
      </c>
      <c r="CE1118" t="s">
        <v>2552</v>
      </c>
      <c r="CF1118" t="s">
        <v>119</v>
      </c>
      <c r="CG1118" t="s">
        <v>120</v>
      </c>
      <c r="CH1118" s="8">
        <v>96950</v>
      </c>
      <c r="CI1118" s="3">
        <v>11.24</v>
      </c>
      <c r="CJ1118" s="3">
        <v>11.24</v>
      </c>
      <c r="CM1118" t="s">
        <v>136</v>
      </c>
      <c r="CO1118" t="s">
        <v>138</v>
      </c>
      <c r="CQ1118" t="s">
        <v>115</v>
      </c>
      <c r="CR1118" t="s">
        <v>133</v>
      </c>
      <c r="CS1118" t="s">
        <v>139</v>
      </c>
      <c r="CT1118" t="s">
        <v>139</v>
      </c>
      <c r="CU1118" t="s">
        <v>139</v>
      </c>
      <c r="CV1118" t="s">
        <v>133</v>
      </c>
      <c r="CW1118" t="s">
        <v>139</v>
      </c>
      <c r="CX1118" t="s">
        <v>139</v>
      </c>
      <c r="CY1118" s="10">
        <v>16703236877</v>
      </c>
      <c r="CZ1118" t="s">
        <v>2954</v>
      </c>
      <c r="DA1118" t="s">
        <v>139</v>
      </c>
      <c r="DB1118" t="s">
        <v>133</v>
      </c>
      <c r="DC1118" t="s">
        <v>115</v>
      </c>
    </row>
    <row r="1119" spans="1:112" ht="14.45" customHeight="1" x14ac:dyDescent="0.25">
      <c r="A1119" t="s">
        <v>7988</v>
      </c>
      <c r="B1119" t="s">
        <v>113</v>
      </c>
      <c r="C1119" s="1">
        <v>45656</v>
      </c>
      <c r="D1119" s="1">
        <v>45663</v>
      </c>
      <c r="E1119" t="s">
        <v>114</v>
      </c>
      <c r="G1119" t="s">
        <v>115</v>
      </c>
      <c r="H1119" t="s">
        <v>115</v>
      </c>
      <c r="I1119" t="s">
        <v>115</v>
      </c>
      <c r="J1119" t="s">
        <v>2549</v>
      </c>
      <c r="K1119" t="s">
        <v>2550</v>
      </c>
      <c r="L1119" t="s">
        <v>2551</v>
      </c>
      <c r="M1119" t="s">
        <v>2552</v>
      </c>
      <c r="N1119" t="s">
        <v>119</v>
      </c>
      <c r="O1119" t="s">
        <v>120</v>
      </c>
      <c r="P1119" s="8">
        <v>96950</v>
      </c>
      <c r="Q1119" t="s">
        <v>121</v>
      </c>
      <c r="S1119" s="10">
        <v>16703236877</v>
      </c>
      <c r="U1119" t="s">
        <v>2553</v>
      </c>
      <c r="V1119">
        <v>621610</v>
      </c>
      <c r="W1119" t="s">
        <v>123</v>
      </c>
      <c r="Y1119" t="s">
        <v>395</v>
      </c>
      <c r="Z1119" t="s">
        <v>2554</v>
      </c>
      <c r="AA1119" t="s">
        <v>190</v>
      </c>
      <c r="AB1119" t="s">
        <v>200</v>
      </c>
      <c r="AC1119" t="s">
        <v>2555</v>
      </c>
      <c r="AE1119" t="s">
        <v>2556</v>
      </c>
      <c r="AF1119" t="s">
        <v>1258</v>
      </c>
      <c r="AG1119" s="8">
        <v>96931</v>
      </c>
      <c r="AH1119" t="s">
        <v>121</v>
      </c>
      <c r="AJ1119" s="10">
        <v>16716498746</v>
      </c>
      <c r="AK1119">
        <v>203</v>
      </c>
      <c r="AL1119" t="s">
        <v>2557</v>
      </c>
      <c r="BD1119" t="str">
        <f>"31-1122.00"</f>
        <v>31-1122.00</v>
      </c>
      <c r="BE1119" t="s">
        <v>2558</v>
      </c>
      <c r="BF1119" t="s">
        <v>2559</v>
      </c>
      <c r="BG1119" t="s">
        <v>2560</v>
      </c>
      <c r="BH1119">
        <v>3</v>
      </c>
      <c r="BJ1119" s="1">
        <v>45778</v>
      </c>
      <c r="BK1119" s="1">
        <v>46142</v>
      </c>
      <c r="BN1119">
        <v>40</v>
      </c>
      <c r="BO1119">
        <v>0</v>
      </c>
      <c r="BP1119">
        <v>8</v>
      </c>
      <c r="BQ1119">
        <v>8</v>
      </c>
      <c r="BR1119">
        <v>8</v>
      </c>
      <c r="BS1119">
        <v>8</v>
      </c>
      <c r="BT1119">
        <v>5</v>
      </c>
      <c r="BU1119">
        <v>3</v>
      </c>
      <c r="BV1119" t="str">
        <f>"8:30 AM"</f>
        <v>8:30 AM</v>
      </c>
      <c r="BW1119" t="str">
        <f>"5:30 PM"</f>
        <v>5:30 PM</v>
      </c>
      <c r="BX1119" t="s">
        <v>158</v>
      </c>
      <c r="BY1119">
        <v>0</v>
      </c>
      <c r="BZ1119">
        <v>12</v>
      </c>
      <c r="CA1119" t="s">
        <v>115</v>
      </c>
      <c r="CC1119" s="2" t="s">
        <v>5326</v>
      </c>
      <c r="CD1119" t="s">
        <v>2551</v>
      </c>
      <c r="CE1119" t="s">
        <v>2552</v>
      </c>
      <c r="CF1119" t="s">
        <v>119</v>
      </c>
      <c r="CG1119" t="s">
        <v>120</v>
      </c>
      <c r="CH1119" s="8">
        <v>96950</v>
      </c>
      <c r="CI1119" s="3">
        <v>11.24</v>
      </c>
      <c r="CJ1119" s="3">
        <v>11.24</v>
      </c>
      <c r="CM1119" t="s">
        <v>136</v>
      </c>
      <c r="CO1119" t="s">
        <v>138</v>
      </c>
      <c r="CQ1119" t="s">
        <v>115</v>
      </c>
      <c r="CR1119" t="s">
        <v>133</v>
      </c>
      <c r="CS1119" t="s">
        <v>139</v>
      </c>
      <c r="CT1119" t="s">
        <v>139</v>
      </c>
      <c r="CU1119" t="s">
        <v>139</v>
      </c>
      <c r="CV1119" t="s">
        <v>133</v>
      </c>
      <c r="CW1119" t="s">
        <v>139</v>
      </c>
      <c r="CX1119" t="s">
        <v>139</v>
      </c>
      <c r="CY1119" s="10">
        <v>16703236877</v>
      </c>
      <c r="CZ1119" t="s">
        <v>2562</v>
      </c>
      <c r="DA1119" t="s">
        <v>139</v>
      </c>
      <c r="DB1119" t="s">
        <v>133</v>
      </c>
      <c r="DC1119" t="s">
        <v>115</v>
      </c>
    </row>
    <row r="1120" spans="1:112" ht="14.45" customHeight="1" x14ac:dyDescent="0.25">
      <c r="A1120" t="s">
        <v>9404</v>
      </c>
      <c r="B1120" t="s">
        <v>113</v>
      </c>
      <c r="C1120" s="1">
        <v>45655</v>
      </c>
      <c r="D1120" s="1">
        <v>45663</v>
      </c>
      <c r="E1120" t="s">
        <v>144</v>
      </c>
      <c r="F1120" s="1">
        <v>45899</v>
      </c>
      <c r="G1120" t="s">
        <v>115</v>
      </c>
      <c r="H1120" t="s">
        <v>115</v>
      </c>
      <c r="I1120" t="s">
        <v>115</v>
      </c>
      <c r="J1120" t="s">
        <v>2480</v>
      </c>
      <c r="K1120" t="s">
        <v>2481</v>
      </c>
      <c r="L1120" t="s">
        <v>2482</v>
      </c>
      <c r="M1120" t="s">
        <v>221</v>
      </c>
      <c r="N1120" t="s">
        <v>119</v>
      </c>
      <c r="O1120" t="s">
        <v>120</v>
      </c>
      <c r="P1120" s="8">
        <v>96950</v>
      </c>
      <c r="Q1120" t="s">
        <v>121</v>
      </c>
      <c r="R1120" t="s">
        <v>376</v>
      </c>
      <c r="S1120" s="10">
        <v>16702351024</v>
      </c>
      <c r="U1120" t="s">
        <v>2483</v>
      </c>
      <c r="V1120">
        <v>236116</v>
      </c>
      <c r="W1120" t="s">
        <v>123</v>
      </c>
      <c r="Y1120" t="s">
        <v>2484</v>
      </c>
      <c r="Z1120" t="s">
        <v>2485</v>
      </c>
      <c r="AA1120" t="s">
        <v>2486</v>
      </c>
      <c r="AB1120" t="s">
        <v>623</v>
      </c>
      <c r="AC1120" t="s">
        <v>2482</v>
      </c>
      <c r="AD1120" t="s">
        <v>221</v>
      </c>
      <c r="AE1120" t="s">
        <v>119</v>
      </c>
      <c r="AF1120" t="s">
        <v>120</v>
      </c>
      <c r="AG1120" s="8">
        <v>96950</v>
      </c>
      <c r="AH1120" t="s">
        <v>121</v>
      </c>
      <c r="AI1120" t="s">
        <v>376</v>
      </c>
      <c r="AJ1120" s="10">
        <v>16702351024</v>
      </c>
      <c r="AL1120" t="s">
        <v>2487</v>
      </c>
      <c r="BD1120" t="str">
        <f>"49-9071.00"</f>
        <v>49-9071.00</v>
      </c>
      <c r="BE1120" t="s">
        <v>241</v>
      </c>
      <c r="BF1120" t="s">
        <v>2488</v>
      </c>
      <c r="BG1120" t="s">
        <v>1969</v>
      </c>
      <c r="BH1120">
        <v>3</v>
      </c>
      <c r="BJ1120" s="1">
        <v>45901</v>
      </c>
      <c r="BK1120" s="1">
        <v>46265</v>
      </c>
      <c r="BN1120">
        <v>35</v>
      </c>
      <c r="BO1120">
        <v>0</v>
      </c>
      <c r="BP1120">
        <v>7</v>
      </c>
      <c r="BQ1120">
        <v>7</v>
      </c>
      <c r="BR1120">
        <v>7</v>
      </c>
      <c r="BS1120">
        <v>7</v>
      </c>
      <c r="BT1120">
        <v>7</v>
      </c>
      <c r="BU1120">
        <v>0</v>
      </c>
      <c r="BV1120" t="str">
        <f>"8:00 AM"</f>
        <v>8:00 AM</v>
      </c>
      <c r="BW1120" t="str">
        <f>"4:00 PM"</f>
        <v>4:00 PM</v>
      </c>
      <c r="BY1120">
        <v>0</v>
      </c>
      <c r="BZ1120">
        <v>12</v>
      </c>
      <c r="CA1120" t="s">
        <v>115</v>
      </c>
      <c r="CC1120" t="s">
        <v>2489</v>
      </c>
      <c r="CD1120" t="s">
        <v>2490</v>
      </c>
      <c r="CE1120" t="s">
        <v>2491</v>
      </c>
      <c r="CF1120" t="s">
        <v>119</v>
      </c>
      <c r="CG1120" t="s">
        <v>120</v>
      </c>
      <c r="CH1120" s="8">
        <v>96950</v>
      </c>
      <c r="CI1120" s="3">
        <v>9.75</v>
      </c>
      <c r="CJ1120" s="3">
        <v>10</v>
      </c>
      <c r="CK1120" s="3">
        <v>14.62</v>
      </c>
      <c r="CL1120" s="3">
        <v>15</v>
      </c>
      <c r="CM1120" t="s">
        <v>136</v>
      </c>
      <c r="CN1120" t="s">
        <v>139</v>
      </c>
      <c r="CO1120" t="s">
        <v>138</v>
      </c>
      <c r="CQ1120" t="s">
        <v>115</v>
      </c>
      <c r="CR1120" t="s">
        <v>133</v>
      </c>
      <c r="CS1120" t="s">
        <v>133</v>
      </c>
      <c r="CT1120" t="s">
        <v>133</v>
      </c>
      <c r="CU1120" t="s">
        <v>139</v>
      </c>
      <c r="CV1120" t="s">
        <v>133</v>
      </c>
      <c r="CW1120" t="s">
        <v>139</v>
      </c>
      <c r="CX1120" t="s">
        <v>420</v>
      </c>
      <c r="CY1120" s="10">
        <v>16702351024</v>
      </c>
      <c r="CZ1120" t="s">
        <v>2487</v>
      </c>
      <c r="DA1120" t="s">
        <v>139</v>
      </c>
      <c r="DB1120" t="s">
        <v>133</v>
      </c>
      <c r="DC1120" t="s">
        <v>115</v>
      </c>
    </row>
    <row r="1121" spans="1:112" ht="14.45" customHeight="1" x14ac:dyDescent="0.25">
      <c r="A1121" t="s">
        <v>9627</v>
      </c>
      <c r="B1121" t="s">
        <v>143</v>
      </c>
      <c r="C1121" s="1">
        <v>45594</v>
      </c>
      <c r="D1121" s="1">
        <v>45663</v>
      </c>
      <c r="E1121" t="s">
        <v>114</v>
      </c>
      <c r="G1121" t="s">
        <v>115</v>
      </c>
      <c r="H1121" t="s">
        <v>115</v>
      </c>
      <c r="I1121" t="s">
        <v>115</v>
      </c>
      <c r="J1121" t="s">
        <v>9628</v>
      </c>
      <c r="K1121" t="s">
        <v>5126</v>
      </c>
      <c r="L1121" t="s">
        <v>5136</v>
      </c>
      <c r="N1121" t="s">
        <v>119</v>
      </c>
      <c r="O1121" t="s">
        <v>120</v>
      </c>
      <c r="P1121" s="8">
        <v>96950</v>
      </c>
      <c r="Q1121" t="s">
        <v>121</v>
      </c>
      <c r="S1121" s="10">
        <v>16707889731</v>
      </c>
      <c r="U1121" t="s">
        <v>5128</v>
      </c>
      <c r="V1121">
        <v>561520</v>
      </c>
      <c r="W1121" t="s">
        <v>123</v>
      </c>
      <c r="Y1121" t="s">
        <v>5129</v>
      </c>
      <c r="Z1121" t="s">
        <v>5130</v>
      </c>
      <c r="AB1121" t="s">
        <v>5131</v>
      </c>
      <c r="AC1121" t="s">
        <v>5136</v>
      </c>
      <c r="AE1121" t="s">
        <v>119</v>
      </c>
      <c r="AF1121" t="s">
        <v>120</v>
      </c>
      <c r="AG1121" s="8">
        <v>96950</v>
      </c>
      <c r="AH1121" t="s">
        <v>121</v>
      </c>
      <c r="AJ1121" s="10">
        <v>16707889731</v>
      </c>
      <c r="AL1121" t="s">
        <v>5132</v>
      </c>
      <c r="BD1121" t="str">
        <f>"39-7011.00"</f>
        <v>39-7011.00</v>
      </c>
      <c r="BE1121" t="s">
        <v>1457</v>
      </c>
      <c r="BF1121" t="s">
        <v>9629</v>
      </c>
      <c r="BG1121" t="s">
        <v>5134</v>
      </c>
      <c r="BH1121">
        <v>5</v>
      </c>
      <c r="BI1121">
        <v>5</v>
      </c>
      <c r="BJ1121" s="1">
        <v>45657</v>
      </c>
      <c r="BK1121" s="1">
        <v>46021</v>
      </c>
      <c r="BL1121" s="1">
        <v>45663</v>
      </c>
      <c r="BM1121" s="1">
        <v>46021</v>
      </c>
      <c r="BN1121">
        <v>35</v>
      </c>
      <c r="BO1121">
        <v>0</v>
      </c>
      <c r="BP1121">
        <v>7</v>
      </c>
      <c r="BQ1121">
        <v>7</v>
      </c>
      <c r="BR1121">
        <v>7</v>
      </c>
      <c r="BS1121">
        <v>7</v>
      </c>
      <c r="BT1121">
        <v>7</v>
      </c>
      <c r="BU1121">
        <v>0</v>
      </c>
      <c r="BV1121" t="str">
        <f>"8:00 PM"</f>
        <v>8:00 PM</v>
      </c>
      <c r="BW1121" t="str">
        <f>"4:00 PM"</f>
        <v>4:00 PM</v>
      </c>
      <c r="BX1121" t="s">
        <v>226</v>
      </c>
      <c r="BY1121">
        <v>0</v>
      </c>
      <c r="BZ1121">
        <v>12</v>
      </c>
      <c r="CA1121" t="s">
        <v>115</v>
      </c>
      <c r="CC1121" s="2" t="s">
        <v>9630</v>
      </c>
      <c r="CD1121" t="s">
        <v>5136</v>
      </c>
      <c r="CF1121" t="s">
        <v>119</v>
      </c>
      <c r="CG1121" t="s">
        <v>120</v>
      </c>
      <c r="CH1121" s="8">
        <v>96950</v>
      </c>
      <c r="CI1121" s="3">
        <v>10.43</v>
      </c>
      <c r="CJ1121" s="3">
        <v>10.43</v>
      </c>
      <c r="CK1121" s="3">
        <v>15.65</v>
      </c>
      <c r="CL1121" s="3">
        <v>15.65</v>
      </c>
      <c r="CM1121" t="s">
        <v>136</v>
      </c>
      <c r="CN1121" t="s">
        <v>139</v>
      </c>
      <c r="CO1121" t="s">
        <v>138</v>
      </c>
      <c r="CQ1121" t="s">
        <v>115</v>
      </c>
      <c r="CR1121" t="s">
        <v>133</v>
      </c>
      <c r="CS1121" t="s">
        <v>139</v>
      </c>
      <c r="CT1121" t="s">
        <v>133</v>
      </c>
      <c r="CU1121" t="s">
        <v>139</v>
      </c>
      <c r="CV1121" t="s">
        <v>133</v>
      </c>
      <c r="CW1121" t="s">
        <v>139</v>
      </c>
      <c r="CX1121" s="2" t="s">
        <v>9631</v>
      </c>
      <c r="CY1121" s="10">
        <v>16707889731</v>
      </c>
      <c r="CZ1121" t="s">
        <v>5132</v>
      </c>
      <c r="DA1121" t="s">
        <v>139</v>
      </c>
      <c r="DB1121" t="s">
        <v>133</v>
      </c>
      <c r="DC1121" t="s">
        <v>115</v>
      </c>
    </row>
    <row r="1122" spans="1:112" ht="14.45" customHeight="1" x14ac:dyDescent="0.25">
      <c r="A1122" t="s">
        <v>1429</v>
      </c>
      <c r="B1122" t="s">
        <v>143</v>
      </c>
      <c r="C1122" s="1">
        <v>45630</v>
      </c>
      <c r="D1122" s="1">
        <v>45664</v>
      </c>
      <c r="E1122" t="s">
        <v>144</v>
      </c>
      <c r="F1122" s="1">
        <v>45746</v>
      </c>
      <c r="G1122" t="s">
        <v>115</v>
      </c>
      <c r="H1122" t="s">
        <v>115</v>
      </c>
      <c r="I1122" t="s">
        <v>115</v>
      </c>
      <c r="J1122" t="s">
        <v>887</v>
      </c>
      <c r="K1122" t="s">
        <v>139</v>
      </c>
      <c r="L1122" t="s">
        <v>888</v>
      </c>
      <c r="M1122" t="s">
        <v>889</v>
      </c>
      <c r="N1122" t="s">
        <v>162</v>
      </c>
      <c r="O1122" t="s">
        <v>120</v>
      </c>
      <c r="P1122" s="8">
        <v>96952</v>
      </c>
      <c r="Q1122" t="s">
        <v>121</v>
      </c>
      <c r="R1122" t="s">
        <v>139</v>
      </c>
      <c r="S1122" s="10">
        <v>16704339989</v>
      </c>
      <c r="U1122" t="s">
        <v>890</v>
      </c>
      <c r="V1122">
        <v>481111</v>
      </c>
      <c r="W1122" t="s">
        <v>123</v>
      </c>
      <c r="Y1122" t="s">
        <v>891</v>
      </c>
      <c r="Z1122" t="s">
        <v>892</v>
      </c>
      <c r="AA1122" t="s">
        <v>893</v>
      </c>
      <c r="AB1122" t="s">
        <v>565</v>
      </c>
      <c r="AC1122" t="s">
        <v>888</v>
      </c>
      <c r="AD1122" t="s">
        <v>889</v>
      </c>
      <c r="AE1122" t="s">
        <v>162</v>
      </c>
      <c r="AF1122" t="s">
        <v>120</v>
      </c>
      <c r="AG1122" s="8">
        <v>96952</v>
      </c>
      <c r="AH1122" t="s">
        <v>121</v>
      </c>
      <c r="AJ1122" s="10">
        <v>16704339989</v>
      </c>
      <c r="AL1122" t="s">
        <v>894</v>
      </c>
      <c r="BD1122" t="str">
        <f>"15-1232.00"</f>
        <v>15-1232.00</v>
      </c>
      <c r="BE1122" t="s">
        <v>1430</v>
      </c>
      <c r="BF1122" t="s">
        <v>1431</v>
      </c>
      <c r="BG1122" t="s">
        <v>1430</v>
      </c>
      <c r="BH1122">
        <v>1</v>
      </c>
      <c r="BI1122">
        <v>1</v>
      </c>
      <c r="BJ1122" s="1">
        <v>45748</v>
      </c>
      <c r="BK1122" s="1">
        <v>46112</v>
      </c>
      <c r="BL1122" s="1">
        <v>45748</v>
      </c>
      <c r="BM1122" s="1">
        <v>46112</v>
      </c>
      <c r="BN1122">
        <v>40</v>
      </c>
      <c r="BO1122">
        <v>0</v>
      </c>
      <c r="BP1122">
        <v>8</v>
      </c>
      <c r="BQ1122">
        <v>8</v>
      </c>
      <c r="BR1122">
        <v>8</v>
      </c>
      <c r="BS1122">
        <v>8</v>
      </c>
      <c r="BT1122">
        <v>8</v>
      </c>
      <c r="BU1122">
        <v>0</v>
      </c>
      <c r="BV1122" t="str">
        <f>"8:00 AM"</f>
        <v>8:00 AM</v>
      </c>
      <c r="BW1122" t="str">
        <f>"5:00 PM"</f>
        <v>5:00 PM</v>
      </c>
      <c r="BX1122" t="s">
        <v>226</v>
      </c>
      <c r="BY1122">
        <v>0</v>
      </c>
      <c r="BZ1122">
        <v>24</v>
      </c>
      <c r="CA1122" t="s">
        <v>115</v>
      </c>
      <c r="CC1122" t="s">
        <v>1432</v>
      </c>
      <c r="CD1122" t="s">
        <v>888</v>
      </c>
      <c r="CE1122" t="s">
        <v>889</v>
      </c>
      <c r="CF1122" t="s">
        <v>162</v>
      </c>
      <c r="CG1122" t="s">
        <v>120</v>
      </c>
      <c r="CH1122" s="8">
        <v>96952</v>
      </c>
      <c r="CI1122" s="3">
        <v>15.2</v>
      </c>
      <c r="CJ1122" s="3">
        <v>15.25</v>
      </c>
      <c r="CK1122" s="3">
        <v>0</v>
      </c>
      <c r="CL1122" s="3">
        <v>0</v>
      </c>
      <c r="CM1122" t="s">
        <v>136</v>
      </c>
      <c r="CN1122" t="s">
        <v>139</v>
      </c>
      <c r="CO1122" t="s">
        <v>138</v>
      </c>
      <c r="CQ1122" t="s">
        <v>115</v>
      </c>
      <c r="CR1122" t="s">
        <v>133</v>
      </c>
      <c r="CS1122" t="s">
        <v>139</v>
      </c>
      <c r="CT1122" t="s">
        <v>139</v>
      </c>
      <c r="CU1122" t="s">
        <v>133</v>
      </c>
      <c r="CV1122" t="s">
        <v>133</v>
      </c>
      <c r="CW1122" t="s">
        <v>139</v>
      </c>
      <c r="CX1122" t="s">
        <v>898</v>
      </c>
      <c r="CY1122" s="10">
        <v>16704339989</v>
      </c>
      <c r="CZ1122" t="s">
        <v>899</v>
      </c>
      <c r="DA1122" t="s">
        <v>139</v>
      </c>
      <c r="DB1122" t="s">
        <v>133</v>
      </c>
      <c r="DC1122" t="s">
        <v>115</v>
      </c>
    </row>
    <row r="1123" spans="1:112" ht="14.45" customHeight="1" x14ac:dyDescent="0.25">
      <c r="A1123" t="s">
        <v>3579</v>
      </c>
      <c r="B1123" t="s">
        <v>143</v>
      </c>
      <c r="C1123" s="1">
        <v>45621</v>
      </c>
      <c r="D1123" s="1">
        <v>45664</v>
      </c>
      <c r="E1123" t="s">
        <v>114</v>
      </c>
      <c r="G1123" t="s">
        <v>115</v>
      </c>
      <c r="H1123" t="s">
        <v>115</v>
      </c>
      <c r="I1123" t="s">
        <v>115</v>
      </c>
      <c r="J1123" t="s">
        <v>3580</v>
      </c>
      <c r="K1123" t="s">
        <v>3581</v>
      </c>
      <c r="L1123" t="s">
        <v>3582</v>
      </c>
      <c r="M1123" t="s">
        <v>3583</v>
      </c>
      <c r="N1123" t="s">
        <v>148</v>
      </c>
      <c r="O1123" t="s">
        <v>120</v>
      </c>
      <c r="P1123" s="8">
        <v>96950</v>
      </c>
      <c r="Q1123" t="s">
        <v>121</v>
      </c>
      <c r="R1123" t="s">
        <v>139</v>
      </c>
      <c r="S1123" s="10">
        <v>16702352360</v>
      </c>
      <c r="U1123" t="s">
        <v>3584</v>
      </c>
      <c r="V1123">
        <v>23822</v>
      </c>
      <c r="W1123" t="s">
        <v>123</v>
      </c>
      <c r="Y1123" t="s">
        <v>3585</v>
      </c>
      <c r="Z1123" t="s">
        <v>3586</v>
      </c>
      <c r="AA1123" t="s">
        <v>3587</v>
      </c>
      <c r="AB1123" t="s">
        <v>565</v>
      </c>
      <c r="AC1123" t="s">
        <v>3582</v>
      </c>
      <c r="AD1123" t="s">
        <v>3583</v>
      </c>
      <c r="AE1123" t="s">
        <v>148</v>
      </c>
      <c r="AF1123" t="s">
        <v>120</v>
      </c>
      <c r="AG1123" s="8">
        <v>96950</v>
      </c>
      <c r="AH1123" t="s">
        <v>121</v>
      </c>
      <c r="AJ1123" s="10">
        <v>16702352360</v>
      </c>
      <c r="AL1123" t="s">
        <v>3588</v>
      </c>
      <c r="BD1123" t="str">
        <f>"49-9021.00"</f>
        <v>49-9021.00</v>
      </c>
      <c r="BE1123" t="s">
        <v>935</v>
      </c>
      <c r="BF1123" t="s">
        <v>3589</v>
      </c>
      <c r="BG1123" t="s">
        <v>3590</v>
      </c>
      <c r="BH1123">
        <v>3</v>
      </c>
      <c r="BI1123">
        <v>3</v>
      </c>
      <c r="BJ1123" s="1">
        <v>45657</v>
      </c>
      <c r="BK1123" s="1">
        <v>46021</v>
      </c>
      <c r="BL1123" s="1">
        <v>45664</v>
      </c>
      <c r="BM1123" s="1">
        <v>46021</v>
      </c>
      <c r="BN1123">
        <v>40</v>
      </c>
      <c r="BO1123">
        <v>0</v>
      </c>
      <c r="BP1123">
        <v>8</v>
      </c>
      <c r="BQ1123">
        <v>8</v>
      </c>
      <c r="BR1123">
        <v>8</v>
      </c>
      <c r="BS1123">
        <v>8</v>
      </c>
      <c r="BT1123">
        <v>8</v>
      </c>
      <c r="BU1123">
        <v>0</v>
      </c>
      <c r="BV1123" t="str">
        <f>"8:00 AM"</f>
        <v>8:00 AM</v>
      </c>
      <c r="BW1123" t="str">
        <f>"5:00 PM"</f>
        <v>5:00 PM</v>
      </c>
      <c r="BX1123" t="s">
        <v>226</v>
      </c>
      <c r="BY1123">
        <v>0</v>
      </c>
      <c r="BZ1123">
        <v>24</v>
      </c>
      <c r="CA1123" t="s">
        <v>115</v>
      </c>
      <c r="CC1123" s="2" t="s">
        <v>3591</v>
      </c>
      <c r="CD1123" t="s">
        <v>3583</v>
      </c>
      <c r="CF1123" t="s">
        <v>148</v>
      </c>
      <c r="CG1123" t="s">
        <v>120</v>
      </c>
      <c r="CH1123" s="8">
        <v>96950</v>
      </c>
      <c r="CI1123" s="3">
        <v>10.74</v>
      </c>
      <c r="CJ1123" s="3">
        <v>10.74</v>
      </c>
      <c r="CK1123" s="3">
        <v>16.11</v>
      </c>
      <c r="CL1123" s="3">
        <v>16.11</v>
      </c>
      <c r="CM1123" t="s">
        <v>136</v>
      </c>
      <c r="CO1123" t="s">
        <v>138</v>
      </c>
      <c r="CQ1123" t="s">
        <v>115</v>
      </c>
      <c r="CR1123" t="s">
        <v>133</v>
      </c>
      <c r="CS1123" t="s">
        <v>133</v>
      </c>
      <c r="CT1123" t="s">
        <v>133</v>
      </c>
      <c r="CU1123" t="s">
        <v>139</v>
      </c>
      <c r="CV1123" t="s">
        <v>133</v>
      </c>
      <c r="CW1123" t="s">
        <v>139</v>
      </c>
      <c r="CX1123" t="s">
        <v>3592</v>
      </c>
      <c r="CY1123" s="10">
        <v>16702352360</v>
      </c>
      <c r="CZ1123" t="s">
        <v>3588</v>
      </c>
      <c r="DA1123" t="s">
        <v>139</v>
      </c>
      <c r="DB1123" t="s">
        <v>133</v>
      </c>
      <c r="DC1123" t="s">
        <v>115</v>
      </c>
      <c r="DD1123" t="s">
        <v>3585</v>
      </c>
      <c r="DE1123" t="s">
        <v>3586</v>
      </c>
      <c r="DF1123" t="s">
        <v>2642</v>
      </c>
      <c r="DG1123" t="s">
        <v>3580</v>
      </c>
      <c r="DH1123" t="s">
        <v>3588</v>
      </c>
    </row>
    <row r="1124" spans="1:112" ht="14.45" customHeight="1" x14ac:dyDescent="0.25">
      <c r="A1124" t="s">
        <v>4012</v>
      </c>
      <c r="B1124" t="s">
        <v>212</v>
      </c>
      <c r="C1124" s="1">
        <v>45656</v>
      </c>
      <c r="D1124" s="1">
        <v>45664</v>
      </c>
      <c r="E1124" t="s">
        <v>144</v>
      </c>
      <c r="F1124" s="1">
        <v>45777</v>
      </c>
      <c r="G1124" t="s">
        <v>133</v>
      </c>
      <c r="H1124" t="s">
        <v>115</v>
      </c>
      <c r="I1124" t="s">
        <v>115</v>
      </c>
      <c r="J1124" t="s">
        <v>3223</v>
      </c>
      <c r="K1124" t="s">
        <v>2550</v>
      </c>
      <c r="L1124" t="s">
        <v>3224</v>
      </c>
      <c r="M1124" t="s">
        <v>3225</v>
      </c>
      <c r="N1124" t="s">
        <v>119</v>
      </c>
      <c r="O1124" t="s">
        <v>120</v>
      </c>
      <c r="P1124" s="8">
        <v>96950</v>
      </c>
      <c r="Q1124" t="s">
        <v>121</v>
      </c>
      <c r="S1124" s="10">
        <v>16703236877</v>
      </c>
      <c r="U1124" t="s">
        <v>2553</v>
      </c>
      <c r="V1124">
        <v>62161</v>
      </c>
      <c r="W1124" t="s">
        <v>123</v>
      </c>
      <c r="Y1124" t="s">
        <v>395</v>
      </c>
      <c r="Z1124" t="s">
        <v>2554</v>
      </c>
      <c r="AA1124" t="s">
        <v>190</v>
      </c>
      <c r="AB1124" t="s">
        <v>200</v>
      </c>
      <c r="AC1124" t="s">
        <v>2555</v>
      </c>
      <c r="AE1124" t="s">
        <v>2556</v>
      </c>
      <c r="AF1124" t="s">
        <v>1258</v>
      </c>
      <c r="AG1124" s="8">
        <v>96931</v>
      </c>
      <c r="AH1124" t="s">
        <v>121</v>
      </c>
      <c r="AJ1124" s="10">
        <v>16716498746</v>
      </c>
      <c r="AK1124">
        <v>203</v>
      </c>
      <c r="AL1124" t="s">
        <v>2557</v>
      </c>
      <c r="BD1124" t="str">
        <f>"29-1141.00"</f>
        <v>29-1141.00</v>
      </c>
      <c r="BE1124" t="s">
        <v>772</v>
      </c>
      <c r="BF1124" t="s">
        <v>3226</v>
      </c>
      <c r="BG1124" t="s">
        <v>3227</v>
      </c>
      <c r="BH1124">
        <v>1</v>
      </c>
      <c r="BJ1124" s="1">
        <v>45778</v>
      </c>
      <c r="BK1124" s="1">
        <v>46873</v>
      </c>
      <c r="BN1124">
        <v>40</v>
      </c>
      <c r="BO1124">
        <v>0</v>
      </c>
      <c r="BP1124">
        <v>8</v>
      </c>
      <c r="BQ1124">
        <v>8</v>
      </c>
      <c r="BR1124">
        <v>8</v>
      </c>
      <c r="BS1124">
        <v>8</v>
      </c>
      <c r="BT1124">
        <v>5</v>
      </c>
      <c r="BU1124">
        <v>3</v>
      </c>
      <c r="BV1124" t="str">
        <f>"8:30 AM"</f>
        <v>8:30 AM</v>
      </c>
      <c r="BW1124" t="str">
        <f>"5:30 PM"</f>
        <v>5:30 PM</v>
      </c>
      <c r="BX1124" t="s">
        <v>4013</v>
      </c>
      <c r="BY1124">
        <v>0</v>
      </c>
      <c r="BZ1124">
        <v>0</v>
      </c>
      <c r="CA1124" t="s">
        <v>115</v>
      </c>
      <c r="CC1124" s="2" t="s">
        <v>3228</v>
      </c>
      <c r="CD1124" t="s">
        <v>3224</v>
      </c>
      <c r="CE1124" t="s">
        <v>3225</v>
      </c>
      <c r="CF1124" t="s">
        <v>119</v>
      </c>
      <c r="CG1124" t="s">
        <v>120</v>
      </c>
      <c r="CH1124" s="8">
        <v>96950</v>
      </c>
      <c r="CI1124" s="3">
        <v>17.05</v>
      </c>
      <c r="CJ1124" s="3">
        <v>17.05</v>
      </c>
      <c r="CM1124" t="s">
        <v>136</v>
      </c>
      <c r="CO1124" t="s">
        <v>138</v>
      </c>
      <c r="CQ1124" t="s">
        <v>115</v>
      </c>
      <c r="CR1124" t="s">
        <v>133</v>
      </c>
      <c r="CS1124" t="s">
        <v>139</v>
      </c>
      <c r="CT1124" t="s">
        <v>139</v>
      </c>
      <c r="CU1124" t="s">
        <v>139</v>
      </c>
      <c r="CV1124" t="s">
        <v>133</v>
      </c>
      <c r="CW1124" t="s">
        <v>139</v>
      </c>
      <c r="CX1124" t="s">
        <v>139</v>
      </c>
      <c r="CY1124" s="10">
        <v>16703236877</v>
      </c>
      <c r="CZ1124" t="s">
        <v>2562</v>
      </c>
      <c r="DA1124" t="s">
        <v>139</v>
      </c>
      <c r="DB1124" t="s">
        <v>133</v>
      </c>
      <c r="DC1124" t="s">
        <v>115</v>
      </c>
    </row>
    <row r="1125" spans="1:112" ht="14.45" customHeight="1" x14ac:dyDescent="0.25">
      <c r="A1125" t="s">
        <v>5295</v>
      </c>
      <c r="B1125" t="s">
        <v>192</v>
      </c>
      <c r="C1125" s="1">
        <v>45615</v>
      </c>
      <c r="D1125" s="1">
        <v>45664</v>
      </c>
      <c r="E1125" t="s">
        <v>114</v>
      </c>
      <c r="F1125" s="1">
        <v>45657</v>
      </c>
      <c r="G1125" t="s">
        <v>133</v>
      </c>
      <c r="H1125" t="s">
        <v>115</v>
      </c>
      <c r="I1125" t="s">
        <v>115</v>
      </c>
      <c r="J1125" t="s">
        <v>3280</v>
      </c>
      <c r="L1125" t="s">
        <v>3281</v>
      </c>
      <c r="N1125" t="s">
        <v>148</v>
      </c>
      <c r="O1125" t="s">
        <v>120</v>
      </c>
      <c r="P1125" s="8">
        <v>96950</v>
      </c>
      <c r="Q1125" t="s">
        <v>121</v>
      </c>
      <c r="S1125" s="10">
        <v>16702877368</v>
      </c>
      <c r="U1125" t="s">
        <v>2369</v>
      </c>
      <c r="V1125">
        <v>54133</v>
      </c>
      <c r="W1125" t="s">
        <v>123</v>
      </c>
      <c r="Y1125" t="s">
        <v>3282</v>
      </c>
      <c r="Z1125" t="s">
        <v>3283</v>
      </c>
      <c r="AB1125" t="s">
        <v>565</v>
      </c>
      <c r="AC1125" t="s">
        <v>3281</v>
      </c>
      <c r="AE1125" t="s">
        <v>148</v>
      </c>
      <c r="AF1125" t="s">
        <v>120</v>
      </c>
      <c r="AG1125" s="8">
        <v>96950</v>
      </c>
      <c r="AH1125" t="s">
        <v>121</v>
      </c>
      <c r="AJ1125" s="10">
        <v>16702877368</v>
      </c>
      <c r="AL1125" t="s">
        <v>3284</v>
      </c>
      <c r="BD1125" t="str">
        <f>"49-9071.00"</f>
        <v>49-9071.00</v>
      </c>
      <c r="BE1125" t="s">
        <v>241</v>
      </c>
      <c r="BF1125" t="s">
        <v>5296</v>
      </c>
      <c r="BG1125" t="s">
        <v>5297</v>
      </c>
      <c r="BH1125">
        <v>2</v>
      </c>
      <c r="BJ1125" s="1">
        <v>45658</v>
      </c>
      <c r="BK1125" s="1">
        <v>46022</v>
      </c>
      <c r="BN1125">
        <v>35</v>
      </c>
      <c r="BO1125">
        <v>0</v>
      </c>
      <c r="BP1125">
        <v>7</v>
      </c>
      <c r="BQ1125">
        <v>7</v>
      </c>
      <c r="BR1125">
        <v>7</v>
      </c>
      <c r="BS1125">
        <v>7</v>
      </c>
      <c r="BT1125">
        <v>7</v>
      </c>
      <c r="BU1125">
        <v>0</v>
      </c>
      <c r="BV1125" t="str">
        <f>"8:00 AM"</f>
        <v>8:00 AM</v>
      </c>
      <c r="BW1125" t="str">
        <f>"5:00 PM"</f>
        <v>5:00 PM</v>
      </c>
      <c r="BX1125" t="s">
        <v>226</v>
      </c>
      <c r="BY1125">
        <v>0</v>
      </c>
      <c r="BZ1125">
        <v>12</v>
      </c>
      <c r="CA1125" t="s">
        <v>115</v>
      </c>
      <c r="CC1125" s="2" t="s">
        <v>5298</v>
      </c>
      <c r="CD1125" t="s">
        <v>4278</v>
      </c>
      <c r="CF1125" t="s">
        <v>148</v>
      </c>
      <c r="CG1125" t="s">
        <v>120</v>
      </c>
      <c r="CH1125" s="8">
        <v>96950</v>
      </c>
      <c r="CI1125" s="3">
        <v>9.75</v>
      </c>
      <c r="CJ1125" s="3">
        <v>9.75</v>
      </c>
      <c r="CK1125" s="3">
        <v>14.62</v>
      </c>
      <c r="CL1125" s="3">
        <v>14.62</v>
      </c>
      <c r="CM1125" t="s">
        <v>136</v>
      </c>
      <c r="CN1125" t="s">
        <v>368</v>
      </c>
      <c r="CO1125" t="s">
        <v>138</v>
      </c>
      <c r="CQ1125" t="s">
        <v>115</v>
      </c>
      <c r="CR1125" t="s">
        <v>133</v>
      </c>
      <c r="CS1125" t="s">
        <v>139</v>
      </c>
      <c r="CT1125" t="s">
        <v>133</v>
      </c>
      <c r="CU1125" t="s">
        <v>139</v>
      </c>
      <c r="CV1125" t="s">
        <v>133</v>
      </c>
      <c r="CW1125" t="s">
        <v>139</v>
      </c>
      <c r="CX1125" t="s">
        <v>2193</v>
      </c>
      <c r="CY1125" s="10">
        <v>16702877368</v>
      </c>
      <c r="CZ1125" t="s">
        <v>3284</v>
      </c>
      <c r="DA1125" t="s">
        <v>139</v>
      </c>
      <c r="DB1125" t="s">
        <v>133</v>
      </c>
      <c r="DC1125" t="s">
        <v>115</v>
      </c>
      <c r="DD1125" t="s">
        <v>3282</v>
      </c>
      <c r="DE1125" t="s">
        <v>3283</v>
      </c>
      <c r="DG1125" t="s">
        <v>3280</v>
      </c>
      <c r="DH1125" t="s">
        <v>3284</v>
      </c>
    </row>
    <row r="1126" spans="1:112" ht="14.45" customHeight="1" x14ac:dyDescent="0.25">
      <c r="A1126" t="s">
        <v>5964</v>
      </c>
      <c r="B1126" t="s">
        <v>192</v>
      </c>
      <c r="C1126" s="1">
        <v>45609</v>
      </c>
      <c r="D1126" s="1">
        <v>45664</v>
      </c>
      <c r="E1126" t="s">
        <v>114</v>
      </c>
      <c r="G1126" t="s">
        <v>115</v>
      </c>
      <c r="H1126" t="s">
        <v>115</v>
      </c>
      <c r="I1126" t="s">
        <v>115</v>
      </c>
      <c r="J1126" t="s">
        <v>5965</v>
      </c>
      <c r="K1126" t="s">
        <v>5966</v>
      </c>
      <c r="L1126" t="s">
        <v>5967</v>
      </c>
      <c r="M1126" t="s">
        <v>2776</v>
      </c>
      <c r="N1126" t="s">
        <v>119</v>
      </c>
      <c r="O1126" t="s">
        <v>120</v>
      </c>
      <c r="P1126" s="8">
        <v>96950</v>
      </c>
      <c r="Q1126" t="s">
        <v>121</v>
      </c>
      <c r="S1126" s="10">
        <v>16702332288</v>
      </c>
      <c r="U1126" t="s">
        <v>5968</v>
      </c>
      <c r="V1126">
        <v>722511</v>
      </c>
      <c r="W1126" t="s">
        <v>123</v>
      </c>
      <c r="Y1126" t="s">
        <v>2778</v>
      </c>
      <c r="Z1126" t="s">
        <v>2779</v>
      </c>
      <c r="AA1126" t="s">
        <v>2780</v>
      </c>
      <c r="AB1126" t="s">
        <v>288</v>
      </c>
      <c r="AC1126" t="s">
        <v>5967</v>
      </c>
      <c r="AD1126" t="s">
        <v>2776</v>
      </c>
      <c r="AE1126" t="s">
        <v>119</v>
      </c>
      <c r="AF1126" t="s">
        <v>120</v>
      </c>
      <c r="AG1126" s="8">
        <v>96950</v>
      </c>
      <c r="AH1126" t="s">
        <v>121</v>
      </c>
      <c r="AJ1126" s="10">
        <v>16702332288</v>
      </c>
      <c r="AL1126" t="s">
        <v>2782</v>
      </c>
      <c r="BD1126" t="str">
        <f>"35-2014.00"</f>
        <v>35-2014.00</v>
      </c>
      <c r="BE1126" t="s">
        <v>273</v>
      </c>
      <c r="BF1126" t="s">
        <v>5969</v>
      </c>
      <c r="BG1126" t="s">
        <v>275</v>
      </c>
      <c r="BH1126">
        <v>3</v>
      </c>
      <c r="BJ1126" s="1">
        <v>45627</v>
      </c>
      <c r="BK1126" s="1">
        <v>45930</v>
      </c>
      <c r="BN1126">
        <v>35</v>
      </c>
      <c r="BO1126">
        <v>0</v>
      </c>
      <c r="BP1126">
        <v>7</v>
      </c>
      <c r="BQ1126">
        <v>7</v>
      </c>
      <c r="BR1126">
        <v>7</v>
      </c>
      <c r="BS1126">
        <v>7</v>
      </c>
      <c r="BT1126">
        <v>7</v>
      </c>
      <c r="BU1126">
        <v>0</v>
      </c>
      <c r="BV1126" t="str">
        <f>"11:00 AM"</f>
        <v>11:00 AM</v>
      </c>
      <c r="BW1126" t="str">
        <f>"9:00 PM"</f>
        <v>9:00 PM</v>
      </c>
      <c r="BX1126" t="s">
        <v>158</v>
      </c>
      <c r="BY1126">
        <v>0</v>
      </c>
      <c r="BZ1126">
        <v>12</v>
      </c>
      <c r="CA1126" t="s">
        <v>115</v>
      </c>
      <c r="CC1126" t="s">
        <v>5970</v>
      </c>
      <c r="CD1126" t="s">
        <v>5971</v>
      </c>
      <c r="CE1126" t="s">
        <v>2776</v>
      </c>
      <c r="CF1126" t="s">
        <v>119</v>
      </c>
      <c r="CG1126" t="s">
        <v>120</v>
      </c>
      <c r="CH1126" s="8">
        <v>96950</v>
      </c>
      <c r="CI1126" s="3">
        <v>8.83</v>
      </c>
      <c r="CJ1126" s="3">
        <v>8.83</v>
      </c>
      <c r="CK1126" s="3">
        <v>13.25</v>
      </c>
      <c r="CL1126" s="3">
        <v>13.25</v>
      </c>
      <c r="CM1126" t="s">
        <v>136</v>
      </c>
      <c r="CN1126" t="s">
        <v>137</v>
      </c>
      <c r="CO1126" t="s">
        <v>138</v>
      </c>
      <c r="CQ1126" t="s">
        <v>115</v>
      </c>
      <c r="CR1126" t="s">
        <v>133</v>
      </c>
      <c r="CS1126" t="s">
        <v>139</v>
      </c>
      <c r="CT1126" t="s">
        <v>133</v>
      </c>
      <c r="CU1126" t="s">
        <v>139</v>
      </c>
      <c r="CV1126" t="s">
        <v>133</v>
      </c>
      <c r="CW1126" t="s">
        <v>139</v>
      </c>
      <c r="CX1126" t="s">
        <v>5972</v>
      </c>
      <c r="CY1126" s="10">
        <v>16702332288</v>
      </c>
      <c r="CZ1126" t="s">
        <v>2782</v>
      </c>
      <c r="DA1126" t="s">
        <v>139</v>
      </c>
      <c r="DB1126" t="s">
        <v>133</v>
      </c>
      <c r="DC1126" t="s">
        <v>115</v>
      </c>
    </row>
    <row r="1127" spans="1:112" ht="14.45" customHeight="1" x14ac:dyDescent="0.25">
      <c r="A1127" t="s">
        <v>7291</v>
      </c>
      <c r="B1127" t="s">
        <v>143</v>
      </c>
      <c r="C1127" s="1">
        <v>45629</v>
      </c>
      <c r="D1127" s="1">
        <v>45664</v>
      </c>
      <c r="E1127" t="s">
        <v>114</v>
      </c>
      <c r="G1127" t="s">
        <v>115</v>
      </c>
      <c r="H1127" t="s">
        <v>115</v>
      </c>
      <c r="I1127" t="s">
        <v>115</v>
      </c>
      <c r="J1127" t="s">
        <v>453</v>
      </c>
      <c r="K1127" t="s">
        <v>454</v>
      </c>
      <c r="L1127" t="s">
        <v>455</v>
      </c>
      <c r="N1127" t="s">
        <v>148</v>
      </c>
      <c r="O1127" t="s">
        <v>120</v>
      </c>
      <c r="P1127" s="8">
        <v>96950</v>
      </c>
      <c r="Q1127" t="s">
        <v>121</v>
      </c>
      <c r="S1127" s="10">
        <v>16702358778</v>
      </c>
      <c r="U1127" t="s">
        <v>456</v>
      </c>
      <c r="V1127">
        <v>23622</v>
      </c>
      <c r="W1127" t="s">
        <v>123</v>
      </c>
      <c r="Y1127" t="s">
        <v>457</v>
      </c>
      <c r="Z1127" t="s">
        <v>458</v>
      </c>
      <c r="AA1127" t="s">
        <v>459</v>
      </c>
      <c r="AB1127" t="s">
        <v>460</v>
      </c>
      <c r="AC1127" t="s">
        <v>455</v>
      </c>
      <c r="AE1127" t="s">
        <v>148</v>
      </c>
      <c r="AF1127" t="s">
        <v>120</v>
      </c>
      <c r="AG1127" s="8">
        <v>96950</v>
      </c>
      <c r="AH1127" t="s">
        <v>121</v>
      </c>
      <c r="AJ1127" s="10">
        <v>16702358778</v>
      </c>
      <c r="AL1127" t="s">
        <v>4241</v>
      </c>
      <c r="BD1127" t="str">
        <f>"49-9071.00"</f>
        <v>49-9071.00</v>
      </c>
      <c r="BE1127" t="s">
        <v>241</v>
      </c>
      <c r="BF1127" t="s">
        <v>7292</v>
      </c>
      <c r="BG1127" t="s">
        <v>788</v>
      </c>
      <c r="BH1127">
        <v>20</v>
      </c>
      <c r="BI1127">
        <v>20</v>
      </c>
      <c r="BJ1127" s="1">
        <v>45658</v>
      </c>
      <c r="BK1127" s="1">
        <v>46022</v>
      </c>
      <c r="BL1127" s="1">
        <v>45664</v>
      </c>
      <c r="BM1127" s="1">
        <v>46022</v>
      </c>
      <c r="BN1127">
        <v>40</v>
      </c>
      <c r="BO1127">
        <v>0</v>
      </c>
      <c r="BP1127">
        <v>8</v>
      </c>
      <c r="BQ1127">
        <v>8</v>
      </c>
      <c r="BR1127">
        <v>8</v>
      </c>
      <c r="BS1127">
        <v>8</v>
      </c>
      <c r="BT1127">
        <v>8</v>
      </c>
      <c r="BU1127">
        <v>0</v>
      </c>
      <c r="BV1127" t="str">
        <f>"7:30 AM"</f>
        <v>7:30 AM</v>
      </c>
      <c r="BW1127" t="str">
        <f>"4:30 PM"</f>
        <v>4:30 PM</v>
      </c>
      <c r="BX1127" t="s">
        <v>226</v>
      </c>
      <c r="BY1127">
        <v>0</v>
      </c>
      <c r="BZ1127">
        <v>3</v>
      </c>
      <c r="CA1127" t="s">
        <v>115</v>
      </c>
      <c r="CC1127" s="2" t="s">
        <v>7293</v>
      </c>
      <c r="CD1127" t="s">
        <v>455</v>
      </c>
      <c r="CF1127" t="s">
        <v>148</v>
      </c>
      <c r="CG1127" t="s">
        <v>120</v>
      </c>
      <c r="CH1127" s="8">
        <v>96950</v>
      </c>
      <c r="CI1127" s="3">
        <v>9.75</v>
      </c>
      <c r="CJ1127" s="3">
        <v>9.75</v>
      </c>
      <c r="CK1127" s="3">
        <v>14.63</v>
      </c>
      <c r="CL1127" s="3">
        <v>14.63</v>
      </c>
      <c r="CM1127" t="s">
        <v>136</v>
      </c>
      <c r="CN1127" t="s">
        <v>139</v>
      </c>
      <c r="CO1127" t="s">
        <v>466</v>
      </c>
      <c r="CQ1127" t="s">
        <v>115</v>
      </c>
      <c r="CR1127" t="s">
        <v>133</v>
      </c>
      <c r="CS1127" t="s">
        <v>133</v>
      </c>
      <c r="CT1127" t="s">
        <v>133</v>
      </c>
      <c r="CU1127" t="s">
        <v>139</v>
      </c>
      <c r="CV1127" t="s">
        <v>133</v>
      </c>
      <c r="CW1127" t="s">
        <v>133</v>
      </c>
      <c r="CX1127" t="s">
        <v>4245</v>
      </c>
      <c r="CY1127" s="10">
        <v>16702358778</v>
      </c>
      <c r="CZ1127" t="s">
        <v>4241</v>
      </c>
      <c r="DA1127" t="s">
        <v>139</v>
      </c>
      <c r="DB1127" t="s">
        <v>133</v>
      </c>
      <c r="DC1127" t="s">
        <v>115</v>
      </c>
    </row>
    <row r="1128" spans="1:112" ht="14.45" customHeight="1" x14ac:dyDescent="0.25">
      <c r="A1128" t="s">
        <v>7327</v>
      </c>
      <c r="B1128" t="s">
        <v>113</v>
      </c>
      <c r="C1128" s="1">
        <v>45656</v>
      </c>
      <c r="D1128" s="1">
        <v>45664</v>
      </c>
      <c r="E1128" t="s">
        <v>114</v>
      </c>
      <c r="G1128" t="s">
        <v>115</v>
      </c>
      <c r="H1128" t="s">
        <v>115</v>
      </c>
      <c r="I1128" t="s">
        <v>115</v>
      </c>
      <c r="J1128" t="s">
        <v>2949</v>
      </c>
      <c r="K1128" t="s">
        <v>2950</v>
      </c>
      <c r="L1128" t="s">
        <v>3224</v>
      </c>
      <c r="M1128" t="s">
        <v>2951</v>
      </c>
      <c r="N1128" t="s">
        <v>119</v>
      </c>
      <c r="O1128" t="s">
        <v>120</v>
      </c>
      <c r="P1128" s="8">
        <v>96950</v>
      </c>
      <c r="Q1128" t="s">
        <v>121</v>
      </c>
      <c r="S1128" s="10">
        <v>16703236877</v>
      </c>
      <c r="U1128" t="s">
        <v>2952</v>
      </c>
      <c r="V1128">
        <v>621610</v>
      </c>
      <c r="W1128" t="s">
        <v>123</v>
      </c>
      <c r="Y1128" t="s">
        <v>395</v>
      </c>
      <c r="Z1128" t="s">
        <v>2554</v>
      </c>
      <c r="AA1128" t="s">
        <v>190</v>
      </c>
      <c r="AB1128" t="s">
        <v>200</v>
      </c>
      <c r="AC1128" t="s">
        <v>2555</v>
      </c>
      <c r="AE1128" t="s">
        <v>2556</v>
      </c>
      <c r="AF1128" t="s">
        <v>1258</v>
      </c>
      <c r="AG1128" s="8">
        <v>96931</v>
      </c>
      <c r="AH1128" t="s">
        <v>121</v>
      </c>
      <c r="AJ1128" s="10">
        <v>16716498746</v>
      </c>
      <c r="AK1128">
        <v>203</v>
      </c>
      <c r="AL1128" t="s">
        <v>2557</v>
      </c>
      <c r="BD1128" t="str">
        <f>"29-1141.00"</f>
        <v>29-1141.00</v>
      </c>
      <c r="BE1128" t="s">
        <v>772</v>
      </c>
      <c r="BF1128" t="s">
        <v>4771</v>
      </c>
      <c r="BG1128" t="s">
        <v>3227</v>
      </c>
      <c r="BH1128">
        <v>3</v>
      </c>
      <c r="BJ1128" s="1">
        <v>45778</v>
      </c>
      <c r="BK1128" s="1">
        <v>46142</v>
      </c>
      <c r="BN1128">
        <v>40</v>
      </c>
      <c r="BO1128">
        <v>0</v>
      </c>
      <c r="BP1128">
        <v>8</v>
      </c>
      <c r="BQ1128">
        <v>8</v>
      </c>
      <c r="BR1128">
        <v>8</v>
      </c>
      <c r="BS1128">
        <v>8</v>
      </c>
      <c r="BT1128">
        <v>5</v>
      </c>
      <c r="BU1128">
        <v>3</v>
      </c>
      <c r="BV1128" t="str">
        <f>"8:30 AM"</f>
        <v>8:30 AM</v>
      </c>
      <c r="BW1128" t="str">
        <f>"5:30 PM"</f>
        <v>5:30 PM</v>
      </c>
      <c r="BX1128" t="s">
        <v>726</v>
      </c>
      <c r="BY1128">
        <v>0</v>
      </c>
      <c r="BZ1128">
        <v>0</v>
      </c>
      <c r="CA1128" t="s">
        <v>115</v>
      </c>
      <c r="CC1128" s="2" t="s">
        <v>3228</v>
      </c>
      <c r="CD1128" t="s">
        <v>3224</v>
      </c>
      <c r="CE1128" t="s">
        <v>2951</v>
      </c>
      <c r="CF1128" t="s">
        <v>119</v>
      </c>
      <c r="CG1128" t="s">
        <v>120</v>
      </c>
      <c r="CH1128" s="8">
        <v>96950</v>
      </c>
      <c r="CI1128" s="3">
        <v>17.05</v>
      </c>
      <c r="CJ1128" s="3">
        <v>17.05</v>
      </c>
      <c r="CM1128" t="s">
        <v>136</v>
      </c>
      <c r="CO1128" t="s">
        <v>138</v>
      </c>
      <c r="CQ1128" t="s">
        <v>115</v>
      </c>
      <c r="CR1128" t="s">
        <v>133</v>
      </c>
      <c r="CS1128" t="s">
        <v>139</v>
      </c>
      <c r="CT1128" t="s">
        <v>139</v>
      </c>
      <c r="CU1128" t="s">
        <v>139</v>
      </c>
      <c r="CV1128" t="s">
        <v>133</v>
      </c>
      <c r="CW1128" t="s">
        <v>139</v>
      </c>
      <c r="CX1128" t="s">
        <v>139</v>
      </c>
      <c r="CY1128" s="10">
        <v>16703236877</v>
      </c>
      <c r="CZ1128" t="s">
        <v>2954</v>
      </c>
      <c r="DA1128" t="s">
        <v>139</v>
      </c>
      <c r="DB1128" t="s">
        <v>133</v>
      </c>
      <c r="DC1128" t="s">
        <v>115</v>
      </c>
    </row>
    <row r="1129" spans="1:112" ht="14.45" customHeight="1" x14ac:dyDescent="0.25">
      <c r="A1129" t="s">
        <v>7573</v>
      </c>
      <c r="B1129" t="s">
        <v>192</v>
      </c>
      <c r="C1129" s="1">
        <v>45638</v>
      </c>
      <c r="D1129" s="1">
        <v>45664</v>
      </c>
      <c r="E1129" t="s">
        <v>114</v>
      </c>
      <c r="G1129" t="s">
        <v>115</v>
      </c>
      <c r="H1129" t="s">
        <v>115</v>
      </c>
      <c r="I1129" t="s">
        <v>115</v>
      </c>
      <c r="J1129" t="s">
        <v>7574</v>
      </c>
      <c r="L1129" t="s">
        <v>7575</v>
      </c>
      <c r="N1129" t="s">
        <v>7576</v>
      </c>
      <c r="O1129" t="s">
        <v>7577</v>
      </c>
      <c r="P1129" s="8">
        <v>96743</v>
      </c>
      <c r="Q1129" t="s">
        <v>121</v>
      </c>
      <c r="S1129" s="10">
        <v>17072901979</v>
      </c>
      <c r="U1129" t="s">
        <v>7578</v>
      </c>
      <c r="V1129">
        <v>722511</v>
      </c>
      <c r="W1129" t="s">
        <v>123</v>
      </c>
      <c r="Y1129" t="s">
        <v>7579</v>
      </c>
      <c r="Z1129" t="s">
        <v>7580</v>
      </c>
      <c r="AA1129" t="s">
        <v>7581</v>
      </c>
      <c r="AB1129" t="s">
        <v>1817</v>
      </c>
      <c r="AC1129" t="s">
        <v>7575</v>
      </c>
      <c r="AE1129" t="s">
        <v>7576</v>
      </c>
      <c r="AF1129" t="s">
        <v>7577</v>
      </c>
      <c r="AG1129" s="8">
        <v>96743</v>
      </c>
      <c r="AH1129" t="s">
        <v>121</v>
      </c>
      <c r="AJ1129" s="10">
        <v>17072901979</v>
      </c>
      <c r="AL1129" t="s">
        <v>7582</v>
      </c>
      <c r="BD1129" t="str">
        <f>"49-9071.00"</f>
        <v>49-9071.00</v>
      </c>
      <c r="BE1129" t="s">
        <v>241</v>
      </c>
      <c r="BF1129" t="s">
        <v>7583</v>
      </c>
      <c r="BG1129" t="s">
        <v>5491</v>
      </c>
      <c r="BH1129">
        <v>1</v>
      </c>
      <c r="BJ1129" s="1">
        <v>45658</v>
      </c>
      <c r="BK1129" s="1">
        <v>46023</v>
      </c>
      <c r="BN1129">
        <v>49</v>
      </c>
      <c r="BO1129">
        <v>7</v>
      </c>
      <c r="BP1129">
        <v>7</v>
      </c>
      <c r="BQ1129">
        <v>7</v>
      </c>
      <c r="BR1129">
        <v>7</v>
      </c>
      <c r="BS1129">
        <v>7</v>
      </c>
      <c r="BT1129">
        <v>7</v>
      </c>
      <c r="BU1129">
        <v>7</v>
      </c>
      <c r="BV1129" t="str">
        <f>"9:00 AM"</f>
        <v>9:00 AM</v>
      </c>
      <c r="BW1129" t="str">
        <f>"11:05 PM"</f>
        <v>11:05 PM</v>
      </c>
      <c r="BX1129" t="s">
        <v>4013</v>
      </c>
      <c r="BY1129">
        <v>0</v>
      </c>
      <c r="BZ1129">
        <v>60</v>
      </c>
      <c r="CA1129" t="s">
        <v>115</v>
      </c>
      <c r="CC1129" t="s">
        <v>7584</v>
      </c>
      <c r="CD1129" t="s">
        <v>7575</v>
      </c>
      <c r="CF1129" t="s">
        <v>7576</v>
      </c>
      <c r="CG1129" t="s">
        <v>120</v>
      </c>
      <c r="CH1129" s="8">
        <v>96952</v>
      </c>
      <c r="CI1129" s="3">
        <v>26.21</v>
      </c>
      <c r="CJ1129" s="3">
        <v>26.21</v>
      </c>
      <c r="CM1129" t="s">
        <v>136</v>
      </c>
      <c r="CO1129" t="s">
        <v>138</v>
      </c>
      <c r="CQ1129" t="s">
        <v>115</v>
      </c>
      <c r="CR1129" t="s">
        <v>115</v>
      </c>
      <c r="CS1129" t="s">
        <v>139</v>
      </c>
      <c r="CT1129" t="s">
        <v>133</v>
      </c>
      <c r="CU1129" t="s">
        <v>139</v>
      </c>
      <c r="CV1129" t="s">
        <v>139</v>
      </c>
      <c r="CW1129" t="s">
        <v>139</v>
      </c>
      <c r="CX1129" t="s">
        <v>7585</v>
      </c>
      <c r="CY1129" s="10">
        <v>17072901979</v>
      </c>
      <c r="CZ1129" t="s">
        <v>7582</v>
      </c>
      <c r="DA1129" t="s">
        <v>7586</v>
      </c>
      <c r="DB1129" t="s">
        <v>133</v>
      </c>
      <c r="DC1129" t="s">
        <v>115</v>
      </c>
    </row>
    <row r="1130" spans="1:112" ht="14.45" customHeight="1" x14ac:dyDescent="0.25">
      <c r="A1130" t="s">
        <v>8148</v>
      </c>
      <c r="B1130" t="s">
        <v>143</v>
      </c>
      <c r="C1130" s="1">
        <v>45622</v>
      </c>
      <c r="D1130" s="1">
        <v>45664</v>
      </c>
      <c r="E1130" t="s">
        <v>114</v>
      </c>
      <c r="G1130" t="s">
        <v>115</v>
      </c>
      <c r="H1130" t="s">
        <v>115</v>
      </c>
      <c r="I1130" t="s">
        <v>115</v>
      </c>
      <c r="J1130" t="s">
        <v>4235</v>
      </c>
      <c r="K1130" t="s">
        <v>4236</v>
      </c>
      <c r="L1130" t="s">
        <v>455</v>
      </c>
      <c r="N1130" t="s">
        <v>148</v>
      </c>
      <c r="O1130" t="s">
        <v>120</v>
      </c>
      <c r="P1130" s="8">
        <v>96950</v>
      </c>
      <c r="Q1130" t="s">
        <v>121</v>
      </c>
      <c r="S1130" s="10">
        <v>16702358778</v>
      </c>
      <c r="U1130" t="s">
        <v>456</v>
      </c>
      <c r="V1130">
        <v>23622</v>
      </c>
      <c r="W1130" t="s">
        <v>123</v>
      </c>
      <c r="Y1130" t="s">
        <v>1530</v>
      </c>
      <c r="Z1130" t="s">
        <v>4238</v>
      </c>
      <c r="AA1130" t="s">
        <v>4239</v>
      </c>
      <c r="AB1130" t="s">
        <v>663</v>
      </c>
      <c r="AC1130" t="s">
        <v>4240</v>
      </c>
      <c r="AE1130" t="s">
        <v>119</v>
      </c>
      <c r="AF1130" t="s">
        <v>120</v>
      </c>
      <c r="AG1130" s="8">
        <v>96950</v>
      </c>
      <c r="AH1130" t="s">
        <v>121</v>
      </c>
      <c r="AJ1130" s="10">
        <v>16702358778</v>
      </c>
      <c r="AL1130" t="s">
        <v>4241</v>
      </c>
      <c r="BD1130" t="str">
        <f>"53-7021.00"</f>
        <v>53-7021.00</v>
      </c>
      <c r="BE1130" t="s">
        <v>3743</v>
      </c>
      <c r="BF1130" t="s">
        <v>8149</v>
      </c>
      <c r="BG1130" t="s">
        <v>8150</v>
      </c>
      <c r="BH1130">
        <v>5</v>
      </c>
      <c r="BI1130">
        <v>5</v>
      </c>
      <c r="BJ1130" s="1">
        <v>45658</v>
      </c>
      <c r="BK1130" s="1">
        <v>46022</v>
      </c>
      <c r="BL1130" s="1">
        <v>45664</v>
      </c>
      <c r="BM1130" s="1">
        <v>46022</v>
      </c>
      <c r="BN1130">
        <v>40</v>
      </c>
      <c r="BO1130">
        <v>0</v>
      </c>
      <c r="BP1130">
        <v>8</v>
      </c>
      <c r="BQ1130">
        <v>8</v>
      </c>
      <c r="BR1130">
        <v>8</v>
      </c>
      <c r="BS1130">
        <v>8</v>
      </c>
      <c r="BT1130">
        <v>8</v>
      </c>
      <c r="BU1130">
        <v>0</v>
      </c>
      <c r="BV1130" t="str">
        <f>"7:30 AM"</f>
        <v>7:30 AM</v>
      </c>
      <c r="BW1130" t="str">
        <f>"4:30 PM"</f>
        <v>4:30 PM</v>
      </c>
      <c r="BX1130" t="s">
        <v>226</v>
      </c>
      <c r="BY1130">
        <v>0</v>
      </c>
      <c r="BZ1130">
        <v>12</v>
      </c>
      <c r="CA1130" t="s">
        <v>115</v>
      </c>
      <c r="CC1130" t="s">
        <v>8151</v>
      </c>
      <c r="CD1130" t="s">
        <v>455</v>
      </c>
      <c r="CF1130" t="s">
        <v>148</v>
      </c>
      <c r="CG1130" t="s">
        <v>120</v>
      </c>
      <c r="CH1130" s="8">
        <v>96950</v>
      </c>
      <c r="CI1130" s="3">
        <v>8.91</v>
      </c>
      <c r="CJ1130" s="3">
        <v>8.91</v>
      </c>
      <c r="CK1130" s="3">
        <v>13.37</v>
      </c>
      <c r="CL1130" s="3">
        <v>13.37</v>
      </c>
      <c r="CM1130" t="s">
        <v>136</v>
      </c>
      <c r="CN1130" t="s">
        <v>139</v>
      </c>
      <c r="CO1130" t="s">
        <v>466</v>
      </c>
      <c r="CQ1130" t="s">
        <v>115</v>
      </c>
      <c r="CR1130" t="s">
        <v>133</v>
      </c>
      <c r="CS1130" t="s">
        <v>133</v>
      </c>
      <c r="CT1130" t="s">
        <v>133</v>
      </c>
      <c r="CU1130" t="s">
        <v>139</v>
      </c>
      <c r="CV1130" t="s">
        <v>133</v>
      </c>
      <c r="CW1130" t="s">
        <v>133</v>
      </c>
      <c r="CX1130" t="s">
        <v>4245</v>
      </c>
      <c r="CY1130" s="10">
        <v>16702358778</v>
      </c>
      <c r="CZ1130" t="s">
        <v>4241</v>
      </c>
      <c r="DA1130" t="s">
        <v>139</v>
      </c>
      <c r="DB1130" t="s">
        <v>133</v>
      </c>
      <c r="DC1130" t="s">
        <v>115</v>
      </c>
    </row>
    <row r="1131" spans="1:112" ht="14.45" customHeight="1" x14ac:dyDescent="0.25">
      <c r="A1131" t="s">
        <v>8517</v>
      </c>
      <c r="B1131" t="s">
        <v>143</v>
      </c>
      <c r="C1131" s="1">
        <v>45623</v>
      </c>
      <c r="D1131" s="1">
        <v>45664</v>
      </c>
      <c r="E1131" t="s">
        <v>114</v>
      </c>
      <c r="G1131" t="s">
        <v>115</v>
      </c>
      <c r="H1131" t="s">
        <v>115</v>
      </c>
      <c r="I1131" t="s">
        <v>115</v>
      </c>
      <c r="J1131" t="s">
        <v>2762</v>
      </c>
      <c r="L1131" t="s">
        <v>2763</v>
      </c>
      <c r="M1131" t="s">
        <v>2764</v>
      </c>
      <c r="N1131" t="s">
        <v>283</v>
      </c>
      <c r="O1131" t="s">
        <v>120</v>
      </c>
      <c r="P1131" s="8">
        <v>96952</v>
      </c>
      <c r="Q1131" t="s">
        <v>121</v>
      </c>
      <c r="S1131" s="10">
        <v>16707832999</v>
      </c>
      <c r="U1131" t="s">
        <v>2765</v>
      </c>
      <c r="V1131">
        <v>72251</v>
      </c>
      <c r="W1131" t="s">
        <v>123</v>
      </c>
      <c r="Y1131" t="s">
        <v>2766</v>
      </c>
      <c r="Z1131" t="s">
        <v>2767</v>
      </c>
      <c r="AA1131" t="s">
        <v>2768</v>
      </c>
      <c r="AB1131" t="s">
        <v>565</v>
      </c>
      <c r="AC1131" t="s">
        <v>2764</v>
      </c>
      <c r="AE1131" t="s">
        <v>162</v>
      </c>
      <c r="AF1131" t="s">
        <v>120</v>
      </c>
      <c r="AG1131" s="8">
        <v>96952</v>
      </c>
      <c r="AH1131" t="s">
        <v>121</v>
      </c>
      <c r="AJ1131" s="10">
        <v>16707832999</v>
      </c>
      <c r="AL1131" t="s">
        <v>2769</v>
      </c>
      <c r="BD1131" t="str">
        <f>"35-3031.00"</f>
        <v>35-3031.00</v>
      </c>
      <c r="BE1131" t="s">
        <v>1072</v>
      </c>
      <c r="BF1131" t="s">
        <v>2770</v>
      </c>
      <c r="BG1131" t="s">
        <v>2771</v>
      </c>
      <c r="BH1131">
        <v>5</v>
      </c>
      <c r="BI1131">
        <v>5</v>
      </c>
      <c r="BJ1131" s="1">
        <v>45658</v>
      </c>
      <c r="BK1131" s="1">
        <v>46022</v>
      </c>
      <c r="BL1131" s="1">
        <v>45664</v>
      </c>
      <c r="BM1131" s="1">
        <v>46022</v>
      </c>
      <c r="BN1131">
        <v>35</v>
      </c>
      <c r="BO1131">
        <v>0</v>
      </c>
      <c r="BP1131">
        <v>7</v>
      </c>
      <c r="BQ1131">
        <v>7</v>
      </c>
      <c r="BR1131">
        <v>7</v>
      </c>
      <c r="BS1131">
        <v>7</v>
      </c>
      <c r="BT1131">
        <v>7</v>
      </c>
      <c r="BU1131">
        <v>0</v>
      </c>
      <c r="BV1131" t="str">
        <f>"8:00 AM"</f>
        <v>8:00 AM</v>
      </c>
      <c r="BW1131" t="str">
        <f>"4:00 PM"</f>
        <v>4:00 PM</v>
      </c>
      <c r="BX1131" t="s">
        <v>158</v>
      </c>
      <c r="BY1131">
        <v>0</v>
      </c>
      <c r="BZ1131">
        <v>12</v>
      </c>
      <c r="CA1131" t="s">
        <v>115</v>
      </c>
      <c r="CC1131" s="2" t="s">
        <v>2772</v>
      </c>
      <c r="CD1131" t="s">
        <v>2763</v>
      </c>
      <c r="CE1131" t="s">
        <v>2764</v>
      </c>
      <c r="CF1131" t="s">
        <v>283</v>
      </c>
      <c r="CG1131" t="s">
        <v>120</v>
      </c>
      <c r="CH1131" s="8">
        <v>96952</v>
      </c>
      <c r="CI1131" s="3">
        <v>8.0399999999999991</v>
      </c>
      <c r="CJ1131" s="3">
        <v>8.0399999999999991</v>
      </c>
      <c r="CK1131" s="3">
        <v>12.06</v>
      </c>
      <c r="CL1131" s="3">
        <v>12.06</v>
      </c>
      <c r="CM1131" t="s">
        <v>136</v>
      </c>
      <c r="CN1131" t="s">
        <v>8326</v>
      </c>
      <c r="CO1131" t="s">
        <v>138</v>
      </c>
      <c r="CQ1131" t="s">
        <v>115</v>
      </c>
      <c r="CR1131" t="s">
        <v>133</v>
      </c>
      <c r="CS1131" t="s">
        <v>139</v>
      </c>
      <c r="CT1131" t="s">
        <v>133</v>
      </c>
      <c r="CU1131" t="s">
        <v>139</v>
      </c>
      <c r="CV1131" t="s">
        <v>133</v>
      </c>
      <c r="CW1131" t="s">
        <v>139</v>
      </c>
      <c r="CX1131" t="s">
        <v>8327</v>
      </c>
      <c r="CY1131" s="10">
        <v>16707832999</v>
      </c>
      <c r="CZ1131" t="s">
        <v>2769</v>
      </c>
      <c r="DA1131" t="s">
        <v>139</v>
      </c>
      <c r="DB1131" t="s">
        <v>133</v>
      </c>
      <c r="DC1131" t="s">
        <v>115</v>
      </c>
    </row>
    <row r="1132" spans="1:112" ht="14.45" customHeight="1" x14ac:dyDescent="0.25">
      <c r="A1132" t="s">
        <v>8695</v>
      </c>
      <c r="B1132" t="s">
        <v>113</v>
      </c>
      <c r="C1132" s="1">
        <v>45656</v>
      </c>
      <c r="D1132" s="1">
        <v>45664</v>
      </c>
      <c r="E1132" t="s">
        <v>114</v>
      </c>
      <c r="G1132" t="s">
        <v>115</v>
      </c>
      <c r="H1132" t="s">
        <v>115</v>
      </c>
      <c r="I1132" t="s">
        <v>115</v>
      </c>
      <c r="J1132" t="s">
        <v>3223</v>
      </c>
      <c r="K1132" t="s">
        <v>2550</v>
      </c>
      <c r="L1132" t="s">
        <v>3224</v>
      </c>
      <c r="M1132" t="s">
        <v>3225</v>
      </c>
      <c r="N1132" t="s">
        <v>119</v>
      </c>
      <c r="O1132" t="s">
        <v>120</v>
      </c>
      <c r="P1132" s="8">
        <v>96950</v>
      </c>
      <c r="Q1132" t="s">
        <v>121</v>
      </c>
      <c r="S1132" s="10">
        <v>16703236877</v>
      </c>
      <c r="U1132" t="s">
        <v>2553</v>
      </c>
      <c r="V1132">
        <v>62161</v>
      </c>
      <c r="W1132" t="s">
        <v>123</v>
      </c>
      <c r="Y1132" t="s">
        <v>395</v>
      </c>
      <c r="Z1132" t="s">
        <v>2554</v>
      </c>
      <c r="AA1132" t="s">
        <v>190</v>
      </c>
      <c r="AB1132" t="s">
        <v>200</v>
      </c>
      <c r="AC1132" t="s">
        <v>2555</v>
      </c>
      <c r="AE1132" t="s">
        <v>2556</v>
      </c>
      <c r="AF1132" t="s">
        <v>1258</v>
      </c>
      <c r="AG1132" s="8">
        <v>96931</v>
      </c>
      <c r="AH1132" t="s">
        <v>121</v>
      </c>
      <c r="AJ1132" s="10">
        <v>16716498746</v>
      </c>
      <c r="AK1132">
        <v>203</v>
      </c>
      <c r="AL1132" t="s">
        <v>2557</v>
      </c>
      <c r="BD1132" t="str">
        <f>"29-1141.00"</f>
        <v>29-1141.00</v>
      </c>
      <c r="BE1132" t="s">
        <v>772</v>
      </c>
      <c r="BF1132" t="s">
        <v>3226</v>
      </c>
      <c r="BG1132" t="s">
        <v>3227</v>
      </c>
      <c r="BH1132">
        <v>3</v>
      </c>
      <c r="BJ1132" s="1">
        <v>45778</v>
      </c>
      <c r="BK1132" s="1">
        <v>46142</v>
      </c>
      <c r="BN1132">
        <v>40</v>
      </c>
      <c r="BO1132">
        <v>0</v>
      </c>
      <c r="BP1132">
        <v>8</v>
      </c>
      <c r="BQ1132">
        <v>8</v>
      </c>
      <c r="BR1132">
        <v>8</v>
      </c>
      <c r="BS1132">
        <v>8</v>
      </c>
      <c r="BT1132">
        <v>5</v>
      </c>
      <c r="BU1132">
        <v>3</v>
      </c>
      <c r="BV1132" t="str">
        <f>"8:30 AM"</f>
        <v>8:30 AM</v>
      </c>
      <c r="BW1132" t="str">
        <f>"5:30 PM"</f>
        <v>5:30 PM</v>
      </c>
      <c r="BX1132" t="s">
        <v>726</v>
      </c>
      <c r="BY1132">
        <v>0</v>
      </c>
      <c r="BZ1132">
        <v>0</v>
      </c>
      <c r="CA1132" t="s">
        <v>115</v>
      </c>
      <c r="CC1132" s="2" t="s">
        <v>3228</v>
      </c>
      <c r="CD1132" t="s">
        <v>3224</v>
      </c>
      <c r="CE1132" t="s">
        <v>3225</v>
      </c>
      <c r="CF1132" t="s">
        <v>119</v>
      </c>
      <c r="CG1132" t="s">
        <v>120</v>
      </c>
      <c r="CH1132" s="8">
        <v>96950</v>
      </c>
      <c r="CI1132" s="3">
        <v>17.05</v>
      </c>
      <c r="CJ1132" s="3">
        <v>17.05</v>
      </c>
      <c r="CM1132" t="s">
        <v>136</v>
      </c>
      <c r="CO1132" t="s">
        <v>138</v>
      </c>
      <c r="CQ1132" t="s">
        <v>115</v>
      </c>
      <c r="CR1132" t="s">
        <v>133</v>
      </c>
      <c r="CS1132" t="s">
        <v>139</v>
      </c>
      <c r="CT1132" t="s">
        <v>139</v>
      </c>
      <c r="CU1132" t="s">
        <v>139</v>
      </c>
      <c r="CV1132" t="s">
        <v>133</v>
      </c>
      <c r="CW1132" t="s">
        <v>139</v>
      </c>
      <c r="CX1132" t="s">
        <v>139</v>
      </c>
      <c r="CY1132" s="10">
        <v>16703236877</v>
      </c>
      <c r="CZ1132" t="s">
        <v>2562</v>
      </c>
      <c r="DA1132" t="s">
        <v>139</v>
      </c>
      <c r="DB1132" t="s">
        <v>133</v>
      </c>
      <c r="DC1132" t="s">
        <v>115</v>
      </c>
    </row>
    <row r="1133" spans="1:112" ht="14.45" customHeight="1" x14ac:dyDescent="0.25">
      <c r="A1133" t="s">
        <v>9265</v>
      </c>
      <c r="B1133" t="s">
        <v>212</v>
      </c>
      <c r="C1133" s="1">
        <v>45656</v>
      </c>
      <c r="D1133" s="1">
        <v>45664</v>
      </c>
      <c r="E1133" t="s">
        <v>144</v>
      </c>
      <c r="F1133" s="1">
        <v>45807</v>
      </c>
      <c r="G1133" t="s">
        <v>115</v>
      </c>
      <c r="H1133" t="s">
        <v>115</v>
      </c>
      <c r="I1133" t="s">
        <v>115</v>
      </c>
      <c r="J1133" t="s">
        <v>3382</v>
      </c>
      <c r="K1133" t="s">
        <v>2550</v>
      </c>
      <c r="L1133" t="s">
        <v>3224</v>
      </c>
      <c r="M1133" t="s">
        <v>2552</v>
      </c>
      <c r="N1133" t="s">
        <v>119</v>
      </c>
      <c r="O1133" t="s">
        <v>120</v>
      </c>
      <c r="P1133" s="8">
        <v>96950</v>
      </c>
      <c r="Q1133" t="s">
        <v>121</v>
      </c>
      <c r="S1133" s="10">
        <v>16703236877</v>
      </c>
      <c r="U1133" t="s">
        <v>2553</v>
      </c>
      <c r="V1133">
        <v>621610</v>
      </c>
      <c r="W1133" t="s">
        <v>123</v>
      </c>
      <c r="Y1133" t="s">
        <v>395</v>
      </c>
      <c r="Z1133" t="s">
        <v>2554</v>
      </c>
      <c r="AA1133" t="s">
        <v>190</v>
      </c>
      <c r="AB1133" t="s">
        <v>200</v>
      </c>
      <c r="AC1133" t="s">
        <v>2555</v>
      </c>
      <c r="AE1133" t="s">
        <v>2556</v>
      </c>
      <c r="AF1133" t="s">
        <v>1258</v>
      </c>
      <c r="AG1133" s="8">
        <v>96931</v>
      </c>
      <c r="AH1133" t="s">
        <v>121</v>
      </c>
      <c r="AJ1133" s="10">
        <v>16716498746</v>
      </c>
      <c r="AK1133">
        <v>203</v>
      </c>
      <c r="AL1133" t="s">
        <v>2557</v>
      </c>
      <c r="BD1133" t="str">
        <f>"43-3031.00"</f>
        <v>43-3031.00</v>
      </c>
      <c r="BE1133" t="s">
        <v>430</v>
      </c>
      <c r="BF1133" t="s">
        <v>3383</v>
      </c>
      <c r="BG1133" t="s">
        <v>3384</v>
      </c>
      <c r="BH1133">
        <v>1</v>
      </c>
      <c r="BJ1133" s="1">
        <v>45809</v>
      </c>
      <c r="BK1133" s="1">
        <v>46173</v>
      </c>
      <c r="BN1133">
        <v>40</v>
      </c>
      <c r="BO1133">
        <v>0</v>
      </c>
      <c r="BP1133">
        <v>8</v>
      </c>
      <c r="BQ1133">
        <v>8</v>
      </c>
      <c r="BR1133">
        <v>8</v>
      </c>
      <c r="BS1133">
        <v>8</v>
      </c>
      <c r="BT1133">
        <v>5</v>
      </c>
      <c r="BU1133">
        <v>3</v>
      </c>
      <c r="BV1133" t="str">
        <f>"8:30 AM"</f>
        <v>8:30 AM</v>
      </c>
      <c r="BW1133" t="str">
        <f>"5:30 PM"</f>
        <v>5:30 PM</v>
      </c>
      <c r="BX1133" t="s">
        <v>226</v>
      </c>
      <c r="BY1133">
        <v>0</v>
      </c>
      <c r="BZ1133">
        <v>12</v>
      </c>
      <c r="CA1133" t="s">
        <v>115</v>
      </c>
      <c r="CC1133" t="s">
        <v>3385</v>
      </c>
      <c r="CD1133" t="s">
        <v>3385</v>
      </c>
      <c r="CE1133" t="s">
        <v>2552</v>
      </c>
      <c r="CF1133" t="s">
        <v>119</v>
      </c>
      <c r="CG1133" t="s">
        <v>120</v>
      </c>
      <c r="CH1133" s="8">
        <v>96950</v>
      </c>
      <c r="CI1133" s="3">
        <v>12.28</v>
      </c>
      <c r="CJ1133" s="3">
        <v>12.28</v>
      </c>
      <c r="CM1133" t="s">
        <v>136</v>
      </c>
      <c r="CO1133" t="s">
        <v>138</v>
      </c>
      <c r="CQ1133" t="s">
        <v>115</v>
      </c>
      <c r="CR1133" t="s">
        <v>133</v>
      </c>
      <c r="CS1133" t="s">
        <v>139</v>
      </c>
      <c r="CT1133" t="s">
        <v>139</v>
      </c>
      <c r="CU1133" t="s">
        <v>139</v>
      </c>
      <c r="CV1133" t="s">
        <v>133</v>
      </c>
      <c r="CW1133" t="s">
        <v>139</v>
      </c>
      <c r="CX1133" t="s">
        <v>139</v>
      </c>
      <c r="CY1133" s="10">
        <v>16703236877</v>
      </c>
      <c r="CZ1133" t="s">
        <v>2562</v>
      </c>
      <c r="DA1133" t="s">
        <v>139</v>
      </c>
      <c r="DB1133" t="s">
        <v>133</v>
      </c>
      <c r="DC1133" t="s">
        <v>115</v>
      </c>
    </row>
    <row r="1134" spans="1:112" ht="14.45" customHeight="1" x14ac:dyDescent="0.25">
      <c r="A1134" t="s">
        <v>655</v>
      </c>
      <c r="B1134" t="s">
        <v>212</v>
      </c>
      <c r="C1134" s="1">
        <v>45665</v>
      </c>
      <c r="D1134" s="1">
        <v>45665</v>
      </c>
      <c r="E1134" t="s">
        <v>114</v>
      </c>
      <c r="G1134" t="s">
        <v>115</v>
      </c>
      <c r="H1134" t="s">
        <v>115</v>
      </c>
      <c r="I1134" t="s">
        <v>115</v>
      </c>
      <c r="J1134" t="s">
        <v>656</v>
      </c>
      <c r="L1134" t="s">
        <v>657</v>
      </c>
      <c r="M1134" t="s">
        <v>658</v>
      </c>
      <c r="N1134" t="s">
        <v>119</v>
      </c>
      <c r="O1134" t="s">
        <v>120</v>
      </c>
      <c r="P1134" s="8">
        <v>96950</v>
      </c>
      <c r="Q1134" t="s">
        <v>121</v>
      </c>
      <c r="S1134" s="10">
        <v>16702330744</v>
      </c>
      <c r="U1134" t="s">
        <v>659</v>
      </c>
      <c r="V1134">
        <v>488320</v>
      </c>
      <c r="W1134" t="s">
        <v>123</v>
      </c>
      <c r="Y1134" t="s">
        <v>660</v>
      </c>
      <c r="Z1134" t="s">
        <v>661</v>
      </c>
      <c r="AA1134" t="s">
        <v>662</v>
      </c>
      <c r="AB1134" t="s">
        <v>663</v>
      </c>
      <c r="AC1134" t="s">
        <v>657</v>
      </c>
      <c r="AD1134" t="s">
        <v>664</v>
      </c>
      <c r="AE1134" t="s">
        <v>119</v>
      </c>
      <c r="AF1134" t="s">
        <v>120</v>
      </c>
      <c r="AG1134" s="8">
        <v>96950</v>
      </c>
      <c r="AH1134" t="s">
        <v>121</v>
      </c>
      <c r="AJ1134" s="10">
        <v>16702330744</v>
      </c>
      <c r="AL1134" t="s">
        <v>665</v>
      </c>
      <c r="BD1134" t="str">
        <f>"51-4121.00"</f>
        <v>51-4121.00</v>
      </c>
      <c r="BE1134" t="s">
        <v>666</v>
      </c>
      <c r="BF1134" t="s">
        <v>667</v>
      </c>
      <c r="BG1134" t="s">
        <v>668</v>
      </c>
      <c r="BH1134">
        <v>1</v>
      </c>
      <c r="BJ1134" s="1">
        <v>45731</v>
      </c>
      <c r="BK1134" s="1">
        <v>46095</v>
      </c>
      <c r="BN1134">
        <v>40</v>
      </c>
      <c r="BO1134">
        <v>0</v>
      </c>
      <c r="BP1134">
        <v>8</v>
      </c>
      <c r="BQ1134">
        <v>8</v>
      </c>
      <c r="BR1134">
        <v>8</v>
      </c>
      <c r="BS1134">
        <v>8</v>
      </c>
      <c r="BT1134">
        <v>8</v>
      </c>
      <c r="BU1134">
        <v>0</v>
      </c>
      <c r="BV1134" t="str">
        <f>"8:00 AM"</f>
        <v>8:00 AM</v>
      </c>
      <c r="BW1134" t="str">
        <f>"5:00 PM"</f>
        <v>5:00 PM</v>
      </c>
      <c r="BX1134" t="s">
        <v>226</v>
      </c>
      <c r="BY1134">
        <v>0</v>
      </c>
      <c r="BZ1134">
        <v>24</v>
      </c>
      <c r="CA1134" t="s">
        <v>115</v>
      </c>
      <c r="CC1134" s="2" t="s">
        <v>669</v>
      </c>
      <c r="CD1134" t="s">
        <v>658</v>
      </c>
      <c r="CF1134" t="s">
        <v>119</v>
      </c>
      <c r="CG1134" t="s">
        <v>120</v>
      </c>
      <c r="CH1134" s="8">
        <v>96950</v>
      </c>
      <c r="CI1134" s="3">
        <v>16.25</v>
      </c>
      <c r="CJ1134" s="3">
        <v>16.25</v>
      </c>
      <c r="CK1134" s="3">
        <v>24.38</v>
      </c>
      <c r="CL1134" s="3">
        <v>24.38</v>
      </c>
      <c r="CM1134" t="s">
        <v>136</v>
      </c>
      <c r="CN1134" t="s">
        <v>139</v>
      </c>
      <c r="CO1134" t="s">
        <v>138</v>
      </c>
      <c r="CQ1134" t="s">
        <v>115</v>
      </c>
      <c r="CR1134" t="s">
        <v>133</v>
      </c>
      <c r="CS1134" t="s">
        <v>139</v>
      </c>
      <c r="CT1134" t="s">
        <v>133</v>
      </c>
      <c r="CU1134" t="s">
        <v>139</v>
      </c>
      <c r="CV1134" t="s">
        <v>133</v>
      </c>
      <c r="CW1134" t="s">
        <v>139</v>
      </c>
      <c r="CX1134" t="s">
        <v>139</v>
      </c>
      <c r="CY1134" s="10">
        <v>16702330744</v>
      </c>
      <c r="CZ1134" t="s">
        <v>670</v>
      </c>
      <c r="DA1134" t="s">
        <v>139</v>
      </c>
      <c r="DB1134" t="s">
        <v>133</v>
      </c>
      <c r="DC1134" t="s">
        <v>115</v>
      </c>
    </row>
    <row r="1135" spans="1:112" ht="14.45" customHeight="1" x14ac:dyDescent="0.25">
      <c r="A1135" t="s">
        <v>745</v>
      </c>
      <c r="B1135" t="s">
        <v>192</v>
      </c>
      <c r="C1135" s="1">
        <v>45600</v>
      </c>
      <c r="D1135" s="1">
        <v>45665</v>
      </c>
      <c r="E1135" t="s">
        <v>114</v>
      </c>
      <c r="G1135" t="s">
        <v>115</v>
      </c>
      <c r="H1135" t="s">
        <v>115</v>
      </c>
      <c r="I1135" t="s">
        <v>115</v>
      </c>
      <c r="J1135" t="s">
        <v>389</v>
      </c>
      <c r="K1135" t="s">
        <v>746</v>
      </c>
      <c r="L1135" t="s">
        <v>747</v>
      </c>
      <c r="N1135" t="s">
        <v>119</v>
      </c>
      <c r="O1135" t="s">
        <v>120</v>
      </c>
      <c r="P1135" s="8">
        <v>96950</v>
      </c>
      <c r="Q1135" t="s">
        <v>121</v>
      </c>
      <c r="S1135" s="10">
        <v>16709893291</v>
      </c>
      <c r="U1135" t="s">
        <v>392</v>
      </c>
      <c r="V1135">
        <v>56179</v>
      </c>
      <c r="W1135" t="s">
        <v>123</v>
      </c>
      <c r="Y1135" t="s">
        <v>393</v>
      </c>
      <c r="Z1135" t="s">
        <v>394</v>
      </c>
      <c r="AA1135" t="s">
        <v>395</v>
      </c>
      <c r="AB1135" t="s">
        <v>396</v>
      </c>
      <c r="AC1135" t="s">
        <v>748</v>
      </c>
      <c r="AE1135" t="s">
        <v>119</v>
      </c>
      <c r="AF1135" t="s">
        <v>120</v>
      </c>
      <c r="AG1135" s="8">
        <v>96950</v>
      </c>
      <c r="AH1135" t="s">
        <v>121</v>
      </c>
      <c r="AJ1135" s="10">
        <v>16709893291</v>
      </c>
      <c r="AL1135" t="s">
        <v>398</v>
      </c>
      <c r="BD1135" t="str">
        <f>"49-9071.00"</f>
        <v>49-9071.00</v>
      </c>
      <c r="BE1135" t="s">
        <v>241</v>
      </c>
      <c r="BF1135" t="s">
        <v>749</v>
      </c>
      <c r="BG1135" t="s">
        <v>750</v>
      </c>
      <c r="BH1135">
        <v>15</v>
      </c>
      <c r="BJ1135" s="1">
        <v>45689</v>
      </c>
      <c r="BK1135" s="1">
        <v>46053</v>
      </c>
      <c r="BN1135">
        <v>40</v>
      </c>
      <c r="BO1135">
        <v>0</v>
      </c>
      <c r="BP1135">
        <v>8</v>
      </c>
      <c r="BQ1135">
        <v>8</v>
      </c>
      <c r="BR1135">
        <v>8</v>
      </c>
      <c r="BS1135">
        <v>8</v>
      </c>
      <c r="BT1135">
        <v>8</v>
      </c>
      <c r="BU1135">
        <v>0</v>
      </c>
      <c r="BV1135" t="str">
        <f>"8:00 AM"</f>
        <v>8:00 AM</v>
      </c>
      <c r="BW1135" t="str">
        <f>"5:00 PM"</f>
        <v>5:00 PM</v>
      </c>
      <c r="BX1135" t="s">
        <v>226</v>
      </c>
      <c r="BY1135">
        <v>0</v>
      </c>
      <c r="BZ1135">
        <v>12</v>
      </c>
      <c r="CA1135" t="s">
        <v>115</v>
      </c>
      <c r="CC1135" t="s">
        <v>751</v>
      </c>
      <c r="CD1135" t="s">
        <v>752</v>
      </c>
      <c r="CF1135" t="s">
        <v>148</v>
      </c>
      <c r="CG1135" t="s">
        <v>120</v>
      </c>
      <c r="CH1135" s="8">
        <v>96950</v>
      </c>
      <c r="CI1135" s="3">
        <v>9.75</v>
      </c>
      <c r="CJ1135" s="3">
        <v>9.8000000000000007</v>
      </c>
      <c r="CK1135" s="3">
        <v>14.63</v>
      </c>
      <c r="CL1135" s="3">
        <v>14.7</v>
      </c>
      <c r="CM1135" t="s">
        <v>753</v>
      </c>
      <c r="CN1135" t="s">
        <v>139</v>
      </c>
      <c r="CO1135" t="s">
        <v>138</v>
      </c>
      <c r="CQ1135" t="s">
        <v>115</v>
      </c>
      <c r="CR1135" t="s">
        <v>133</v>
      </c>
      <c r="CS1135" t="s">
        <v>133</v>
      </c>
      <c r="CT1135" t="s">
        <v>133</v>
      </c>
      <c r="CU1135" t="s">
        <v>139</v>
      </c>
      <c r="CV1135" t="s">
        <v>133</v>
      </c>
      <c r="CW1135" t="s">
        <v>133</v>
      </c>
      <c r="CX1135" s="2" t="s">
        <v>754</v>
      </c>
      <c r="CY1135" s="10">
        <v>16709893291</v>
      </c>
      <c r="CZ1135" t="s">
        <v>398</v>
      </c>
      <c r="DA1135" t="s">
        <v>139</v>
      </c>
      <c r="DB1135" t="s">
        <v>133</v>
      </c>
      <c r="DC1135" t="s">
        <v>115</v>
      </c>
    </row>
    <row r="1136" spans="1:112" ht="14.45" customHeight="1" x14ac:dyDescent="0.25">
      <c r="A1136" t="s">
        <v>2835</v>
      </c>
      <c r="B1136" t="s">
        <v>192</v>
      </c>
      <c r="C1136" s="1">
        <v>45602</v>
      </c>
      <c r="D1136" s="1">
        <v>45665</v>
      </c>
      <c r="E1136" t="s">
        <v>144</v>
      </c>
      <c r="F1136" s="1">
        <v>45746</v>
      </c>
      <c r="G1136" t="s">
        <v>115</v>
      </c>
      <c r="H1136" t="s">
        <v>115</v>
      </c>
      <c r="I1136" t="s">
        <v>115</v>
      </c>
      <c r="J1136" t="s">
        <v>1640</v>
      </c>
      <c r="K1136" t="s">
        <v>1641</v>
      </c>
      <c r="L1136" t="s">
        <v>532</v>
      </c>
      <c r="M1136" t="s">
        <v>1643</v>
      </c>
      <c r="N1136" t="s">
        <v>119</v>
      </c>
      <c r="O1136" t="s">
        <v>120</v>
      </c>
      <c r="P1136" s="8">
        <v>96950</v>
      </c>
      <c r="Q1136" t="s">
        <v>121</v>
      </c>
      <c r="R1136" t="s">
        <v>1354</v>
      </c>
      <c r="S1136" s="10">
        <v>16702870614</v>
      </c>
      <c r="U1136" t="s">
        <v>1644</v>
      </c>
      <c r="V1136">
        <v>561320</v>
      </c>
      <c r="W1136" t="s">
        <v>123</v>
      </c>
      <c r="Y1136" t="s">
        <v>1645</v>
      </c>
      <c r="Z1136" t="s">
        <v>1646</v>
      </c>
      <c r="AA1136" t="s">
        <v>1647</v>
      </c>
      <c r="AB1136" t="s">
        <v>288</v>
      </c>
      <c r="AC1136" t="s">
        <v>532</v>
      </c>
      <c r="AD1136" t="s">
        <v>1643</v>
      </c>
      <c r="AE1136" t="s">
        <v>119</v>
      </c>
      <c r="AF1136" t="s">
        <v>120</v>
      </c>
      <c r="AG1136" s="8">
        <v>96950</v>
      </c>
      <c r="AH1136" t="s">
        <v>121</v>
      </c>
      <c r="AJ1136" s="10">
        <v>16702870614</v>
      </c>
      <c r="AL1136" t="s">
        <v>1648</v>
      </c>
      <c r="BD1136" t="str">
        <f>"37-3011.00"</f>
        <v>37-3011.00</v>
      </c>
      <c r="BE1136" t="s">
        <v>155</v>
      </c>
      <c r="BF1136" t="s">
        <v>2836</v>
      </c>
      <c r="BG1136" t="s">
        <v>155</v>
      </c>
      <c r="BH1136">
        <v>5</v>
      </c>
      <c r="BJ1136" s="1">
        <v>45748</v>
      </c>
      <c r="BK1136" s="1">
        <v>46112</v>
      </c>
      <c r="BN1136">
        <v>35</v>
      </c>
      <c r="BO1136">
        <v>0</v>
      </c>
      <c r="BP1136">
        <v>7</v>
      </c>
      <c r="BQ1136">
        <v>7</v>
      </c>
      <c r="BR1136">
        <v>7</v>
      </c>
      <c r="BS1136">
        <v>7</v>
      </c>
      <c r="BT1136">
        <v>7</v>
      </c>
      <c r="BU1136">
        <v>0</v>
      </c>
      <c r="BV1136" t="str">
        <f>"8:00 AM"</f>
        <v>8:00 AM</v>
      </c>
      <c r="BW1136" t="str">
        <f>"4:00 PM"</f>
        <v>4:00 PM</v>
      </c>
      <c r="BX1136" t="s">
        <v>158</v>
      </c>
      <c r="BY1136">
        <v>0</v>
      </c>
      <c r="BZ1136">
        <v>3</v>
      </c>
      <c r="CA1136" t="s">
        <v>115</v>
      </c>
      <c r="CC1136" s="2" t="s">
        <v>2837</v>
      </c>
      <c r="CD1136" t="s">
        <v>1642</v>
      </c>
      <c r="CE1136" t="s">
        <v>1643</v>
      </c>
      <c r="CF1136" t="s">
        <v>1721</v>
      </c>
      <c r="CG1136" t="s">
        <v>120</v>
      </c>
      <c r="CH1136" s="8">
        <v>96950</v>
      </c>
      <c r="CI1136" s="3">
        <v>8.57</v>
      </c>
      <c r="CJ1136" s="3">
        <v>8.57</v>
      </c>
      <c r="CK1136" s="3">
        <v>12.86</v>
      </c>
      <c r="CL1136" s="3">
        <v>12.86</v>
      </c>
      <c r="CM1136" t="s">
        <v>136</v>
      </c>
      <c r="CO1136" t="s">
        <v>138</v>
      </c>
      <c r="CQ1136" t="s">
        <v>115</v>
      </c>
      <c r="CR1136" t="s">
        <v>133</v>
      </c>
      <c r="CS1136" t="s">
        <v>139</v>
      </c>
      <c r="CT1136" t="s">
        <v>133</v>
      </c>
      <c r="CU1136" t="s">
        <v>133</v>
      </c>
      <c r="CV1136" t="s">
        <v>133</v>
      </c>
      <c r="CW1136" t="s">
        <v>139</v>
      </c>
      <c r="CX1136" t="s">
        <v>770</v>
      </c>
      <c r="CY1136" s="10">
        <v>16702870614</v>
      </c>
      <c r="CZ1136" t="s">
        <v>1648</v>
      </c>
      <c r="DA1136" t="s">
        <v>296</v>
      </c>
      <c r="DB1136" t="s">
        <v>133</v>
      </c>
      <c r="DC1136" t="s">
        <v>115</v>
      </c>
    </row>
    <row r="1137" spans="1:112" ht="14.45" customHeight="1" x14ac:dyDescent="0.25">
      <c r="A1137" t="s">
        <v>2873</v>
      </c>
      <c r="B1137" t="s">
        <v>212</v>
      </c>
      <c r="C1137" s="1">
        <v>45635</v>
      </c>
      <c r="D1137" s="1">
        <v>45665</v>
      </c>
      <c r="E1137" t="s">
        <v>144</v>
      </c>
      <c r="F1137" s="1">
        <v>45807</v>
      </c>
      <c r="G1137" t="s">
        <v>115</v>
      </c>
      <c r="H1137" t="s">
        <v>115</v>
      </c>
      <c r="I1137" t="s">
        <v>115</v>
      </c>
      <c r="J1137" t="s">
        <v>1012</v>
      </c>
      <c r="L1137" t="s">
        <v>1013</v>
      </c>
      <c r="N1137" t="s">
        <v>162</v>
      </c>
      <c r="O1137" t="s">
        <v>120</v>
      </c>
      <c r="P1137" s="8">
        <v>96952</v>
      </c>
      <c r="Q1137" t="s">
        <v>121</v>
      </c>
      <c r="S1137" s="10">
        <v>16704330422</v>
      </c>
      <c r="U1137" t="s">
        <v>1014</v>
      </c>
      <c r="V1137">
        <v>212312</v>
      </c>
      <c r="W1137" t="s">
        <v>123</v>
      </c>
      <c r="Y1137" t="s">
        <v>1015</v>
      </c>
      <c r="Z1137" t="s">
        <v>1016</v>
      </c>
      <c r="AA1137" t="s">
        <v>1017</v>
      </c>
      <c r="AB1137" t="s">
        <v>1018</v>
      </c>
      <c r="AC1137" t="s">
        <v>1013</v>
      </c>
      <c r="AE1137" t="s">
        <v>162</v>
      </c>
      <c r="AF1137" t="s">
        <v>120</v>
      </c>
      <c r="AG1137" s="8">
        <v>96952</v>
      </c>
      <c r="AH1137" t="s">
        <v>121</v>
      </c>
      <c r="AJ1137" s="10">
        <v>16704330422</v>
      </c>
      <c r="AL1137" t="s">
        <v>1019</v>
      </c>
      <c r="BD1137" t="str">
        <f>"49-3042.00"</f>
        <v>49-3042.00</v>
      </c>
      <c r="BE1137" t="s">
        <v>1020</v>
      </c>
      <c r="BF1137" t="s">
        <v>1021</v>
      </c>
      <c r="BG1137" t="s">
        <v>1022</v>
      </c>
      <c r="BH1137">
        <v>2</v>
      </c>
      <c r="BJ1137" s="1">
        <v>45809</v>
      </c>
      <c r="BK1137" s="1">
        <v>46173</v>
      </c>
      <c r="BN1137">
        <v>40</v>
      </c>
      <c r="BO1137">
        <v>0</v>
      </c>
      <c r="BP1137">
        <v>8</v>
      </c>
      <c r="BQ1137">
        <v>8</v>
      </c>
      <c r="BR1137">
        <v>8</v>
      </c>
      <c r="BS1137">
        <v>8</v>
      </c>
      <c r="BT1137">
        <v>8</v>
      </c>
      <c r="BU1137">
        <v>0</v>
      </c>
      <c r="BV1137" t="str">
        <f>"7:30 AM"</f>
        <v>7:30 AM</v>
      </c>
      <c r="BW1137" t="str">
        <f>"4:30 PM"</f>
        <v>4:30 PM</v>
      </c>
      <c r="BX1137" t="s">
        <v>158</v>
      </c>
      <c r="BY1137">
        <v>0</v>
      </c>
      <c r="BZ1137">
        <v>24</v>
      </c>
      <c r="CA1137" t="s">
        <v>115</v>
      </c>
      <c r="CC1137" t="s">
        <v>1023</v>
      </c>
      <c r="CD1137" t="s">
        <v>1013</v>
      </c>
      <c r="CF1137" t="s">
        <v>162</v>
      </c>
      <c r="CG1137" t="s">
        <v>120</v>
      </c>
      <c r="CH1137" s="8">
        <v>96952</v>
      </c>
      <c r="CI1137" s="3">
        <v>12.5</v>
      </c>
      <c r="CJ1137" s="3">
        <v>13.5</v>
      </c>
      <c r="CK1137" s="3">
        <v>18.75</v>
      </c>
      <c r="CL1137" s="3">
        <v>20.25</v>
      </c>
      <c r="CM1137" t="s">
        <v>136</v>
      </c>
      <c r="CN1137" t="s">
        <v>1024</v>
      </c>
      <c r="CO1137" t="s">
        <v>466</v>
      </c>
      <c r="CQ1137" t="s">
        <v>115</v>
      </c>
      <c r="CR1137" t="s">
        <v>133</v>
      </c>
      <c r="CS1137" t="s">
        <v>133</v>
      </c>
      <c r="CT1137" t="s">
        <v>133</v>
      </c>
      <c r="CU1137" t="s">
        <v>139</v>
      </c>
      <c r="CV1137" t="s">
        <v>133</v>
      </c>
      <c r="CW1137" t="s">
        <v>133</v>
      </c>
      <c r="CX1137" t="s">
        <v>2008</v>
      </c>
      <c r="CY1137" s="10">
        <v>16704330422</v>
      </c>
      <c r="CZ1137" t="s">
        <v>1019</v>
      </c>
      <c r="DA1137" t="s">
        <v>139</v>
      </c>
      <c r="DB1137" t="s">
        <v>133</v>
      </c>
      <c r="DC1137" t="s">
        <v>115</v>
      </c>
    </row>
    <row r="1138" spans="1:112" ht="14.45" customHeight="1" x14ac:dyDescent="0.25">
      <c r="A1138" t="s">
        <v>4378</v>
      </c>
      <c r="B1138" t="s">
        <v>113</v>
      </c>
      <c r="C1138" s="1">
        <v>45656</v>
      </c>
      <c r="D1138" s="1">
        <v>45665</v>
      </c>
      <c r="E1138" t="s">
        <v>114</v>
      </c>
      <c r="G1138" t="s">
        <v>115</v>
      </c>
      <c r="H1138" t="s">
        <v>115</v>
      </c>
      <c r="I1138" t="s">
        <v>115</v>
      </c>
      <c r="J1138" t="s">
        <v>3382</v>
      </c>
      <c r="K1138" t="s">
        <v>2550</v>
      </c>
      <c r="L1138" t="s">
        <v>3224</v>
      </c>
      <c r="M1138" t="s">
        <v>2552</v>
      </c>
      <c r="N1138" t="s">
        <v>119</v>
      </c>
      <c r="O1138" t="s">
        <v>120</v>
      </c>
      <c r="P1138" s="8">
        <v>96950</v>
      </c>
      <c r="Q1138" t="s">
        <v>121</v>
      </c>
      <c r="S1138" s="10">
        <v>16703236877</v>
      </c>
      <c r="U1138" t="s">
        <v>2553</v>
      </c>
      <c r="V1138">
        <v>621610</v>
      </c>
      <c r="W1138" t="s">
        <v>123</v>
      </c>
      <c r="Y1138" t="s">
        <v>395</v>
      </c>
      <c r="Z1138" t="s">
        <v>2554</v>
      </c>
      <c r="AA1138" t="s">
        <v>190</v>
      </c>
      <c r="AB1138" t="s">
        <v>200</v>
      </c>
      <c r="AC1138" t="s">
        <v>2555</v>
      </c>
      <c r="AE1138" t="s">
        <v>2556</v>
      </c>
      <c r="AF1138" t="s">
        <v>1258</v>
      </c>
      <c r="AG1138" s="8">
        <v>96931</v>
      </c>
      <c r="AH1138" t="s">
        <v>121</v>
      </c>
      <c r="AJ1138" s="10">
        <v>16716498746</v>
      </c>
      <c r="AK1138">
        <v>203</v>
      </c>
      <c r="AL1138" t="s">
        <v>2557</v>
      </c>
      <c r="BD1138" t="str">
        <f>"43-3031.00"</f>
        <v>43-3031.00</v>
      </c>
      <c r="BE1138" t="s">
        <v>430</v>
      </c>
      <c r="BF1138" t="s">
        <v>3383</v>
      </c>
      <c r="BG1138" t="s">
        <v>3384</v>
      </c>
      <c r="BH1138">
        <v>3</v>
      </c>
      <c r="BJ1138" s="1">
        <v>45778</v>
      </c>
      <c r="BK1138" s="1">
        <v>46142</v>
      </c>
      <c r="BN1138">
        <v>40</v>
      </c>
      <c r="BO1138">
        <v>0</v>
      </c>
      <c r="BP1138">
        <v>8</v>
      </c>
      <c r="BQ1138">
        <v>8</v>
      </c>
      <c r="BR1138">
        <v>8</v>
      </c>
      <c r="BS1138">
        <v>8</v>
      </c>
      <c r="BT1138">
        <v>5</v>
      </c>
      <c r="BU1138">
        <v>3</v>
      </c>
      <c r="BV1138" t="str">
        <f>"8:30 AM"</f>
        <v>8:30 AM</v>
      </c>
      <c r="BW1138" t="str">
        <f>"5:30 PM"</f>
        <v>5:30 PM</v>
      </c>
      <c r="BX1138" t="s">
        <v>226</v>
      </c>
      <c r="BY1138">
        <v>0</v>
      </c>
      <c r="BZ1138">
        <v>12</v>
      </c>
      <c r="CA1138" t="s">
        <v>115</v>
      </c>
      <c r="CC1138" t="s">
        <v>3385</v>
      </c>
      <c r="CD1138" t="s">
        <v>3385</v>
      </c>
      <c r="CE1138" t="s">
        <v>2552</v>
      </c>
      <c r="CF1138" t="s">
        <v>119</v>
      </c>
      <c r="CG1138" t="s">
        <v>120</v>
      </c>
      <c r="CH1138" s="8">
        <v>96950</v>
      </c>
      <c r="CI1138" s="3">
        <v>12.28</v>
      </c>
      <c r="CJ1138" s="3">
        <v>12.28</v>
      </c>
      <c r="CM1138" t="s">
        <v>136</v>
      </c>
      <c r="CO1138" t="s">
        <v>138</v>
      </c>
      <c r="CQ1138" t="s">
        <v>115</v>
      </c>
      <c r="CR1138" t="s">
        <v>133</v>
      </c>
      <c r="CS1138" t="s">
        <v>139</v>
      </c>
      <c r="CT1138" t="s">
        <v>139</v>
      </c>
      <c r="CU1138" t="s">
        <v>139</v>
      </c>
      <c r="CV1138" t="s">
        <v>133</v>
      </c>
      <c r="CW1138" t="s">
        <v>139</v>
      </c>
      <c r="CX1138" t="s">
        <v>139</v>
      </c>
      <c r="CY1138" s="10">
        <v>16703236877</v>
      </c>
      <c r="CZ1138" t="s">
        <v>2562</v>
      </c>
      <c r="DA1138" t="s">
        <v>139</v>
      </c>
      <c r="DB1138" t="s">
        <v>133</v>
      </c>
      <c r="DC1138" t="s">
        <v>115</v>
      </c>
    </row>
    <row r="1139" spans="1:112" ht="14.45" customHeight="1" x14ac:dyDescent="0.25">
      <c r="A1139" t="s">
        <v>6894</v>
      </c>
      <c r="B1139" t="s">
        <v>143</v>
      </c>
      <c r="C1139" s="1">
        <v>45616</v>
      </c>
      <c r="D1139" s="1">
        <v>45665</v>
      </c>
      <c r="E1139" t="s">
        <v>114</v>
      </c>
      <c r="G1139" t="s">
        <v>115</v>
      </c>
      <c r="H1139" t="s">
        <v>115</v>
      </c>
      <c r="I1139" t="s">
        <v>115</v>
      </c>
      <c r="J1139" t="s">
        <v>5022</v>
      </c>
      <c r="K1139" t="s">
        <v>6506</v>
      </c>
      <c r="L1139" t="s">
        <v>5023</v>
      </c>
      <c r="M1139" t="s">
        <v>5024</v>
      </c>
      <c r="N1139" t="s">
        <v>148</v>
      </c>
      <c r="O1139" t="s">
        <v>120</v>
      </c>
      <c r="P1139" s="8">
        <v>96950</v>
      </c>
      <c r="Q1139" t="s">
        <v>121</v>
      </c>
      <c r="S1139" s="10">
        <v>16702347898</v>
      </c>
      <c r="U1139" t="s">
        <v>3091</v>
      </c>
      <c r="V1139">
        <v>531110</v>
      </c>
      <c r="W1139" t="s">
        <v>123</v>
      </c>
      <c r="Y1139" t="s">
        <v>1664</v>
      </c>
      <c r="Z1139" t="s">
        <v>813</v>
      </c>
      <c r="AA1139" t="s">
        <v>2497</v>
      </c>
      <c r="AB1139" t="s">
        <v>460</v>
      </c>
      <c r="AC1139" t="s">
        <v>5023</v>
      </c>
      <c r="AE1139" t="s">
        <v>148</v>
      </c>
      <c r="AF1139" t="s">
        <v>120</v>
      </c>
      <c r="AG1139" s="8">
        <v>96950</v>
      </c>
      <c r="AH1139" t="s">
        <v>121</v>
      </c>
      <c r="AJ1139" s="10">
        <v>16702347898</v>
      </c>
      <c r="AL1139" t="s">
        <v>3096</v>
      </c>
      <c r="BD1139" t="str">
        <f>"49-9071.00"</f>
        <v>49-9071.00</v>
      </c>
      <c r="BE1139" t="s">
        <v>241</v>
      </c>
      <c r="BF1139" t="s">
        <v>5025</v>
      </c>
      <c r="BG1139" t="s">
        <v>5026</v>
      </c>
      <c r="BH1139">
        <v>5</v>
      </c>
      <c r="BI1139">
        <v>5</v>
      </c>
      <c r="BJ1139" s="1">
        <v>45717</v>
      </c>
      <c r="BK1139" s="1">
        <v>46081</v>
      </c>
      <c r="BL1139" s="1">
        <v>45717</v>
      </c>
      <c r="BM1139" s="1">
        <v>46081</v>
      </c>
      <c r="BN1139">
        <v>35</v>
      </c>
      <c r="BO1139">
        <v>0</v>
      </c>
      <c r="BP1139">
        <v>7</v>
      </c>
      <c r="BQ1139">
        <v>7</v>
      </c>
      <c r="BR1139">
        <v>7</v>
      </c>
      <c r="BS1139">
        <v>7</v>
      </c>
      <c r="BT1139">
        <v>7</v>
      </c>
      <c r="BU1139">
        <v>0</v>
      </c>
      <c r="BV1139" t="str">
        <f>"8:00 AM"</f>
        <v>8:00 AM</v>
      </c>
      <c r="BW1139" t="str">
        <f>"4:00 PM"</f>
        <v>4:00 PM</v>
      </c>
      <c r="BX1139" t="s">
        <v>226</v>
      </c>
      <c r="BY1139">
        <v>0</v>
      </c>
      <c r="BZ1139">
        <v>12</v>
      </c>
      <c r="CA1139" t="s">
        <v>115</v>
      </c>
      <c r="CC1139" t="s">
        <v>6895</v>
      </c>
      <c r="CD1139" t="s">
        <v>1927</v>
      </c>
      <c r="CF1139" t="s">
        <v>148</v>
      </c>
      <c r="CG1139" t="s">
        <v>120</v>
      </c>
      <c r="CH1139" s="8">
        <v>96950</v>
      </c>
      <c r="CI1139" s="3">
        <v>9.75</v>
      </c>
      <c r="CJ1139" s="3">
        <v>9.75</v>
      </c>
      <c r="CK1139" s="3">
        <v>14.62</v>
      </c>
      <c r="CL1139" s="3">
        <v>14.62</v>
      </c>
      <c r="CM1139" t="s">
        <v>136</v>
      </c>
      <c r="CN1139" t="s">
        <v>3101</v>
      </c>
      <c r="CO1139" t="s">
        <v>138</v>
      </c>
      <c r="CQ1139" t="s">
        <v>133</v>
      </c>
      <c r="CR1139" t="s">
        <v>133</v>
      </c>
      <c r="CS1139" t="s">
        <v>133</v>
      </c>
      <c r="CT1139" t="s">
        <v>133</v>
      </c>
      <c r="CU1139" t="s">
        <v>139</v>
      </c>
      <c r="CV1139" t="s">
        <v>133</v>
      </c>
      <c r="CW1139" t="s">
        <v>139</v>
      </c>
      <c r="CX1139" s="2" t="s">
        <v>5028</v>
      </c>
      <c r="CY1139" s="10">
        <v>16702347898</v>
      </c>
      <c r="CZ1139" t="s">
        <v>3096</v>
      </c>
      <c r="DA1139" t="s">
        <v>209</v>
      </c>
      <c r="DB1139" t="s">
        <v>133</v>
      </c>
      <c r="DC1139" t="s">
        <v>115</v>
      </c>
    </row>
    <row r="1140" spans="1:112" ht="14.45" customHeight="1" x14ac:dyDescent="0.25">
      <c r="A1140" t="s">
        <v>7748</v>
      </c>
      <c r="B1140" t="s">
        <v>113</v>
      </c>
      <c r="C1140" s="1">
        <v>45656</v>
      </c>
      <c r="D1140" s="1">
        <v>45665</v>
      </c>
      <c r="E1140" t="s">
        <v>114</v>
      </c>
      <c r="G1140" t="s">
        <v>115</v>
      </c>
      <c r="H1140" t="s">
        <v>115</v>
      </c>
      <c r="I1140" t="s">
        <v>115</v>
      </c>
      <c r="J1140" t="s">
        <v>2949</v>
      </c>
      <c r="K1140" t="s">
        <v>2950</v>
      </c>
      <c r="L1140" t="s">
        <v>3224</v>
      </c>
      <c r="M1140" t="s">
        <v>2951</v>
      </c>
      <c r="N1140" t="s">
        <v>119</v>
      </c>
      <c r="O1140" t="s">
        <v>120</v>
      </c>
      <c r="P1140" s="8">
        <v>96950</v>
      </c>
      <c r="Q1140" t="s">
        <v>121</v>
      </c>
      <c r="S1140" s="10">
        <v>16703236877</v>
      </c>
      <c r="U1140" t="s">
        <v>2952</v>
      </c>
      <c r="V1140">
        <v>621610</v>
      </c>
      <c r="W1140" t="s">
        <v>123</v>
      </c>
      <c r="Y1140" t="s">
        <v>395</v>
      </c>
      <c r="Z1140" t="s">
        <v>2554</v>
      </c>
      <c r="AA1140" t="s">
        <v>190</v>
      </c>
      <c r="AB1140" t="s">
        <v>200</v>
      </c>
      <c r="AC1140" t="s">
        <v>2555</v>
      </c>
      <c r="AE1140" t="s">
        <v>2556</v>
      </c>
      <c r="AF1140" t="s">
        <v>1258</v>
      </c>
      <c r="AG1140" s="8">
        <v>96931</v>
      </c>
      <c r="AH1140" t="s">
        <v>121</v>
      </c>
      <c r="AJ1140" s="10">
        <v>16716498746</v>
      </c>
      <c r="AK1140">
        <v>203</v>
      </c>
      <c r="AL1140" t="s">
        <v>2557</v>
      </c>
      <c r="BD1140" t="str">
        <f>"43-3031.00"</f>
        <v>43-3031.00</v>
      </c>
      <c r="BE1140" t="s">
        <v>430</v>
      </c>
      <c r="BF1140" t="s">
        <v>7749</v>
      </c>
      <c r="BG1140" t="s">
        <v>3384</v>
      </c>
      <c r="BH1140">
        <v>3</v>
      </c>
      <c r="BJ1140" s="1">
        <v>45778</v>
      </c>
      <c r="BK1140" s="1">
        <v>46142</v>
      </c>
      <c r="BN1140">
        <v>40</v>
      </c>
      <c r="BO1140">
        <v>0</v>
      </c>
      <c r="BP1140">
        <v>8</v>
      </c>
      <c r="BQ1140">
        <v>8</v>
      </c>
      <c r="BR1140">
        <v>8</v>
      </c>
      <c r="BS1140">
        <v>8</v>
      </c>
      <c r="BT1140">
        <v>5</v>
      </c>
      <c r="BU1140">
        <v>3</v>
      </c>
      <c r="BV1140" t="str">
        <f>"8:30 AM"</f>
        <v>8:30 AM</v>
      </c>
      <c r="BW1140" t="str">
        <f>"5:30 PM"</f>
        <v>5:30 PM</v>
      </c>
      <c r="BX1140" t="s">
        <v>226</v>
      </c>
      <c r="BY1140">
        <v>0</v>
      </c>
      <c r="BZ1140">
        <v>12</v>
      </c>
      <c r="CA1140" t="s">
        <v>115</v>
      </c>
      <c r="CC1140" t="s">
        <v>3385</v>
      </c>
      <c r="CD1140" t="s">
        <v>7750</v>
      </c>
      <c r="CE1140" t="s">
        <v>2951</v>
      </c>
      <c r="CF1140" t="s">
        <v>119</v>
      </c>
      <c r="CG1140" t="s">
        <v>120</v>
      </c>
      <c r="CH1140" s="8">
        <v>96950</v>
      </c>
      <c r="CI1140" s="3">
        <v>12.28</v>
      </c>
      <c r="CJ1140" s="3">
        <v>12.28</v>
      </c>
      <c r="CM1140" t="s">
        <v>136</v>
      </c>
      <c r="CN1140">
        <v>0</v>
      </c>
      <c r="CO1140" t="s">
        <v>138</v>
      </c>
      <c r="CQ1140" t="s">
        <v>115</v>
      </c>
      <c r="CR1140" t="s">
        <v>133</v>
      </c>
      <c r="CS1140" t="s">
        <v>139</v>
      </c>
      <c r="CT1140" t="s">
        <v>139</v>
      </c>
      <c r="CU1140" t="s">
        <v>139</v>
      </c>
      <c r="CV1140" t="s">
        <v>133</v>
      </c>
      <c r="CW1140" t="s">
        <v>139</v>
      </c>
      <c r="CX1140" t="s">
        <v>139</v>
      </c>
      <c r="CY1140" s="10">
        <v>16703236877</v>
      </c>
      <c r="CZ1140" t="s">
        <v>2954</v>
      </c>
      <c r="DA1140" t="s">
        <v>139</v>
      </c>
      <c r="DB1140" t="s">
        <v>133</v>
      </c>
      <c r="DC1140" t="s">
        <v>115</v>
      </c>
    </row>
    <row r="1141" spans="1:112" ht="14.45" customHeight="1" x14ac:dyDescent="0.25">
      <c r="A1141" t="s">
        <v>8158</v>
      </c>
      <c r="B1141" t="s">
        <v>143</v>
      </c>
      <c r="C1141" s="1">
        <v>45623</v>
      </c>
      <c r="D1141" s="1">
        <v>45665</v>
      </c>
      <c r="E1141" t="s">
        <v>114</v>
      </c>
      <c r="G1141" t="s">
        <v>115</v>
      </c>
      <c r="H1141" t="s">
        <v>115</v>
      </c>
      <c r="I1141" t="s">
        <v>115</v>
      </c>
      <c r="J1141" t="s">
        <v>2762</v>
      </c>
      <c r="L1141" t="s">
        <v>2763</v>
      </c>
      <c r="M1141" t="s">
        <v>2764</v>
      </c>
      <c r="N1141" t="s">
        <v>283</v>
      </c>
      <c r="O1141" t="s">
        <v>120</v>
      </c>
      <c r="P1141" s="8">
        <v>96952</v>
      </c>
      <c r="Q1141" t="s">
        <v>121</v>
      </c>
      <c r="S1141" s="10">
        <v>16707832999</v>
      </c>
      <c r="U1141" t="s">
        <v>2765</v>
      </c>
      <c r="V1141">
        <v>72251</v>
      </c>
      <c r="W1141" t="s">
        <v>123</v>
      </c>
      <c r="Y1141" t="s">
        <v>3395</v>
      </c>
      <c r="Z1141" t="s">
        <v>3396</v>
      </c>
      <c r="AA1141" t="s">
        <v>3397</v>
      </c>
      <c r="AB1141" t="s">
        <v>200</v>
      </c>
      <c r="AC1141" t="s">
        <v>2763</v>
      </c>
      <c r="AD1141" t="s">
        <v>2764</v>
      </c>
      <c r="AE1141" t="s">
        <v>283</v>
      </c>
      <c r="AF1141" t="s">
        <v>120</v>
      </c>
      <c r="AG1141" s="8">
        <v>96952</v>
      </c>
      <c r="AH1141" t="s">
        <v>121</v>
      </c>
      <c r="AJ1141" s="10">
        <v>16707832999</v>
      </c>
      <c r="AL1141" t="s">
        <v>2769</v>
      </c>
      <c r="BD1141" t="str">
        <f>"35-2014.00"</f>
        <v>35-2014.00</v>
      </c>
      <c r="BE1141" t="s">
        <v>273</v>
      </c>
      <c r="BF1141" t="s">
        <v>3398</v>
      </c>
      <c r="BG1141" t="s">
        <v>275</v>
      </c>
      <c r="BH1141">
        <v>5</v>
      </c>
      <c r="BI1141">
        <v>5</v>
      </c>
      <c r="BJ1141" s="1">
        <v>45658</v>
      </c>
      <c r="BK1141" s="1">
        <v>46022</v>
      </c>
      <c r="BL1141" s="1">
        <v>45665</v>
      </c>
      <c r="BM1141" s="1">
        <v>46022</v>
      </c>
      <c r="BN1141">
        <v>35</v>
      </c>
      <c r="BO1141">
        <v>0</v>
      </c>
      <c r="BP1141">
        <v>7</v>
      </c>
      <c r="BQ1141">
        <v>7</v>
      </c>
      <c r="BR1141">
        <v>7</v>
      </c>
      <c r="BS1141">
        <v>7</v>
      </c>
      <c r="BT1141">
        <v>7</v>
      </c>
      <c r="BU1141">
        <v>0</v>
      </c>
      <c r="BV1141" t="str">
        <f>"8:00 AM"</f>
        <v>8:00 AM</v>
      </c>
      <c r="BW1141" t="str">
        <f>"4:00 PM"</f>
        <v>4:00 PM</v>
      </c>
      <c r="BX1141" t="s">
        <v>158</v>
      </c>
      <c r="BY1141">
        <v>0</v>
      </c>
      <c r="BZ1141">
        <v>12</v>
      </c>
      <c r="CA1141" t="s">
        <v>115</v>
      </c>
      <c r="CC1141" s="2" t="s">
        <v>2772</v>
      </c>
      <c r="CD1141" t="s">
        <v>2763</v>
      </c>
      <c r="CE1141" t="s">
        <v>2764</v>
      </c>
      <c r="CF1141" t="s">
        <v>283</v>
      </c>
      <c r="CG1141" t="s">
        <v>120</v>
      </c>
      <c r="CH1141" s="8">
        <v>96952</v>
      </c>
      <c r="CI1141" s="3">
        <v>8.83</v>
      </c>
      <c r="CJ1141" s="3">
        <v>8.83</v>
      </c>
      <c r="CK1141" s="3">
        <v>13.25</v>
      </c>
      <c r="CL1141" s="3">
        <v>13.25</v>
      </c>
      <c r="CM1141" t="s">
        <v>136</v>
      </c>
      <c r="CN1141" t="s">
        <v>137</v>
      </c>
      <c r="CO1141" t="s">
        <v>138</v>
      </c>
      <c r="CQ1141" t="s">
        <v>115</v>
      </c>
      <c r="CR1141" t="s">
        <v>133</v>
      </c>
      <c r="CS1141" t="s">
        <v>139</v>
      </c>
      <c r="CT1141" t="s">
        <v>133</v>
      </c>
      <c r="CU1141" t="s">
        <v>139</v>
      </c>
      <c r="CV1141" t="s">
        <v>133</v>
      </c>
      <c r="CW1141" t="s">
        <v>139</v>
      </c>
      <c r="CX1141" t="s">
        <v>4033</v>
      </c>
      <c r="CY1141" s="10">
        <v>16707832999</v>
      </c>
      <c r="CZ1141" t="s">
        <v>2769</v>
      </c>
      <c r="DA1141" t="s">
        <v>139</v>
      </c>
      <c r="DB1141" t="s">
        <v>133</v>
      </c>
      <c r="DC1141" t="s">
        <v>115</v>
      </c>
    </row>
    <row r="1142" spans="1:112" ht="14.45" customHeight="1" x14ac:dyDescent="0.25">
      <c r="A1142" t="s">
        <v>8726</v>
      </c>
      <c r="B1142" t="s">
        <v>192</v>
      </c>
      <c r="C1142" s="1">
        <v>45609</v>
      </c>
      <c r="D1142" s="1">
        <v>45665</v>
      </c>
      <c r="E1142" t="s">
        <v>144</v>
      </c>
      <c r="F1142" s="1">
        <v>45776</v>
      </c>
      <c r="G1142" t="s">
        <v>115</v>
      </c>
      <c r="H1142" t="s">
        <v>115</v>
      </c>
      <c r="I1142" t="s">
        <v>115</v>
      </c>
      <c r="J1142" t="s">
        <v>1691</v>
      </c>
      <c r="K1142" t="s">
        <v>7839</v>
      </c>
      <c r="L1142" t="s">
        <v>4035</v>
      </c>
      <c r="N1142" t="s">
        <v>148</v>
      </c>
      <c r="O1142" t="s">
        <v>120</v>
      </c>
      <c r="P1142" s="8">
        <v>96950</v>
      </c>
      <c r="Q1142" t="s">
        <v>121</v>
      </c>
      <c r="R1142" t="s">
        <v>2881</v>
      </c>
      <c r="S1142" s="10">
        <v>16709899218</v>
      </c>
      <c r="U1142" t="s">
        <v>1694</v>
      </c>
      <c r="V1142">
        <v>72231</v>
      </c>
      <c r="W1142" t="s">
        <v>123</v>
      </c>
      <c r="Y1142" t="s">
        <v>1695</v>
      </c>
      <c r="Z1142" t="s">
        <v>1696</v>
      </c>
      <c r="AA1142" t="s">
        <v>1697</v>
      </c>
      <c r="AB1142" t="s">
        <v>4036</v>
      </c>
      <c r="AC1142" t="s">
        <v>4035</v>
      </c>
      <c r="AE1142" t="s">
        <v>148</v>
      </c>
      <c r="AF1142" t="s">
        <v>120</v>
      </c>
      <c r="AG1142" s="8">
        <v>96950</v>
      </c>
      <c r="AH1142" t="s">
        <v>121</v>
      </c>
      <c r="AI1142" t="s">
        <v>2881</v>
      </c>
      <c r="AJ1142" s="10">
        <v>16709899218</v>
      </c>
      <c r="AL1142" t="s">
        <v>1700</v>
      </c>
      <c r="BD1142" t="str">
        <f>"35-2014.00"</f>
        <v>35-2014.00</v>
      </c>
      <c r="BE1142" t="s">
        <v>273</v>
      </c>
      <c r="BF1142" t="s">
        <v>7840</v>
      </c>
      <c r="BG1142" t="s">
        <v>275</v>
      </c>
      <c r="BH1142">
        <v>7</v>
      </c>
      <c r="BJ1142" s="1">
        <v>45778</v>
      </c>
      <c r="BK1142" s="1">
        <v>46142</v>
      </c>
      <c r="BN1142">
        <v>35</v>
      </c>
      <c r="BO1142">
        <v>0</v>
      </c>
      <c r="BP1142">
        <v>7</v>
      </c>
      <c r="BQ1142">
        <v>7</v>
      </c>
      <c r="BR1142">
        <v>7</v>
      </c>
      <c r="BS1142">
        <v>7</v>
      </c>
      <c r="BT1142">
        <v>7</v>
      </c>
      <c r="BU1142">
        <v>0</v>
      </c>
      <c r="BV1142" t="str">
        <f>"8:00 AM"</f>
        <v>8:00 AM</v>
      </c>
      <c r="BW1142" t="str">
        <f>"4:00 PM"</f>
        <v>4:00 PM</v>
      </c>
      <c r="BX1142" t="s">
        <v>158</v>
      </c>
      <c r="BY1142">
        <v>0</v>
      </c>
      <c r="BZ1142">
        <v>12</v>
      </c>
      <c r="CA1142" t="s">
        <v>115</v>
      </c>
      <c r="CC1142" t="s">
        <v>8727</v>
      </c>
      <c r="CD1142" t="s">
        <v>4040</v>
      </c>
      <c r="CF1142" t="s">
        <v>148</v>
      </c>
      <c r="CG1142" t="s">
        <v>120</v>
      </c>
      <c r="CH1142" s="8">
        <v>96950</v>
      </c>
      <c r="CI1142" s="3">
        <v>8.83</v>
      </c>
      <c r="CJ1142" s="3">
        <v>8.83</v>
      </c>
      <c r="CK1142" s="3">
        <v>13.24</v>
      </c>
      <c r="CL1142" s="3">
        <v>13.24</v>
      </c>
      <c r="CM1142" t="s">
        <v>136</v>
      </c>
      <c r="CN1142" t="s">
        <v>139</v>
      </c>
      <c r="CO1142" t="s">
        <v>138</v>
      </c>
      <c r="CQ1142" t="s">
        <v>115</v>
      </c>
      <c r="CR1142" t="s">
        <v>133</v>
      </c>
      <c r="CS1142" t="s">
        <v>133</v>
      </c>
      <c r="CT1142" t="s">
        <v>133</v>
      </c>
      <c r="CU1142" t="s">
        <v>139</v>
      </c>
      <c r="CV1142" t="s">
        <v>133</v>
      </c>
      <c r="CW1142" t="s">
        <v>133</v>
      </c>
      <c r="CX1142" t="s">
        <v>4041</v>
      </c>
      <c r="CY1142" s="10">
        <v>16709899218</v>
      </c>
      <c r="CZ1142" t="s">
        <v>1700</v>
      </c>
      <c r="DA1142" t="s">
        <v>139</v>
      </c>
      <c r="DB1142" t="s">
        <v>133</v>
      </c>
      <c r="DC1142" t="s">
        <v>115</v>
      </c>
      <c r="DD1142" t="s">
        <v>1695</v>
      </c>
      <c r="DE1142" t="s">
        <v>1696</v>
      </c>
      <c r="DF1142" t="s">
        <v>1057</v>
      </c>
      <c r="DG1142" t="s">
        <v>9649</v>
      </c>
      <c r="DH1142" t="s">
        <v>1700</v>
      </c>
    </row>
    <row r="1143" spans="1:112" ht="14.45" customHeight="1" x14ac:dyDescent="0.25">
      <c r="A1143" t="s">
        <v>9597</v>
      </c>
      <c r="B1143" t="s">
        <v>143</v>
      </c>
      <c r="C1143" s="1">
        <v>45615</v>
      </c>
      <c r="D1143" s="1">
        <v>45665</v>
      </c>
      <c r="E1143" t="s">
        <v>114</v>
      </c>
      <c r="G1143" t="s">
        <v>115</v>
      </c>
      <c r="H1143" t="s">
        <v>115</v>
      </c>
      <c r="I1143" t="s">
        <v>115</v>
      </c>
      <c r="J1143" t="s">
        <v>3280</v>
      </c>
      <c r="L1143" t="s">
        <v>3281</v>
      </c>
      <c r="N1143" t="s">
        <v>148</v>
      </c>
      <c r="O1143" t="s">
        <v>120</v>
      </c>
      <c r="P1143" s="8">
        <v>96950</v>
      </c>
      <c r="Q1143" t="s">
        <v>121</v>
      </c>
      <c r="S1143" s="10">
        <v>16702877368</v>
      </c>
      <c r="U1143" t="s">
        <v>2369</v>
      </c>
      <c r="V1143">
        <v>54133</v>
      </c>
      <c r="W1143" t="s">
        <v>123</v>
      </c>
      <c r="Y1143" t="s">
        <v>3282</v>
      </c>
      <c r="Z1143" t="s">
        <v>3283</v>
      </c>
      <c r="AB1143" t="s">
        <v>565</v>
      </c>
      <c r="AC1143" t="s">
        <v>3281</v>
      </c>
      <c r="AE1143" t="s">
        <v>148</v>
      </c>
      <c r="AF1143" t="s">
        <v>120</v>
      </c>
      <c r="AG1143" s="8">
        <v>96950</v>
      </c>
      <c r="AH1143" t="s">
        <v>121</v>
      </c>
      <c r="AJ1143" s="10">
        <v>16702877368</v>
      </c>
      <c r="AL1143" t="s">
        <v>3284</v>
      </c>
      <c r="BD1143" t="str">
        <f>"17-3011.00"</f>
        <v>17-3011.00</v>
      </c>
      <c r="BE1143" t="s">
        <v>960</v>
      </c>
      <c r="BF1143" t="s">
        <v>3285</v>
      </c>
      <c r="BG1143" t="s">
        <v>3286</v>
      </c>
      <c r="BH1143">
        <v>3</v>
      </c>
      <c r="BI1143">
        <v>3</v>
      </c>
      <c r="BJ1143" s="1">
        <v>45658</v>
      </c>
      <c r="BK1143" s="1">
        <v>46022</v>
      </c>
      <c r="BL1143" s="1">
        <v>45665</v>
      </c>
      <c r="BM1143" s="1">
        <v>46022</v>
      </c>
      <c r="BN1143">
        <v>35</v>
      </c>
      <c r="BO1143">
        <v>0</v>
      </c>
      <c r="BP1143">
        <v>7</v>
      </c>
      <c r="BQ1143">
        <v>7</v>
      </c>
      <c r="BR1143">
        <v>7</v>
      </c>
      <c r="BS1143">
        <v>7</v>
      </c>
      <c r="BT1143">
        <v>7</v>
      </c>
      <c r="BU1143">
        <v>0</v>
      </c>
      <c r="BV1143" t="str">
        <f>"8:00 AM"</f>
        <v>8:00 AM</v>
      </c>
      <c r="BW1143" t="str">
        <f>"5:00 PM"</f>
        <v>5:00 PM</v>
      </c>
      <c r="BX1143" t="s">
        <v>726</v>
      </c>
      <c r="BY1143">
        <v>0</v>
      </c>
      <c r="BZ1143">
        <v>24</v>
      </c>
      <c r="CA1143" t="s">
        <v>115</v>
      </c>
      <c r="CC1143" t="s">
        <v>9598</v>
      </c>
      <c r="CD1143" t="s">
        <v>4278</v>
      </c>
      <c r="CF1143" t="s">
        <v>148</v>
      </c>
      <c r="CG1143" t="s">
        <v>120</v>
      </c>
      <c r="CH1143" s="8">
        <v>96950</v>
      </c>
      <c r="CI1143" s="3">
        <v>16.18</v>
      </c>
      <c r="CJ1143" s="3">
        <v>16.18</v>
      </c>
      <c r="CK1143" s="3">
        <v>24.27</v>
      </c>
      <c r="CL1143" s="3">
        <v>24.27</v>
      </c>
      <c r="CM1143" t="s">
        <v>136</v>
      </c>
      <c r="CN1143" t="s">
        <v>368</v>
      </c>
      <c r="CO1143" t="s">
        <v>138</v>
      </c>
      <c r="CQ1143" t="s">
        <v>115</v>
      </c>
      <c r="CR1143" t="s">
        <v>133</v>
      </c>
      <c r="CS1143" t="s">
        <v>139</v>
      </c>
      <c r="CT1143" t="s">
        <v>133</v>
      </c>
      <c r="CU1143" t="s">
        <v>139</v>
      </c>
      <c r="CV1143" t="s">
        <v>133</v>
      </c>
      <c r="CW1143" t="s">
        <v>139</v>
      </c>
      <c r="CX1143" t="s">
        <v>9503</v>
      </c>
      <c r="CY1143" s="10">
        <v>16702877368</v>
      </c>
      <c r="CZ1143" t="s">
        <v>3284</v>
      </c>
      <c r="DA1143" t="s">
        <v>139</v>
      </c>
      <c r="DB1143" t="s">
        <v>133</v>
      </c>
      <c r="DC1143" t="s">
        <v>115</v>
      </c>
      <c r="DD1143" t="s">
        <v>3282</v>
      </c>
      <c r="DE1143" t="s">
        <v>3283</v>
      </c>
      <c r="DG1143" t="s">
        <v>3280</v>
      </c>
      <c r="DH1143" t="s">
        <v>3284</v>
      </c>
    </row>
    <row r="1144" spans="1:112" ht="14.45" customHeight="1" x14ac:dyDescent="0.25">
      <c r="A1144" t="s">
        <v>1247</v>
      </c>
      <c r="B1144" t="s">
        <v>143</v>
      </c>
      <c r="C1144" s="1">
        <v>45610</v>
      </c>
      <c r="D1144" s="1">
        <v>45667</v>
      </c>
      <c r="E1144" t="s">
        <v>114</v>
      </c>
      <c r="G1144" t="s">
        <v>115</v>
      </c>
      <c r="H1144" t="s">
        <v>115</v>
      </c>
      <c r="I1144" t="s">
        <v>115</v>
      </c>
      <c r="J1144" t="s">
        <v>1248</v>
      </c>
      <c r="K1144" t="s">
        <v>1249</v>
      </c>
      <c r="L1144" t="s">
        <v>1250</v>
      </c>
      <c r="M1144" t="s">
        <v>1251</v>
      </c>
      <c r="N1144" t="s">
        <v>162</v>
      </c>
      <c r="O1144" t="s">
        <v>120</v>
      </c>
      <c r="P1144" s="8">
        <v>96952</v>
      </c>
      <c r="Q1144" t="s">
        <v>121</v>
      </c>
      <c r="S1144" s="10">
        <v>16716473668</v>
      </c>
      <c r="U1144" t="s">
        <v>1252</v>
      </c>
      <c r="V1144">
        <v>236220</v>
      </c>
      <c r="W1144" t="s">
        <v>123</v>
      </c>
      <c r="Y1144" t="s">
        <v>1253</v>
      </c>
      <c r="Z1144" t="s">
        <v>1254</v>
      </c>
      <c r="AB1144" t="s">
        <v>347</v>
      </c>
      <c r="AC1144" t="s">
        <v>1255</v>
      </c>
      <c r="AD1144" t="s">
        <v>1256</v>
      </c>
      <c r="AE1144" t="s">
        <v>1257</v>
      </c>
      <c r="AF1144" t="s">
        <v>1258</v>
      </c>
      <c r="AG1144" s="8">
        <v>96913</v>
      </c>
      <c r="AH1144" t="s">
        <v>121</v>
      </c>
      <c r="AJ1144" s="10">
        <v>16716473668</v>
      </c>
      <c r="AL1144" t="s">
        <v>1259</v>
      </c>
      <c r="AM1144" t="s">
        <v>174</v>
      </c>
      <c r="AN1144" t="s">
        <v>1260</v>
      </c>
      <c r="AO1144" t="s">
        <v>1261</v>
      </c>
      <c r="AP1144" t="s">
        <v>1262</v>
      </c>
      <c r="AQ1144" t="s">
        <v>1263</v>
      </c>
      <c r="AR1144" t="s">
        <v>1264</v>
      </c>
      <c r="AS1144" t="s">
        <v>148</v>
      </c>
      <c r="AT1144" t="s">
        <v>120</v>
      </c>
      <c r="AU1144" s="8">
        <v>96950</v>
      </c>
      <c r="AV1144" t="s">
        <v>121</v>
      </c>
      <c r="AX1144" s="10">
        <v>16702330081</v>
      </c>
      <c r="AZ1144" t="s">
        <v>1265</v>
      </c>
      <c r="BA1144" t="s">
        <v>1266</v>
      </c>
      <c r="BB1144" t="s">
        <v>120</v>
      </c>
      <c r="BC1144" t="s">
        <v>856</v>
      </c>
      <c r="BD1144" t="str">
        <f>"49-3042.00"</f>
        <v>49-3042.00</v>
      </c>
      <c r="BE1144" t="s">
        <v>1020</v>
      </c>
      <c r="BF1144" t="s">
        <v>1267</v>
      </c>
      <c r="BG1144" t="s">
        <v>1268</v>
      </c>
      <c r="BH1144">
        <v>14</v>
      </c>
      <c r="BI1144">
        <v>14</v>
      </c>
      <c r="BJ1144" s="1">
        <v>45667</v>
      </c>
      <c r="BK1144" s="1">
        <v>46031</v>
      </c>
      <c r="BL1144" s="1">
        <v>45667</v>
      </c>
      <c r="BM1144" s="1">
        <v>46031</v>
      </c>
      <c r="BN1144">
        <v>40</v>
      </c>
      <c r="BO1144">
        <v>0</v>
      </c>
      <c r="BP1144">
        <v>8</v>
      </c>
      <c r="BQ1144">
        <v>8</v>
      </c>
      <c r="BR1144">
        <v>8</v>
      </c>
      <c r="BS1144">
        <v>8</v>
      </c>
      <c r="BT1144">
        <v>8</v>
      </c>
      <c r="BU1144">
        <v>0</v>
      </c>
      <c r="BV1144" t="str">
        <f>"8:00 AM"</f>
        <v>8:00 AM</v>
      </c>
      <c r="BW1144" t="str">
        <f>"5:00 PM"</f>
        <v>5:00 PM</v>
      </c>
      <c r="BX1144" t="s">
        <v>226</v>
      </c>
      <c r="BY1144">
        <v>0</v>
      </c>
      <c r="BZ1144">
        <v>12</v>
      </c>
      <c r="CA1144" t="s">
        <v>115</v>
      </c>
      <c r="CC1144" t="s">
        <v>1269</v>
      </c>
      <c r="CD1144" t="s">
        <v>1270</v>
      </c>
      <c r="CF1144" t="s">
        <v>162</v>
      </c>
      <c r="CG1144" t="s">
        <v>120</v>
      </c>
      <c r="CH1144" s="8">
        <v>96952</v>
      </c>
      <c r="CI1144" s="3">
        <v>12.48</v>
      </c>
      <c r="CK1144" s="3">
        <v>18.72</v>
      </c>
      <c r="CM1144" t="s">
        <v>136</v>
      </c>
      <c r="CN1144" t="s">
        <v>1271</v>
      </c>
      <c r="CO1144" t="s">
        <v>138</v>
      </c>
      <c r="CQ1144" t="s">
        <v>115</v>
      </c>
      <c r="CR1144" t="s">
        <v>133</v>
      </c>
      <c r="CS1144" t="s">
        <v>133</v>
      </c>
      <c r="CT1144" t="s">
        <v>133</v>
      </c>
      <c r="CU1144" t="s">
        <v>139</v>
      </c>
      <c r="CV1144" t="s">
        <v>133</v>
      </c>
      <c r="CW1144" t="s">
        <v>133</v>
      </c>
      <c r="CX1144" t="s">
        <v>1272</v>
      </c>
      <c r="CY1144" s="10">
        <v>16716473668</v>
      </c>
      <c r="CZ1144" t="s">
        <v>1259</v>
      </c>
      <c r="DA1144" t="s">
        <v>139</v>
      </c>
      <c r="DB1144" t="s">
        <v>133</v>
      </c>
      <c r="DC1144" t="s">
        <v>115</v>
      </c>
    </row>
    <row r="1145" spans="1:112" ht="14.45" customHeight="1" x14ac:dyDescent="0.25">
      <c r="A1145" t="s">
        <v>1523</v>
      </c>
      <c r="B1145" t="s">
        <v>143</v>
      </c>
      <c r="C1145" s="1">
        <v>45611</v>
      </c>
      <c r="D1145" s="1">
        <v>45667</v>
      </c>
      <c r="E1145" t="s">
        <v>114</v>
      </c>
      <c r="G1145" t="s">
        <v>115</v>
      </c>
      <c r="H1145" t="s">
        <v>115</v>
      </c>
      <c r="I1145" t="s">
        <v>115</v>
      </c>
      <c r="J1145" t="s">
        <v>1136</v>
      </c>
      <c r="K1145" t="s">
        <v>1137</v>
      </c>
      <c r="L1145" t="s">
        <v>1138</v>
      </c>
      <c r="N1145" t="s">
        <v>148</v>
      </c>
      <c r="O1145" t="s">
        <v>120</v>
      </c>
      <c r="P1145" s="8">
        <v>96950</v>
      </c>
      <c r="Q1145" t="s">
        <v>121</v>
      </c>
      <c r="S1145" s="10">
        <v>16703221234</v>
      </c>
      <c r="T1145">
        <v>781</v>
      </c>
      <c r="U1145" t="s">
        <v>1139</v>
      </c>
      <c r="V1145">
        <v>721110</v>
      </c>
      <c r="W1145" t="s">
        <v>123</v>
      </c>
      <c r="Y1145" t="s">
        <v>1140</v>
      </c>
      <c r="Z1145" t="s">
        <v>1141</v>
      </c>
      <c r="AA1145" t="s">
        <v>1142</v>
      </c>
      <c r="AB1145" t="s">
        <v>1143</v>
      </c>
      <c r="AC1145" t="s">
        <v>1138</v>
      </c>
      <c r="AE1145" t="s">
        <v>148</v>
      </c>
      <c r="AF1145" t="s">
        <v>120</v>
      </c>
      <c r="AG1145" s="8">
        <v>96950</v>
      </c>
      <c r="AH1145" t="s">
        <v>121</v>
      </c>
      <c r="AJ1145" s="10">
        <v>16703221234</v>
      </c>
      <c r="AK1145">
        <v>781</v>
      </c>
      <c r="AL1145" t="s">
        <v>1144</v>
      </c>
      <c r="BD1145" t="str">
        <f>"43-4181.00"</f>
        <v>43-4181.00</v>
      </c>
      <c r="BE1145" t="s">
        <v>1145</v>
      </c>
      <c r="BF1145" t="s">
        <v>1146</v>
      </c>
      <c r="BG1145" t="s">
        <v>1147</v>
      </c>
      <c r="BH1145">
        <v>1</v>
      </c>
      <c r="BI1145">
        <v>1</v>
      </c>
      <c r="BJ1145" s="1">
        <v>45672</v>
      </c>
      <c r="BK1145" s="1">
        <v>46036</v>
      </c>
      <c r="BL1145" s="1">
        <v>45672</v>
      </c>
      <c r="BM1145" s="1">
        <v>46036</v>
      </c>
      <c r="BN1145">
        <v>40</v>
      </c>
      <c r="BO1145">
        <v>8</v>
      </c>
      <c r="BP1145">
        <v>8</v>
      </c>
      <c r="BQ1145">
        <v>0</v>
      </c>
      <c r="BR1145">
        <v>0</v>
      </c>
      <c r="BS1145">
        <v>8</v>
      </c>
      <c r="BT1145">
        <v>8</v>
      </c>
      <c r="BU1145">
        <v>8</v>
      </c>
      <c r="BV1145" t="str">
        <f>"10:00 PM"</f>
        <v>10:00 PM</v>
      </c>
      <c r="BW1145" t="str">
        <f>"6:00 AM"</f>
        <v>6:00 AM</v>
      </c>
      <c r="BX1145" t="s">
        <v>226</v>
      </c>
      <c r="BY1145">
        <v>0</v>
      </c>
      <c r="BZ1145">
        <v>12</v>
      </c>
      <c r="CA1145" t="s">
        <v>133</v>
      </c>
      <c r="CB1145">
        <v>3</v>
      </c>
      <c r="CC1145" t="s">
        <v>1148</v>
      </c>
      <c r="CD1145" t="s">
        <v>1138</v>
      </c>
      <c r="CF1145" t="s">
        <v>148</v>
      </c>
      <c r="CG1145" t="s">
        <v>120</v>
      </c>
      <c r="CH1145" s="8">
        <v>96950</v>
      </c>
      <c r="CI1145" s="3">
        <v>8.77</v>
      </c>
      <c r="CJ1145" s="3">
        <v>8.77</v>
      </c>
      <c r="CK1145" s="3">
        <v>13.16</v>
      </c>
      <c r="CL1145" s="3">
        <v>13.16</v>
      </c>
      <c r="CM1145" t="s">
        <v>136</v>
      </c>
      <c r="CN1145" t="s">
        <v>1149</v>
      </c>
      <c r="CO1145" t="s">
        <v>138</v>
      </c>
      <c r="CQ1145" t="s">
        <v>115</v>
      </c>
      <c r="CR1145" t="s">
        <v>133</v>
      </c>
      <c r="CS1145" t="s">
        <v>139</v>
      </c>
      <c r="CT1145" t="s">
        <v>133</v>
      </c>
      <c r="CU1145" t="s">
        <v>139</v>
      </c>
      <c r="CV1145" t="s">
        <v>133</v>
      </c>
      <c r="CW1145" t="s">
        <v>139</v>
      </c>
      <c r="CX1145" t="s">
        <v>1150</v>
      </c>
      <c r="CY1145" s="10">
        <v>16703221234</v>
      </c>
      <c r="CZ1145" t="s">
        <v>1144</v>
      </c>
      <c r="DA1145" t="s">
        <v>139</v>
      </c>
      <c r="DB1145" t="s">
        <v>133</v>
      </c>
      <c r="DC1145" t="s">
        <v>115</v>
      </c>
    </row>
    <row r="1146" spans="1:112" ht="14.45" customHeight="1" x14ac:dyDescent="0.25">
      <c r="A1146" t="s">
        <v>2473</v>
      </c>
      <c r="B1146" t="s">
        <v>113</v>
      </c>
      <c r="C1146" s="1">
        <v>45663</v>
      </c>
      <c r="D1146" s="1">
        <v>45667</v>
      </c>
      <c r="E1146" t="s">
        <v>114</v>
      </c>
      <c r="G1146" t="s">
        <v>133</v>
      </c>
      <c r="H1146" t="s">
        <v>133</v>
      </c>
      <c r="I1146" t="s">
        <v>115</v>
      </c>
      <c r="J1146" t="s">
        <v>615</v>
      </c>
      <c r="K1146" t="s">
        <v>1889</v>
      </c>
      <c r="L1146" t="s">
        <v>1890</v>
      </c>
      <c r="M1146" t="s">
        <v>1711</v>
      </c>
      <c r="N1146" t="s">
        <v>148</v>
      </c>
      <c r="O1146" t="s">
        <v>120</v>
      </c>
      <c r="P1146" s="8">
        <v>96950</v>
      </c>
      <c r="Q1146" t="s">
        <v>121</v>
      </c>
      <c r="S1146" s="10">
        <v>16702850063</v>
      </c>
      <c r="U1146" t="s">
        <v>619</v>
      </c>
      <c r="V1146">
        <v>56179</v>
      </c>
      <c r="W1146" t="s">
        <v>123</v>
      </c>
      <c r="Y1146" t="s">
        <v>620</v>
      </c>
      <c r="Z1146" t="s">
        <v>621</v>
      </c>
      <c r="AA1146" t="s">
        <v>1891</v>
      </c>
      <c r="AB1146" t="s">
        <v>347</v>
      </c>
      <c r="AC1146" t="s">
        <v>1890</v>
      </c>
      <c r="AD1146" t="s">
        <v>1711</v>
      </c>
      <c r="AE1146" t="s">
        <v>148</v>
      </c>
      <c r="AF1146" t="s">
        <v>120</v>
      </c>
      <c r="AG1146" s="8">
        <v>96950</v>
      </c>
      <c r="AH1146" t="s">
        <v>121</v>
      </c>
      <c r="AJ1146" s="10">
        <v>16702850063</v>
      </c>
      <c r="AL1146" t="s">
        <v>624</v>
      </c>
      <c r="BD1146" t="str">
        <f>"49-9071.00"</f>
        <v>49-9071.00</v>
      </c>
      <c r="BE1146" t="s">
        <v>241</v>
      </c>
      <c r="BF1146" t="s">
        <v>1892</v>
      </c>
      <c r="BG1146" t="s">
        <v>496</v>
      </c>
      <c r="BH1146">
        <v>25</v>
      </c>
      <c r="BJ1146" s="1">
        <v>45689</v>
      </c>
      <c r="BK1146" s="1">
        <v>45930</v>
      </c>
      <c r="BN1146">
        <v>40</v>
      </c>
      <c r="BO1146">
        <v>0</v>
      </c>
      <c r="BP1146">
        <v>8</v>
      </c>
      <c r="BQ1146">
        <v>8</v>
      </c>
      <c r="BR1146">
        <v>8</v>
      </c>
      <c r="BS1146">
        <v>8</v>
      </c>
      <c r="BT1146">
        <v>8</v>
      </c>
      <c r="BU1146">
        <v>0</v>
      </c>
      <c r="BV1146" t="str">
        <f>"8:05 AM"</f>
        <v>8:05 AM</v>
      </c>
      <c r="BW1146" t="str">
        <f>"5:05 PM"</f>
        <v>5:05 PM</v>
      </c>
      <c r="BX1146" t="s">
        <v>226</v>
      </c>
      <c r="BY1146">
        <v>0</v>
      </c>
      <c r="BZ1146">
        <v>24</v>
      </c>
      <c r="CA1146" t="s">
        <v>115</v>
      </c>
      <c r="CC1146" s="2" t="s">
        <v>2474</v>
      </c>
      <c r="CD1146" t="s">
        <v>1890</v>
      </c>
      <c r="CE1146" t="s">
        <v>1711</v>
      </c>
      <c r="CF1146" t="s">
        <v>148</v>
      </c>
      <c r="CG1146" t="s">
        <v>120</v>
      </c>
      <c r="CH1146" s="8">
        <v>96950</v>
      </c>
      <c r="CI1146" s="3">
        <v>9.75</v>
      </c>
      <c r="CJ1146" s="3">
        <v>9.75</v>
      </c>
      <c r="CK1146" s="3">
        <v>14.63</v>
      </c>
      <c r="CL1146" s="3">
        <v>14.63</v>
      </c>
      <c r="CM1146" t="s">
        <v>136</v>
      </c>
      <c r="CN1146" t="s">
        <v>2475</v>
      </c>
      <c r="CO1146" t="s">
        <v>138</v>
      </c>
      <c r="CQ1146" t="s">
        <v>115</v>
      </c>
      <c r="CR1146" t="s">
        <v>133</v>
      </c>
      <c r="CS1146" t="s">
        <v>133</v>
      </c>
      <c r="CT1146" t="s">
        <v>133</v>
      </c>
      <c r="CU1146" t="s">
        <v>139</v>
      </c>
      <c r="CV1146" t="s">
        <v>133</v>
      </c>
      <c r="CW1146" t="s">
        <v>133</v>
      </c>
      <c r="CX1146" s="2" t="s">
        <v>2476</v>
      </c>
      <c r="CY1146" s="10">
        <v>16702850063</v>
      </c>
      <c r="CZ1146" t="s">
        <v>624</v>
      </c>
      <c r="DA1146" t="s">
        <v>139</v>
      </c>
      <c r="DB1146" t="s">
        <v>133</v>
      </c>
      <c r="DC1146" t="s">
        <v>115</v>
      </c>
    </row>
    <row r="1147" spans="1:112" ht="14.45" customHeight="1" x14ac:dyDescent="0.25">
      <c r="A1147" t="s">
        <v>3940</v>
      </c>
      <c r="B1147" t="s">
        <v>143</v>
      </c>
      <c r="C1147" s="1">
        <v>45630</v>
      </c>
      <c r="D1147" s="1">
        <v>45667</v>
      </c>
      <c r="E1147" t="s">
        <v>144</v>
      </c>
      <c r="F1147" s="1">
        <v>45717</v>
      </c>
      <c r="G1147" t="s">
        <v>115</v>
      </c>
      <c r="H1147" t="s">
        <v>115</v>
      </c>
      <c r="I1147" t="s">
        <v>115</v>
      </c>
      <c r="J1147" t="s">
        <v>887</v>
      </c>
      <c r="K1147" t="s">
        <v>139</v>
      </c>
      <c r="L1147" t="s">
        <v>888</v>
      </c>
      <c r="M1147" t="s">
        <v>889</v>
      </c>
      <c r="N1147" t="s">
        <v>162</v>
      </c>
      <c r="O1147" t="s">
        <v>120</v>
      </c>
      <c r="P1147" s="8">
        <v>96952</v>
      </c>
      <c r="Q1147" t="s">
        <v>121</v>
      </c>
      <c r="R1147" t="s">
        <v>139</v>
      </c>
      <c r="S1147" s="10">
        <v>16704339989</v>
      </c>
      <c r="U1147" t="s">
        <v>890</v>
      </c>
      <c r="V1147">
        <v>481111</v>
      </c>
      <c r="W1147" t="s">
        <v>123</v>
      </c>
      <c r="Y1147" t="s">
        <v>891</v>
      </c>
      <c r="Z1147" t="s">
        <v>892</v>
      </c>
      <c r="AA1147" t="s">
        <v>893</v>
      </c>
      <c r="AB1147" t="s">
        <v>565</v>
      </c>
      <c r="AC1147" t="s">
        <v>888</v>
      </c>
      <c r="AD1147" t="s">
        <v>889</v>
      </c>
      <c r="AE1147" t="s">
        <v>162</v>
      </c>
      <c r="AF1147" t="s">
        <v>120</v>
      </c>
      <c r="AG1147" s="8">
        <v>96952</v>
      </c>
      <c r="AH1147" t="s">
        <v>121</v>
      </c>
      <c r="AJ1147" s="10">
        <v>16704339989</v>
      </c>
      <c r="AL1147" t="s">
        <v>894</v>
      </c>
      <c r="BD1147" t="str">
        <f>"15-1232.00"</f>
        <v>15-1232.00</v>
      </c>
      <c r="BE1147" t="s">
        <v>1430</v>
      </c>
      <c r="BF1147" t="s">
        <v>1431</v>
      </c>
      <c r="BG1147" t="s">
        <v>1430</v>
      </c>
      <c r="BH1147">
        <v>1</v>
      </c>
      <c r="BI1147">
        <v>1</v>
      </c>
      <c r="BJ1147" s="1">
        <v>45719</v>
      </c>
      <c r="BK1147" s="1">
        <v>46083</v>
      </c>
      <c r="BL1147" s="1">
        <v>45719</v>
      </c>
      <c r="BM1147" s="1">
        <v>46083</v>
      </c>
      <c r="BN1147">
        <v>40</v>
      </c>
      <c r="BO1147">
        <v>0</v>
      </c>
      <c r="BP1147">
        <v>8</v>
      </c>
      <c r="BQ1147">
        <v>8</v>
      </c>
      <c r="BR1147">
        <v>8</v>
      </c>
      <c r="BS1147">
        <v>8</v>
      </c>
      <c r="BT1147">
        <v>8</v>
      </c>
      <c r="BU1147">
        <v>0</v>
      </c>
      <c r="BV1147" t="str">
        <f>"8:00 AM"</f>
        <v>8:00 AM</v>
      </c>
      <c r="BW1147" t="str">
        <f>"5:00 PM"</f>
        <v>5:00 PM</v>
      </c>
      <c r="BX1147" t="s">
        <v>226</v>
      </c>
      <c r="BY1147">
        <v>0</v>
      </c>
      <c r="BZ1147">
        <v>24</v>
      </c>
      <c r="CA1147" t="s">
        <v>115</v>
      </c>
      <c r="CC1147" t="s">
        <v>1432</v>
      </c>
      <c r="CD1147" t="s">
        <v>888</v>
      </c>
      <c r="CE1147" t="s">
        <v>889</v>
      </c>
      <c r="CF1147" t="s">
        <v>162</v>
      </c>
      <c r="CG1147" t="s">
        <v>120</v>
      </c>
      <c r="CH1147" s="8">
        <v>96952</v>
      </c>
      <c r="CI1147" s="3">
        <v>15.2</v>
      </c>
      <c r="CJ1147" s="3">
        <v>15.25</v>
      </c>
      <c r="CK1147" s="3">
        <v>0</v>
      </c>
      <c r="CL1147" s="3">
        <v>0</v>
      </c>
      <c r="CM1147" t="s">
        <v>136</v>
      </c>
      <c r="CN1147" t="s">
        <v>139</v>
      </c>
      <c r="CO1147" t="s">
        <v>138</v>
      </c>
      <c r="CQ1147" t="s">
        <v>115</v>
      </c>
      <c r="CR1147" t="s">
        <v>133</v>
      </c>
      <c r="CS1147" t="s">
        <v>139</v>
      </c>
      <c r="CT1147" t="s">
        <v>139</v>
      </c>
      <c r="CU1147" t="s">
        <v>133</v>
      </c>
      <c r="CV1147" t="s">
        <v>133</v>
      </c>
      <c r="CW1147" t="s">
        <v>139</v>
      </c>
      <c r="CX1147" t="s">
        <v>898</v>
      </c>
      <c r="CY1147" s="10">
        <v>16704339989</v>
      </c>
      <c r="CZ1147" t="s">
        <v>899</v>
      </c>
      <c r="DA1147" t="s">
        <v>139</v>
      </c>
      <c r="DB1147" t="s">
        <v>133</v>
      </c>
      <c r="DC1147" t="s">
        <v>115</v>
      </c>
    </row>
    <row r="1148" spans="1:112" ht="14.45" customHeight="1" x14ac:dyDescent="0.25">
      <c r="A1148" t="s">
        <v>5003</v>
      </c>
      <c r="B1148" t="s">
        <v>192</v>
      </c>
      <c r="C1148" s="1">
        <v>45600</v>
      </c>
      <c r="D1148" s="1">
        <v>45667</v>
      </c>
      <c r="E1148" t="s">
        <v>114</v>
      </c>
      <c r="G1148" t="s">
        <v>115</v>
      </c>
      <c r="H1148" t="s">
        <v>115</v>
      </c>
      <c r="I1148" t="s">
        <v>115</v>
      </c>
      <c r="J1148" t="s">
        <v>389</v>
      </c>
      <c r="K1148" t="s">
        <v>390</v>
      </c>
      <c r="L1148" t="s">
        <v>391</v>
      </c>
      <c r="M1148" t="s">
        <v>294</v>
      </c>
      <c r="N1148" t="s">
        <v>119</v>
      </c>
      <c r="O1148" t="s">
        <v>120</v>
      </c>
      <c r="P1148" s="8">
        <v>96950</v>
      </c>
      <c r="Q1148" t="s">
        <v>121</v>
      </c>
      <c r="S1148" s="10">
        <v>16709893291</v>
      </c>
      <c r="U1148" t="s">
        <v>392</v>
      </c>
      <c r="V1148">
        <v>56179</v>
      </c>
      <c r="W1148" t="s">
        <v>123</v>
      </c>
      <c r="Y1148" t="s">
        <v>393</v>
      </c>
      <c r="Z1148" t="s">
        <v>394</v>
      </c>
      <c r="AA1148" t="s">
        <v>395</v>
      </c>
      <c r="AB1148" t="s">
        <v>396</v>
      </c>
      <c r="AC1148" t="s">
        <v>397</v>
      </c>
      <c r="AD1148" t="s">
        <v>294</v>
      </c>
      <c r="AE1148" t="s">
        <v>119</v>
      </c>
      <c r="AF1148" t="s">
        <v>120</v>
      </c>
      <c r="AG1148" s="8">
        <v>96950</v>
      </c>
      <c r="AH1148" t="s">
        <v>121</v>
      </c>
      <c r="AJ1148" s="10">
        <v>16709893291</v>
      </c>
      <c r="AL1148" t="s">
        <v>398</v>
      </c>
      <c r="BD1148" t="str">
        <f>"49-9071.00"</f>
        <v>49-9071.00</v>
      </c>
      <c r="BE1148" t="s">
        <v>241</v>
      </c>
      <c r="BF1148" t="s">
        <v>4727</v>
      </c>
      <c r="BG1148" t="s">
        <v>205</v>
      </c>
      <c r="BH1148">
        <v>10</v>
      </c>
      <c r="BJ1148" s="1">
        <v>45658</v>
      </c>
      <c r="BK1148" s="1">
        <v>46022</v>
      </c>
      <c r="BN1148">
        <v>40</v>
      </c>
      <c r="BO1148">
        <v>0</v>
      </c>
      <c r="BP1148">
        <v>8</v>
      </c>
      <c r="BQ1148">
        <v>8</v>
      </c>
      <c r="BR1148">
        <v>8</v>
      </c>
      <c r="BS1148">
        <v>8</v>
      </c>
      <c r="BT1148">
        <v>8</v>
      </c>
      <c r="BU1148">
        <v>0</v>
      </c>
      <c r="BV1148" t="str">
        <f>"8:00 AM"</f>
        <v>8:00 AM</v>
      </c>
      <c r="BW1148" t="str">
        <f>"5:00 PM"</f>
        <v>5:00 PM</v>
      </c>
      <c r="BX1148" t="s">
        <v>226</v>
      </c>
      <c r="BY1148">
        <v>0</v>
      </c>
      <c r="BZ1148">
        <v>12</v>
      </c>
      <c r="CA1148" t="s">
        <v>115</v>
      </c>
      <c r="CC1148" t="s">
        <v>4728</v>
      </c>
      <c r="CD1148" t="s">
        <v>4729</v>
      </c>
      <c r="CE1148" t="s">
        <v>294</v>
      </c>
      <c r="CF1148" t="s">
        <v>119</v>
      </c>
      <c r="CG1148" t="s">
        <v>120</v>
      </c>
      <c r="CH1148" s="8">
        <v>96950</v>
      </c>
      <c r="CI1148" s="3">
        <v>9.75</v>
      </c>
      <c r="CJ1148" s="3">
        <v>9.8000000000000007</v>
      </c>
      <c r="CK1148" s="3">
        <v>14.63</v>
      </c>
      <c r="CL1148" s="3">
        <v>14.7</v>
      </c>
      <c r="CM1148" t="s">
        <v>136</v>
      </c>
      <c r="CN1148" t="s">
        <v>209</v>
      </c>
      <c r="CO1148" t="s">
        <v>138</v>
      </c>
      <c r="CQ1148" t="s">
        <v>115</v>
      </c>
      <c r="CR1148" t="s">
        <v>133</v>
      </c>
      <c r="CS1148" t="s">
        <v>133</v>
      </c>
      <c r="CT1148" t="s">
        <v>133</v>
      </c>
      <c r="CU1148" t="s">
        <v>139</v>
      </c>
      <c r="CV1148" t="s">
        <v>133</v>
      </c>
      <c r="CW1148" t="s">
        <v>133</v>
      </c>
      <c r="CX1148" s="2" t="s">
        <v>5004</v>
      </c>
      <c r="CY1148" s="10">
        <v>16709893291</v>
      </c>
      <c r="CZ1148" t="s">
        <v>398</v>
      </c>
      <c r="DA1148" t="s">
        <v>139</v>
      </c>
      <c r="DB1148" t="s">
        <v>133</v>
      </c>
      <c r="DC1148" t="s">
        <v>115</v>
      </c>
    </row>
    <row r="1149" spans="1:112" ht="14.45" customHeight="1" x14ac:dyDescent="0.25">
      <c r="A1149" t="s">
        <v>5029</v>
      </c>
      <c r="B1149" t="s">
        <v>901</v>
      </c>
      <c r="C1149" s="1">
        <v>45610</v>
      </c>
      <c r="D1149" s="1">
        <v>45667</v>
      </c>
      <c r="E1149" t="s">
        <v>114</v>
      </c>
      <c r="G1149" t="s">
        <v>115</v>
      </c>
      <c r="H1149" t="s">
        <v>115</v>
      </c>
      <c r="I1149" t="s">
        <v>115</v>
      </c>
      <c r="J1149" t="s">
        <v>1248</v>
      </c>
      <c r="K1149" t="s">
        <v>1249</v>
      </c>
      <c r="L1149" t="s">
        <v>1250</v>
      </c>
      <c r="M1149" t="s">
        <v>1251</v>
      </c>
      <c r="N1149" t="s">
        <v>162</v>
      </c>
      <c r="O1149" t="s">
        <v>120</v>
      </c>
      <c r="P1149" s="8">
        <v>96952</v>
      </c>
      <c r="Q1149" t="s">
        <v>121</v>
      </c>
      <c r="S1149" s="10">
        <v>16716473668</v>
      </c>
      <c r="U1149" t="s">
        <v>1252</v>
      </c>
      <c r="V1149">
        <v>236220</v>
      </c>
      <c r="W1149" t="s">
        <v>123</v>
      </c>
      <c r="Y1149" t="s">
        <v>1253</v>
      </c>
      <c r="Z1149" t="s">
        <v>1254</v>
      </c>
      <c r="AB1149" t="s">
        <v>347</v>
      </c>
      <c r="AC1149" t="s">
        <v>1255</v>
      </c>
      <c r="AD1149" t="s">
        <v>1256</v>
      </c>
      <c r="AE1149" t="s">
        <v>1257</v>
      </c>
      <c r="AF1149" t="s">
        <v>1258</v>
      </c>
      <c r="AG1149" s="8">
        <v>96913</v>
      </c>
      <c r="AH1149" t="s">
        <v>121</v>
      </c>
      <c r="AJ1149" s="10">
        <v>16716473668</v>
      </c>
      <c r="AL1149" t="s">
        <v>1259</v>
      </c>
      <c r="AM1149" t="s">
        <v>174</v>
      </c>
      <c r="AN1149" t="s">
        <v>1260</v>
      </c>
      <c r="AO1149" t="s">
        <v>1261</v>
      </c>
      <c r="AP1149" t="s">
        <v>1262</v>
      </c>
      <c r="AQ1149" t="s">
        <v>1263</v>
      </c>
      <c r="AR1149" t="s">
        <v>5030</v>
      </c>
      <c r="AS1149" t="s">
        <v>148</v>
      </c>
      <c r="AT1149" t="s">
        <v>120</v>
      </c>
      <c r="AU1149" s="8">
        <v>96950</v>
      </c>
      <c r="AV1149" t="s">
        <v>121</v>
      </c>
      <c r="AX1149" s="10">
        <v>16702330081</v>
      </c>
      <c r="AZ1149" t="s">
        <v>1265</v>
      </c>
      <c r="BA1149" t="s">
        <v>1266</v>
      </c>
      <c r="BB1149" t="s">
        <v>120</v>
      </c>
      <c r="BC1149" t="s">
        <v>856</v>
      </c>
      <c r="BD1149" t="str">
        <f>"51-4121.00"</f>
        <v>51-4121.00</v>
      </c>
      <c r="BE1149" t="s">
        <v>666</v>
      </c>
      <c r="BF1149" t="s">
        <v>5031</v>
      </c>
      <c r="BG1149" t="s">
        <v>4344</v>
      </c>
      <c r="BH1149">
        <v>20</v>
      </c>
      <c r="BI1149">
        <v>19</v>
      </c>
      <c r="BJ1149" s="1">
        <v>45667</v>
      </c>
      <c r="BK1149" s="1">
        <v>46031</v>
      </c>
      <c r="BL1149" s="1">
        <v>45667</v>
      </c>
      <c r="BM1149" s="1">
        <v>46031</v>
      </c>
      <c r="BN1149">
        <v>40</v>
      </c>
      <c r="BO1149">
        <v>0</v>
      </c>
      <c r="BP1149">
        <v>8</v>
      </c>
      <c r="BQ1149">
        <v>8</v>
      </c>
      <c r="BR1149">
        <v>8</v>
      </c>
      <c r="BS1149">
        <v>8</v>
      </c>
      <c r="BT1149">
        <v>8</v>
      </c>
      <c r="BU1149">
        <v>0</v>
      </c>
      <c r="BV1149" t="str">
        <f>"8:00 AM"</f>
        <v>8:00 AM</v>
      </c>
      <c r="BW1149" t="str">
        <f>"5:00 PM"</f>
        <v>5:00 PM</v>
      </c>
      <c r="BX1149" t="s">
        <v>226</v>
      </c>
      <c r="BY1149">
        <v>0</v>
      </c>
      <c r="BZ1149">
        <v>12</v>
      </c>
      <c r="CA1149" t="s">
        <v>115</v>
      </c>
      <c r="CC1149" t="s">
        <v>5032</v>
      </c>
      <c r="CD1149" t="s">
        <v>1270</v>
      </c>
      <c r="CF1149" t="s">
        <v>162</v>
      </c>
      <c r="CG1149" t="s">
        <v>120</v>
      </c>
      <c r="CH1149" s="8">
        <v>96952</v>
      </c>
      <c r="CI1149" s="3">
        <v>20.25</v>
      </c>
      <c r="CK1149" s="3">
        <v>30.38</v>
      </c>
      <c r="CM1149" t="s">
        <v>136</v>
      </c>
      <c r="CN1149" t="s">
        <v>5033</v>
      </c>
      <c r="CO1149" t="s">
        <v>138</v>
      </c>
      <c r="CQ1149" t="s">
        <v>115</v>
      </c>
      <c r="CR1149" t="s">
        <v>133</v>
      </c>
      <c r="CS1149" t="s">
        <v>133</v>
      </c>
      <c r="CT1149" t="s">
        <v>133</v>
      </c>
      <c r="CU1149" t="s">
        <v>139</v>
      </c>
      <c r="CV1149" t="s">
        <v>133</v>
      </c>
      <c r="CW1149" t="s">
        <v>133</v>
      </c>
      <c r="CX1149" t="s">
        <v>3748</v>
      </c>
      <c r="CY1149" s="10">
        <v>16716473668</v>
      </c>
      <c r="CZ1149" t="s">
        <v>1259</v>
      </c>
      <c r="DA1149" t="s">
        <v>139</v>
      </c>
      <c r="DB1149" t="s">
        <v>133</v>
      </c>
      <c r="DC1149" t="s">
        <v>115</v>
      </c>
    </row>
    <row r="1150" spans="1:112" ht="14.45" customHeight="1" x14ac:dyDescent="0.25">
      <c r="A1150" t="s">
        <v>6504</v>
      </c>
      <c r="B1150" t="s">
        <v>192</v>
      </c>
      <c r="C1150" s="1">
        <v>45610</v>
      </c>
      <c r="D1150" s="1">
        <v>45667</v>
      </c>
      <c r="E1150" t="s">
        <v>114</v>
      </c>
      <c r="G1150" t="s">
        <v>115</v>
      </c>
      <c r="H1150" t="s">
        <v>115</v>
      </c>
      <c r="I1150" t="s">
        <v>115</v>
      </c>
      <c r="J1150" t="s">
        <v>3630</v>
      </c>
      <c r="K1150" t="s">
        <v>3631</v>
      </c>
      <c r="L1150" t="s">
        <v>3632</v>
      </c>
      <c r="M1150" t="s">
        <v>3633</v>
      </c>
      <c r="N1150" t="s">
        <v>119</v>
      </c>
      <c r="O1150" t="s">
        <v>120</v>
      </c>
      <c r="P1150" s="8">
        <v>96950</v>
      </c>
      <c r="Q1150" t="s">
        <v>3634</v>
      </c>
      <c r="R1150" t="s">
        <v>120</v>
      </c>
      <c r="S1150" s="10">
        <v>16702880373</v>
      </c>
      <c r="U1150" t="s">
        <v>3635</v>
      </c>
      <c r="V1150">
        <v>811490</v>
      </c>
      <c r="W1150" t="s">
        <v>123</v>
      </c>
      <c r="Y1150" t="s">
        <v>3636</v>
      </c>
      <c r="Z1150" t="s">
        <v>3637</v>
      </c>
      <c r="AA1150" t="s">
        <v>3638</v>
      </c>
      <c r="AB1150" t="s">
        <v>200</v>
      </c>
      <c r="AC1150" t="s">
        <v>3632</v>
      </c>
      <c r="AD1150" t="s">
        <v>3633</v>
      </c>
      <c r="AE1150" t="s">
        <v>119</v>
      </c>
      <c r="AF1150" t="s">
        <v>120</v>
      </c>
      <c r="AG1150" s="8">
        <v>96950</v>
      </c>
      <c r="AH1150" t="s">
        <v>121</v>
      </c>
      <c r="AJ1150" s="10">
        <v>16702880373</v>
      </c>
      <c r="AL1150" t="s">
        <v>3639</v>
      </c>
      <c r="BD1150" t="str">
        <f>"51-6052.00"</f>
        <v>51-6052.00</v>
      </c>
      <c r="BE1150" t="s">
        <v>3495</v>
      </c>
      <c r="BF1150" t="s">
        <v>3640</v>
      </c>
      <c r="BG1150" t="s">
        <v>3641</v>
      </c>
      <c r="BH1150">
        <v>3</v>
      </c>
      <c r="BJ1150" s="1">
        <v>45658</v>
      </c>
      <c r="BK1150" s="1">
        <v>46022</v>
      </c>
      <c r="BN1150">
        <v>35</v>
      </c>
      <c r="BO1150">
        <v>0</v>
      </c>
      <c r="BP1150">
        <v>7</v>
      </c>
      <c r="BQ1150">
        <v>7</v>
      </c>
      <c r="BR1150">
        <v>7</v>
      </c>
      <c r="BS1150">
        <v>7</v>
      </c>
      <c r="BT1150">
        <v>7</v>
      </c>
      <c r="BU1150">
        <v>0</v>
      </c>
      <c r="BV1150" t="str">
        <f>"9:00 AM"</f>
        <v>9:00 AM</v>
      </c>
      <c r="BW1150" t="str">
        <f>"5:00 PM"</f>
        <v>5:00 PM</v>
      </c>
      <c r="BX1150" t="s">
        <v>158</v>
      </c>
      <c r="BY1150">
        <v>0</v>
      </c>
      <c r="BZ1150">
        <v>12</v>
      </c>
      <c r="CA1150" t="s">
        <v>115</v>
      </c>
      <c r="CC1150" t="s">
        <v>3642</v>
      </c>
      <c r="CD1150" t="s">
        <v>3643</v>
      </c>
      <c r="CE1150" t="s">
        <v>3633</v>
      </c>
      <c r="CF1150" t="s">
        <v>119</v>
      </c>
      <c r="CG1150" t="s">
        <v>120</v>
      </c>
      <c r="CH1150" s="8">
        <v>96950</v>
      </c>
      <c r="CI1150" s="3">
        <v>8.08</v>
      </c>
      <c r="CJ1150" s="3">
        <v>8.08</v>
      </c>
      <c r="CK1150" s="3">
        <v>12.12</v>
      </c>
      <c r="CL1150" s="3">
        <v>12.12</v>
      </c>
      <c r="CM1150" t="s">
        <v>136</v>
      </c>
      <c r="CN1150" t="s">
        <v>158</v>
      </c>
      <c r="CO1150" t="s">
        <v>138</v>
      </c>
      <c r="CQ1150" t="s">
        <v>115</v>
      </c>
      <c r="CR1150" t="s">
        <v>133</v>
      </c>
      <c r="CS1150" t="s">
        <v>139</v>
      </c>
      <c r="CT1150" t="s">
        <v>133</v>
      </c>
      <c r="CU1150" t="s">
        <v>139</v>
      </c>
      <c r="CV1150" t="s">
        <v>133</v>
      </c>
      <c r="CW1150" t="s">
        <v>139</v>
      </c>
      <c r="CX1150" t="s">
        <v>139</v>
      </c>
      <c r="CY1150" s="10">
        <v>16702880373</v>
      </c>
      <c r="CZ1150" t="s">
        <v>3639</v>
      </c>
      <c r="DA1150" t="s">
        <v>139</v>
      </c>
      <c r="DB1150" t="s">
        <v>133</v>
      </c>
      <c r="DC1150" t="s">
        <v>115</v>
      </c>
    </row>
    <row r="1151" spans="1:112" ht="14.45" customHeight="1" x14ac:dyDescent="0.25">
      <c r="A1151" t="s">
        <v>7682</v>
      </c>
      <c r="B1151" t="s">
        <v>192</v>
      </c>
      <c r="C1151" s="1">
        <v>45600</v>
      </c>
      <c r="D1151" s="1">
        <v>45667</v>
      </c>
      <c r="E1151" t="s">
        <v>114</v>
      </c>
      <c r="G1151" t="s">
        <v>115</v>
      </c>
      <c r="H1151" t="s">
        <v>115</v>
      </c>
      <c r="I1151" t="s">
        <v>115</v>
      </c>
      <c r="J1151" t="s">
        <v>4352</v>
      </c>
      <c r="K1151" t="s">
        <v>4353</v>
      </c>
      <c r="L1151" t="s">
        <v>391</v>
      </c>
      <c r="N1151" t="s">
        <v>119</v>
      </c>
      <c r="O1151" t="s">
        <v>120</v>
      </c>
      <c r="P1151" s="8">
        <v>96950</v>
      </c>
      <c r="Q1151" t="s">
        <v>121</v>
      </c>
      <c r="S1151" s="10">
        <v>16709893291</v>
      </c>
      <c r="U1151" t="s">
        <v>392</v>
      </c>
      <c r="V1151">
        <v>56179</v>
      </c>
      <c r="W1151" t="s">
        <v>123</v>
      </c>
      <c r="Y1151" t="s">
        <v>393</v>
      </c>
      <c r="Z1151" t="s">
        <v>394</v>
      </c>
      <c r="AA1151" t="s">
        <v>395</v>
      </c>
      <c r="AB1151" t="s">
        <v>396</v>
      </c>
      <c r="AC1151" t="s">
        <v>397</v>
      </c>
      <c r="AE1151" t="s">
        <v>119</v>
      </c>
      <c r="AF1151" t="s">
        <v>120</v>
      </c>
      <c r="AG1151" s="8">
        <v>96950</v>
      </c>
      <c r="AH1151" t="s">
        <v>121</v>
      </c>
      <c r="AJ1151" s="10">
        <v>16709893291</v>
      </c>
      <c r="AL1151" t="s">
        <v>398</v>
      </c>
      <c r="BD1151" t="str">
        <f>"49-9071.00"</f>
        <v>49-9071.00</v>
      </c>
      <c r="BE1151" t="s">
        <v>241</v>
      </c>
      <c r="BF1151" t="s">
        <v>4354</v>
      </c>
      <c r="BG1151" t="s">
        <v>750</v>
      </c>
      <c r="BH1151">
        <v>15</v>
      </c>
      <c r="BJ1151" s="1">
        <v>45658</v>
      </c>
      <c r="BK1151" s="1">
        <v>46022</v>
      </c>
      <c r="BN1151">
        <v>40</v>
      </c>
      <c r="BO1151">
        <v>0</v>
      </c>
      <c r="BP1151">
        <v>8</v>
      </c>
      <c r="BQ1151">
        <v>8</v>
      </c>
      <c r="BR1151">
        <v>8</v>
      </c>
      <c r="BS1151">
        <v>8</v>
      </c>
      <c r="BT1151">
        <v>8</v>
      </c>
      <c r="BU1151">
        <v>0</v>
      </c>
      <c r="BV1151" t="str">
        <f>"8:00 AM"</f>
        <v>8:00 AM</v>
      </c>
      <c r="BW1151" t="str">
        <f>"5:00 PM"</f>
        <v>5:00 PM</v>
      </c>
      <c r="BX1151" t="s">
        <v>226</v>
      </c>
      <c r="BY1151">
        <v>0</v>
      </c>
      <c r="BZ1151">
        <v>12</v>
      </c>
      <c r="CA1151" t="s">
        <v>115</v>
      </c>
      <c r="CC1151" t="s">
        <v>4355</v>
      </c>
      <c r="CD1151" t="s">
        <v>4356</v>
      </c>
      <c r="CF1151" t="s">
        <v>148</v>
      </c>
      <c r="CG1151" t="s">
        <v>120</v>
      </c>
      <c r="CH1151" s="8">
        <v>96950</v>
      </c>
      <c r="CI1151" s="3">
        <v>9.75</v>
      </c>
      <c r="CJ1151" s="3">
        <v>9.8000000000000007</v>
      </c>
      <c r="CK1151" s="3">
        <v>14.63</v>
      </c>
      <c r="CL1151" s="3">
        <v>14.7</v>
      </c>
      <c r="CM1151" t="s">
        <v>136</v>
      </c>
      <c r="CN1151" t="s">
        <v>139</v>
      </c>
      <c r="CO1151" t="s">
        <v>138</v>
      </c>
      <c r="CQ1151" t="s">
        <v>115</v>
      </c>
      <c r="CR1151" t="s">
        <v>133</v>
      </c>
      <c r="CS1151" t="s">
        <v>133</v>
      </c>
      <c r="CT1151" t="s">
        <v>133</v>
      </c>
      <c r="CU1151" t="s">
        <v>139</v>
      </c>
      <c r="CV1151" t="s">
        <v>133</v>
      </c>
      <c r="CW1151" t="s">
        <v>133</v>
      </c>
      <c r="CX1151" s="2" t="s">
        <v>402</v>
      </c>
      <c r="CY1151" s="10">
        <v>16709893291</v>
      </c>
      <c r="CZ1151" t="s">
        <v>398</v>
      </c>
      <c r="DA1151" t="s">
        <v>139</v>
      </c>
      <c r="DB1151" t="s">
        <v>133</v>
      </c>
      <c r="DC1151" t="s">
        <v>115</v>
      </c>
    </row>
    <row r="1152" spans="1:112" ht="14.45" customHeight="1" x14ac:dyDescent="0.25">
      <c r="A1152" t="s">
        <v>8179</v>
      </c>
      <c r="B1152" t="s">
        <v>143</v>
      </c>
      <c r="C1152" s="1">
        <v>45609</v>
      </c>
      <c r="D1152" s="1">
        <v>45667</v>
      </c>
      <c r="E1152" t="s">
        <v>114</v>
      </c>
      <c r="G1152" t="s">
        <v>115</v>
      </c>
      <c r="H1152" t="s">
        <v>115</v>
      </c>
      <c r="I1152" t="s">
        <v>115</v>
      </c>
      <c r="J1152" t="s">
        <v>8180</v>
      </c>
      <c r="K1152" t="s">
        <v>8181</v>
      </c>
      <c r="L1152" t="s">
        <v>8182</v>
      </c>
      <c r="M1152" t="s">
        <v>8044</v>
      </c>
      <c r="N1152" t="s">
        <v>119</v>
      </c>
      <c r="O1152" t="s">
        <v>120</v>
      </c>
      <c r="P1152" s="8">
        <v>96950</v>
      </c>
      <c r="Q1152" t="s">
        <v>121</v>
      </c>
      <c r="R1152" t="s">
        <v>376</v>
      </c>
      <c r="S1152" s="10">
        <v>16704832288</v>
      </c>
      <c r="U1152" t="s">
        <v>8183</v>
      </c>
      <c r="V1152">
        <v>56152</v>
      </c>
      <c r="W1152" t="s">
        <v>123</v>
      </c>
      <c r="Y1152" t="s">
        <v>8184</v>
      </c>
      <c r="Z1152" t="s">
        <v>6627</v>
      </c>
      <c r="AA1152" t="s">
        <v>139</v>
      </c>
      <c r="AB1152" t="s">
        <v>5157</v>
      </c>
      <c r="AC1152" t="s">
        <v>8182</v>
      </c>
      <c r="AD1152" t="s">
        <v>8044</v>
      </c>
      <c r="AE1152" t="s">
        <v>119</v>
      </c>
      <c r="AF1152" t="s">
        <v>120</v>
      </c>
      <c r="AG1152" s="8">
        <v>96950</v>
      </c>
      <c r="AH1152" t="s">
        <v>121</v>
      </c>
      <c r="AI1152" t="s">
        <v>376</v>
      </c>
      <c r="AJ1152" s="10">
        <v>16704832288</v>
      </c>
      <c r="AL1152" t="s">
        <v>8185</v>
      </c>
      <c r="BD1152" t="str">
        <f>"39-7011.00"</f>
        <v>39-7011.00</v>
      </c>
      <c r="BE1152" t="s">
        <v>1457</v>
      </c>
      <c r="BF1152" t="s">
        <v>8186</v>
      </c>
      <c r="BG1152" t="s">
        <v>1857</v>
      </c>
      <c r="BH1152">
        <v>2</v>
      </c>
      <c r="BI1152">
        <v>2</v>
      </c>
      <c r="BJ1152" s="1">
        <v>45610</v>
      </c>
      <c r="BK1152" s="1">
        <v>45930</v>
      </c>
      <c r="BL1152" s="1">
        <v>45667</v>
      </c>
      <c r="BM1152" s="1">
        <v>45930</v>
      </c>
      <c r="BN1152">
        <v>35</v>
      </c>
      <c r="BO1152">
        <v>0</v>
      </c>
      <c r="BP1152">
        <v>7</v>
      </c>
      <c r="BQ1152">
        <v>7</v>
      </c>
      <c r="BR1152">
        <v>7</v>
      </c>
      <c r="BS1152">
        <v>7</v>
      </c>
      <c r="BT1152">
        <v>7</v>
      </c>
      <c r="BU1152">
        <v>0</v>
      </c>
      <c r="BV1152" t="str">
        <f>"8:00 AM"</f>
        <v>8:00 AM</v>
      </c>
      <c r="BW1152" t="str">
        <f>"4:00 PM"</f>
        <v>4:00 PM</v>
      </c>
      <c r="BX1152" t="s">
        <v>158</v>
      </c>
      <c r="BY1152">
        <v>0</v>
      </c>
      <c r="BZ1152">
        <v>12</v>
      </c>
      <c r="CA1152" t="s">
        <v>115</v>
      </c>
      <c r="CC1152" s="2" t="s">
        <v>8187</v>
      </c>
      <c r="CD1152" t="s">
        <v>8188</v>
      </c>
      <c r="CE1152" t="s">
        <v>8044</v>
      </c>
      <c r="CF1152" t="s">
        <v>119</v>
      </c>
      <c r="CG1152" t="s">
        <v>120</v>
      </c>
      <c r="CH1152" s="8">
        <v>96950</v>
      </c>
      <c r="CI1152" s="3">
        <v>10.43</v>
      </c>
      <c r="CJ1152" s="3">
        <v>11</v>
      </c>
      <c r="CK1152" s="3">
        <v>15.64</v>
      </c>
      <c r="CL1152" s="3">
        <v>16.5</v>
      </c>
      <c r="CM1152" t="s">
        <v>136</v>
      </c>
      <c r="CN1152" t="s">
        <v>139</v>
      </c>
      <c r="CO1152" t="s">
        <v>138</v>
      </c>
      <c r="CQ1152" t="s">
        <v>115</v>
      </c>
      <c r="CR1152" t="s">
        <v>133</v>
      </c>
      <c r="CS1152" t="s">
        <v>133</v>
      </c>
      <c r="CT1152" t="s">
        <v>133</v>
      </c>
      <c r="CU1152" t="s">
        <v>139</v>
      </c>
      <c r="CV1152" t="s">
        <v>133</v>
      </c>
      <c r="CW1152" t="s">
        <v>139</v>
      </c>
      <c r="CX1152" t="s">
        <v>420</v>
      </c>
      <c r="CY1152" s="10">
        <v>16704832288</v>
      </c>
      <c r="CZ1152" t="s">
        <v>8185</v>
      </c>
      <c r="DA1152" t="s">
        <v>139</v>
      </c>
      <c r="DB1152" t="s">
        <v>133</v>
      </c>
      <c r="DC1152" t="s">
        <v>115</v>
      </c>
    </row>
    <row r="1153" spans="1:112" ht="14.45" customHeight="1" x14ac:dyDescent="0.25">
      <c r="A1153" t="s">
        <v>8490</v>
      </c>
      <c r="B1153" t="s">
        <v>192</v>
      </c>
      <c r="C1153" s="1">
        <v>45644</v>
      </c>
      <c r="D1153" s="1">
        <v>45667</v>
      </c>
      <c r="E1153" t="s">
        <v>114</v>
      </c>
      <c r="G1153" t="s">
        <v>115</v>
      </c>
      <c r="H1153" t="s">
        <v>115</v>
      </c>
      <c r="I1153" t="s">
        <v>115</v>
      </c>
      <c r="J1153" t="s">
        <v>8491</v>
      </c>
      <c r="K1153" t="s">
        <v>8491</v>
      </c>
      <c r="L1153" t="s">
        <v>2941</v>
      </c>
      <c r="M1153" t="s">
        <v>1067</v>
      </c>
      <c r="N1153" t="s">
        <v>643</v>
      </c>
      <c r="O1153" t="s">
        <v>120</v>
      </c>
      <c r="P1153" s="8">
        <v>96951</v>
      </c>
      <c r="Q1153" t="s">
        <v>121</v>
      </c>
      <c r="S1153" s="10">
        <v>16707850100</v>
      </c>
      <c r="U1153" t="s">
        <v>2942</v>
      </c>
      <c r="V1153">
        <v>722511</v>
      </c>
      <c r="W1153" t="s">
        <v>123</v>
      </c>
      <c r="Y1153" t="s">
        <v>5876</v>
      </c>
      <c r="Z1153" t="s">
        <v>2168</v>
      </c>
      <c r="AA1153" t="s">
        <v>8492</v>
      </c>
      <c r="AB1153" t="s">
        <v>396</v>
      </c>
      <c r="AC1153" t="s">
        <v>2941</v>
      </c>
      <c r="AD1153" t="s">
        <v>1067</v>
      </c>
      <c r="AE1153" t="s">
        <v>643</v>
      </c>
      <c r="AF1153" t="s">
        <v>120</v>
      </c>
      <c r="AG1153" s="8">
        <v>96951</v>
      </c>
      <c r="AH1153" t="s">
        <v>121</v>
      </c>
      <c r="AJ1153" s="10">
        <v>16707850100</v>
      </c>
      <c r="AL1153" t="s">
        <v>2946</v>
      </c>
      <c r="BD1153" t="str">
        <f>"51-3011.00"</f>
        <v>51-3011.00</v>
      </c>
      <c r="BE1153" t="s">
        <v>767</v>
      </c>
      <c r="BF1153" t="s">
        <v>8493</v>
      </c>
      <c r="BG1153" t="s">
        <v>2715</v>
      </c>
      <c r="BH1153">
        <v>4</v>
      </c>
      <c r="BJ1153" s="1">
        <v>45726</v>
      </c>
      <c r="BK1153" s="1">
        <v>46090</v>
      </c>
      <c r="BN1153">
        <v>35</v>
      </c>
      <c r="BO1153">
        <v>0</v>
      </c>
      <c r="BP1153">
        <v>7</v>
      </c>
      <c r="BQ1153">
        <v>7</v>
      </c>
      <c r="BR1153">
        <v>7</v>
      </c>
      <c r="BS1153">
        <v>7</v>
      </c>
      <c r="BT1153">
        <v>7</v>
      </c>
      <c r="BU1153">
        <v>0</v>
      </c>
      <c r="BV1153" t="str">
        <f>"8:00 AM"</f>
        <v>8:00 AM</v>
      </c>
      <c r="BW1153" t="str">
        <f>"5:00 PM"</f>
        <v>5:00 PM</v>
      </c>
      <c r="BX1153" t="s">
        <v>226</v>
      </c>
      <c r="BY1153">
        <v>0</v>
      </c>
      <c r="BZ1153">
        <v>12</v>
      </c>
      <c r="CA1153" t="s">
        <v>115</v>
      </c>
      <c r="CC1153" t="s">
        <v>8494</v>
      </c>
      <c r="CD1153" t="s">
        <v>2941</v>
      </c>
      <c r="CE1153" t="s">
        <v>1067</v>
      </c>
      <c r="CF1153" t="s">
        <v>643</v>
      </c>
      <c r="CG1153" t="s">
        <v>120</v>
      </c>
      <c r="CH1153" s="8">
        <v>96951</v>
      </c>
      <c r="CI1153" s="3">
        <v>8.64</v>
      </c>
      <c r="CJ1153" s="3">
        <v>8.64</v>
      </c>
      <c r="CK1153" s="3">
        <v>12.96</v>
      </c>
      <c r="CL1153" s="3">
        <v>12.96</v>
      </c>
      <c r="CM1153" t="s">
        <v>136</v>
      </c>
      <c r="CN1153" t="s">
        <v>139</v>
      </c>
      <c r="CO1153" t="s">
        <v>138</v>
      </c>
      <c r="CQ1153" t="s">
        <v>115</v>
      </c>
      <c r="CR1153" t="s">
        <v>133</v>
      </c>
      <c r="CS1153" t="s">
        <v>139</v>
      </c>
      <c r="CT1153" t="s">
        <v>133</v>
      </c>
      <c r="CU1153" t="s">
        <v>139</v>
      </c>
      <c r="CV1153" t="s">
        <v>133</v>
      </c>
      <c r="CW1153" t="s">
        <v>139</v>
      </c>
      <c r="CX1153" t="s">
        <v>139</v>
      </c>
      <c r="CY1153" s="10">
        <v>16707850100</v>
      </c>
      <c r="CZ1153" t="s">
        <v>2948</v>
      </c>
      <c r="DA1153" t="s">
        <v>139</v>
      </c>
      <c r="DB1153" t="s">
        <v>133</v>
      </c>
      <c r="DC1153" t="s">
        <v>115</v>
      </c>
    </row>
    <row r="1154" spans="1:112" ht="14.45" customHeight="1" x14ac:dyDescent="0.25">
      <c r="A1154" t="s">
        <v>8696</v>
      </c>
      <c r="B1154" t="s">
        <v>192</v>
      </c>
      <c r="C1154" s="1">
        <v>45635</v>
      </c>
      <c r="D1154" s="1">
        <v>45667</v>
      </c>
      <c r="E1154" t="s">
        <v>114</v>
      </c>
      <c r="G1154" t="s">
        <v>115</v>
      </c>
      <c r="H1154" t="s">
        <v>115</v>
      </c>
      <c r="I1154" t="s">
        <v>115</v>
      </c>
      <c r="J1154" t="s">
        <v>1909</v>
      </c>
      <c r="L1154" t="s">
        <v>1910</v>
      </c>
      <c r="N1154" t="s">
        <v>119</v>
      </c>
      <c r="O1154" t="s">
        <v>120</v>
      </c>
      <c r="P1154" s="8">
        <v>96950</v>
      </c>
      <c r="Q1154" t="s">
        <v>121</v>
      </c>
      <c r="S1154" s="10">
        <v>16707880047</v>
      </c>
      <c r="U1154" t="s">
        <v>1911</v>
      </c>
      <c r="V1154">
        <v>71132</v>
      </c>
      <c r="W1154" t="s">
        <v>123</v>
      </c>
      <c r="Y1154" t="s">
        <v>1912</v>
      </c>
      <c r="Z1154" t="s">
        <v>1913</v>
      </c>
      <c r="AA1154" t="s">
        <v>1914</v>
      </c>
      <c r="AB1154" t="s">
        <v>1915</v>
      </c>
      <c r="AC1154" t="s">
        <v>1916</v>
      </c>
      <c r="AE1154" t="s">
        <v>119</v>
      </c>
      <c r="AF1154" t="s">
        <v>120</v>
      </c>
      <c r="AG1154" s="8">
        <v>96950</v>
      </c>
      <c r="AH1154" t="s">
        <v>121</v>
      </c>
      <c r="AJ1154" s="10">
        <v>16707880047</v>
      </c>
      <c r="AL1154" t="s">
        <v>1917</v>
      </c>
      <c r="BD1154" t="str">
        <f>"27-1027.00"</f>
        <v>27-1027.00</v>
      </c>
      <c r="BE1154" t="s">
        <v>1918</v>
      </c>
      <c r="BF1154" t="s">
        <v>1919</v>
      </c>
      <c r="BG1154" t="s">
        <v>1920</v>
      </c>
      <c r="BH1154">
        <v>2</v>
      </c>
      <c r="BJ1154" s="1">
        <v>45641</v>
      </c>
      <c r="BK1154" s="1">
        <v>45961</v>
      </c>
      <c r="BN1154">
        <v>35</v>
      </c>
      <c r="BO1154">
        <v>7</v>
      </c>
      <c r="BP1154">
        <v>0</v>
      </c>
      <c r="BQ1154">
        <v>0</v>
      </c>
      <c r="BR1154">
        <v>7</v>
      </c>
      <c r="BS1154">
        <v>7</v>
      </c>
      <c r="BT1154">
        <v>7</v>
      </c>
      <c r="BU1154">
        <v>7</v>
      </c>
      <c r="BV1154" t="str">
        <f>"9:00 AM"</f>
        <v>9:00 AM</v>
      </c>
      <c r="BW1154" t="str">
        <f>"6:00 PM"</f>
        <v>6:00 PM</v>
      </c>
      <c r="BX1154" t="s">
        <v>158</v>
      </c>
      <c r="BY1154">
        <v>0</v>
      </c>
      <c r="BZ1154">
        <v>6</v>
      </c>
      <c r="CA1154" t="s">
        <v>115</v>
      </c>
      <c r="CC1154" t="s">
        <v>8697</v>
      </c>
      <c r="CD1154" t="s">
        <v>959</v>
      </c>
      <c r="CF1154" t="s">
        <v>119</v>
      </c>
      <c r="CG1154" t="s">
        <v>120</v>
      </c>
      <c r="CH1154" s="8">
        <v>96950</v>
      </c>
      <c r="CI1154" s="3">
        <v>20.67</v>
      </c>
      <c r="CJ1154" s="3">
        <v>20.67</v>
      </c>
      <c r="CK1154" s="3">
        <v>0</v>
      </c>
      <c r="CL1154" s="3">
        <v>0</v>
      </c>
      <c r="CM1154" t="s">
        <v>136</v>
      </c>
      <c r="CN1154" t="s">
        <v>158</v>
      </c>
      <c r="CO1154" t="s">
        <v>138</v>
      </c>
      <c r="CQ1154" t="s">
        <v>115</v>
      </c>
      <c r="CR1154" t="s">
        <v>133</v>
      </c>
      <c r="CS1154" t="s">
        <v>139</v>
      </c>
      <c r="CT1154" t="s">
        <v>139</v>
      </c>
      <c r="CU1154" t="s">
        <v>139</v>
      </c>
      <c r="CV1154" t="s">
        <v>133</v>
      </c>
      <c r="CW1154" t="s">
        <v>139</v>
      </c>
      <c r="CX1154" t="s">
        <v>1922</v>
      </c>
      <c r="CY1154" s="10">
        <v>16707880047</v>
      </c>
      <c r="CZ1154" t="s">
        <v>1917</v>
      </c>
      <c r="DA1154" t="s">
        <v>139</v>
      </c>
      <c r="DB1154" t="s">
        <v>133</v>
      </c>
      <c r="DC1154" t="s">
        <v>115</v>
      </c>
      <c r="DD1154" t="s">
        <v>1912</v>
      </c>
      <c r="DE1154" t="s">
        <v>1913</v>
      </c>
      <c r="DF1154" t="s">
        <v>1134</v>
      </c>
      <c r="DG1154" t="s">
        <v>1909</v>
      </c>
      <c r="DH1154" t="s">
        <v>1917</v>
      </c>
    </row>
    <row r="1155" spans="1:112" ht="14.45" customHeight="1" x14ac:dyDescent="0.25">
      <c r="A1155" t="s">
        <v>9038</v>
      </c>
      <c r="B1155" t="s">
        <v>143</v>
      </c>
      <c r="C1155" s="1">
        <v>45616</v>
      </c>
      <c r="D1155" s="1">
        <v>45667</v>
      </c>
      <c r="E1155" t="s">
        <v>144</v>
      </c>
      <c r="F1155" s="1">
        <v>45715</v>
      </c>
      <c r="G1155" t="s">
        <v>115</v>
      </c>
      <c r="H1155" t="s">
        <v>115</v>
      </c>
      <c r="I1155" t="s">
        <v>115</v>
      </c>
      <c r="J1155" t="s">
        <v>2218</v>
      </c>
      <c r="K1155" t="s">
        <v>2219</v>
      </c>
      <c r="L1155" t="s">
        <v>2220</v>
      </c>
      <c r="M1155" t="s">
        <v>2221</v>
      </c>
      <c r="N1155" t="s">
        <v>148</v>
      </c>
      <c r="O1155" t="s">
        <v>120</v>
      </c>
      <c r="P1155" s="8">
        <v>96950</v>
      </c>
      <c r="Q1155" t="s">
        <v>121</v>
      </c>
      <c r="R1155" t="s">
        <v>148</v>
      </c>
      <c r="S1155" s="10">
        <v>16702882288</v>
      </c>
      <c r="T1155">
        <v>106</v>
      </c>
      <c r="U1155" t="s">
        <v>2222</v>
      </c>
      <c r="V1155">
        <v>444140</v>
      </c>
      <c r="W1155" t="s">
        <v>123</v>
      </c>
      <c r="Y1155" t="s">
        <v>2919</v>
      </c>
      <c r="Z1155" t="s">
        <v>2920</v>
      </c>
      <c r="AA1155" t="s">
        <v>139</v>
      </c>
      <c r="AB1155" t="s">
        <v>4810</v>
      </c>
      <c r="AC1155" t="s">
        <v>2220</v>
      </c>
      <c r="AD1155" t="s">
        <v>4811</v>
      </c>
      <c r="AE1155" t="s">
        <v>148</v>
      </c>
      <c r="AF1155" t="s">
        <v>120</v>
      </c>
      <c r="AG1155" s="8">
        <v>96950</v>
      </c>
      <c r="AH1155" t="s">
        <v>121</v>
      </c>
      <c r="AI1155" t="s">
        <v>148</v>
      </c>
      <c r="AJ1155" s="10">
        <v>16702882288</v>
      </c>
      <c r="AK1155">
        <v>106</v>
      </c>
      <c r="AL1155" t="s">
        <v>2226</v>
      </c>
      <c r="BD1155" t="str">
        <f>"53-3033.00"</f>
        <v>53-3033.00</v>
      </c>
      <c r="BE1155" t="s">
        <v>2961</v>
      </c>
      <c r="BF1155" t="s">
        <v>4812</v>
      </c>
      <c r="BG1155" t="s">
        <v>4813</v>
      </c>
      <c r="BH1155">
        <v>1</v>
      </c>
      <c r="BI1155">
        <v>1</v>
      </c>
      <c r="BJ1155" s="1">
        <v>45717</v>
      </c>
      <c r="BK1155" s="1">
        <v>46081</v>
      </c>
      <c r="BL1155" s="1">
        <v>45717</v>
      </c>
      <c r="BM1155" s="1">
        <v>46081</v>
      </c>
      <c r="BN1155">
        <v>40</v>
      </c>
      <c r="BO1155">
        <v>0</v>
      </c>
      <c r="BP1155">
        <v>7</v>
      </c>
      <c r="BQ1155">
        <v>6.5</v>
      </c>
      <c r="BR1155">
        <v>6.5</v>
      </c>
      <c r="BS1155">
        <v>6.5</v>
      </c>
      <c r="BT1155">
        <v>6.5</v>
      </c>
      <c r="BU1155">
        <v>7</v>
      </c>
      <c r="BV1155" t="str">
        <f>"8:00 AM"</f>
        <v>8:00 AM</v>
      </c>
      <c r="BW1155" t="str">
        <f>"5:00 PM"</f>
        <v>5:00 PM</v>
      </c>
      <c r="BX1155" t="s">
        <v>158</v>
      </c>
      <c r="BY1155">
        <v>0</v>
      </c>
      <c r="BZ1155">
        <v>12</v>
      </c>
      <c r="CA1155" t="s">
        <v>115</v>
      </c>
      <c r="CC1155" t="s">
        <v>9039</v>
      </c>
      <c r="CD1155" t="s">
        <v>2220</v>
      </c>
      <c r="CE1155" t="s">
        <v>2221</v>
      </c>
      <c r="CF1155" t="s">
        <v>148</v>
      </c>
      <c r="CG1155" t="s">
        <v>120</v>
      </c>
      <c r="CH1155" s="8">
        <v>96950</v>
      </c>
      <c r="CI1155" s="3">
        <v>8.15</v>
      </c>
      <c r="CJ1155" s="3">
        <v>9</v>
      </c>
      <c r="CK1155" s="3">
        <v>12.23</v>
      </c>
      <c r="CL1155" s="3">
        <v>13.5</v>
      </c>
      <c r="CM1155" t="s">
        <v>136</v>
      </c>
      <c r="CN1155" t="s">
        <v>139</v>
      </c>
      <c r="CO1155" t="s">
        <v>138</v>
      </c>
      <c r="CQ1155" t="s">
        <v>115</v>
      </c>
      <c r="CR1155" t="s">
        <v>133</v>
      </c>
      <c r="CS1155" t="s">
        <v>139</v>
      </c>
      <c r="CT1155" t="s">
        <v>133</v>
      </c>
      <c r="CU1155" t="s">
        <v>139</v>
      </c>
      <c r="CV1155" t="s">
        <v>133</v>
      </c>
      <c r="CW1155" t="s">
        <v>133</v>
      </c>
      <c r="CX1155" t="s">
        <v>2230</v>
      </c>
      <c r="CY1155" s="10">
        <v>16702882288</v>
      </c>
      <c r="CZ1155" t="s">
        <v>2226</v>
      </c>
      <c r="DA1155" t="s">
        <v>139</v>
      </c>
      <c r="DB1155" t="s">
        <v>133</v>
      </c>
      <c r="DC1155" t="s">
        <v>115</v>
      </c>
    </row>
    <row r="1156" spans="1:112" ht="14.45" customHeight="1" x14ac:dyDescent="0.25">
      <c r="A1156" t="s">
        <v>9041</v>
      </c>
      <c r="B1156" t="s">
        <v>143</v>
      </c>
      <c r="C1156" s="1">
        <v>45609</v>
      </c>
      <c r="D1156" s="1">
        <v>45667</v>
      </c>
      <c r="E1156" t="s">
        <v>114</v>
      </c>
      <c r="G1156" t="s">
        <v>115</v>
      </c>
      <c r="H1156" t="s">
        <v>115</v>
      </c>
      <c r="I1156" t="s">
        <v>115</v>
      </c>
      <c r="J1156" t="s">
        <v>8180</v>
      </c>
      <c r="K1156" t="s">
        <v>9042</v>
      </c>
      <c r="L1156" t="s">
        <v>8182</v>
      </c>
      <c r="M1156" t="s">
        <v>8044</v>
      </c>
      <c r="N1156" t="s">
        <v>119</v>
      </c>
      <c r="O1156" t="s">
        <v>120</v>
      </c>
      <c r="P1156" s="8">
        <v>96950</v>
      </c>
      <c r="Q1156" t="s">
        <v>121</v>
      </c>
      <c r="R1156" t="s">
        <v>376</v>
      </c>
      <c r="S1156" s="10">
        <v>16704832288</v>
      </c>
      <c r="U1156" t="s">
        <v>8183</v>
      </c>
      <c r="V1156">
        <v>721191</v>
      </c>
      <c r="W1156" t="s">
        <v>123</v>
      </c>
      <c r="Y1156" t="s">
        <v>8184</v>
      </c>
      <c r="Z1156" t="s">
        <v>6627</v>
      </c>
      <c r="AA1156" t="s">
        <v>139</v>
      </c>
      <c r="AB1156" t="s">
        <v>5157</v>
      </c>
      <c r="AC1156" t="s">
        <v>9043</v>
      </c>
      <c r="AD1156" t="s">
        <v>8044</v>
      </c>
      <c r="AE1156" t="s">
        <v>119</v>
      </c>
      <c r="AF1156" t="s">
        <v>120</v>
      </c>
      <c r="AG1156" s="8">
        <v>96950</v>
      </c>
      <c r="AH1156" t="s">
        <v>121</v>
      </c>
      <c r="AI1156" t="s">
        <v>376</v>
      </c>
      <c r="AJ1156" s="10">
        <v>16704832288</v>
      </c>
      <c r="AL1156" t="s">
        <v>8185</v>
      </c>
      <c r="BD1156" t="str">
        <f>"49-9071.00"</f>
        <v>49-9071.00</v>
      </c>
      <c r="BE1156" t="s">
        <v>241</v>
      </c>
      <c r="BF1156" t="s">
        <v>9044</v>
      </c>
      <c r="BG1156" t="s">
        <v>1969</v>
      </c>
      <c r="BH1156">
        <v>2</v>
      </c>
      <c r="BI1156">
        <v>2</v>
      </c>
      <c r="BJ1156" s="1">
        <v>45621</v>
      </c>
      <c r="BK1156" s="1">
        <v>45930</v>
      </c>
      <c r="BL1156" s="1">
        <v>45667</v>
      </c>
      <c r="BM1156" s="1">
        <v>45930</v>
      </c>
      <c r="BN1156">
        <v>35</v>
      </c>
      <c r="BO1156">
        <v>0</v>
      </c>
      <c r="BP1156">
        <v>7</v>
      </c>
      <c r="BQ1156">
        <v>7</v>
      </c>
      <c r="BR1156">
        <v>7</v>
      </c>
      <c r="BS1156">
        <v>7</v>
      </c>
      <c r="BT1156">
        <v>7</v>
      </c>
      <c r="BU1156">
        <v>0</v>
      </c>
      <c r="BV1156" t="str">
        <f>"8:00 AM"</f>
        <v>8:00 AM</v>
      </c>
      <c r="BW1156" t="str">
        <f>"4:00 PM"</f>
        <v>4:00 PM</v>
      </c>
      <c r="BX1156" t="s">
        <v>158</v>
      </c>
      <c r="BY1156">
        <v>0</v>
      </c>
      <c r="BZ1156">
        <v>12</v>
      </c>
      <c r="CA1156" t="s">
        <v>115</v>
      </c>
      <c r="CC1156" t="s">
        <v>9045</v>
      </c>
      <c r="CD1156" t="s">
        <v>8188</v>
      </c>
      <c r="CE1156" t="s">
        <v>8044</v>
      </c>
      <c r="CF1156" t="s">
        <v>119</v>
      </c>
      <c r="CG1156" t="s">
        <v>120</v>
      </c>
      <c r="CH1156" s="8">
        <v>96950</v>
      </c>
      <c r="CI1156" s="3">
        <v>9.75</v>
      </c>
      <c r="CJ1156" s="3">
        <v>10</v>
      </c>
      <c r="CK1156" s="3">
        <v>14.62</v>
      </c>
      <c r="CL1156" s="3">
        <v>15</v>
      </c>
      <c r="CM1156" t="s">
        <v>136</v>
      </c>
      <c r="CN1156" t="s">
        <v>139</v>
      </c>
      <c r="CO1156" t="s">
        <v>138</v>
      </c>
      <c r="CQ1156" t="s">
        <v>115</v>
      </c>
      <c r="CR1156" t="s">
        <v>133</v>
      </c>
      <c r="CS1156" t="s">
        <v>133</v>
      </c>
      <c r="CT1156" t="s">
        <v>133</v>
      </c>
      <c r="CU1156" t="s">
        <v>139</v>
      </c>
      <c r="CV1156" t="s">
        <v>133</v>
      </c>
      <c r="CW1156" t="s">
        <v>139</v>
      </c>
      <c r="CX1156" t="s">
        <v>386</v>
      </c>
      <c r="CY1156" s="10">
        <v>16704832288</v>
      </c>
      <c r="CZ1156" t="s">
        <v>8185</v>
      </c>
      <c r="DA1156" t="s">
        <v>139</v>
      </c>
      <c r="DB1156" t="s">
        <v>133</v>
      </c>
      <c r="DC1156" t="s">
        <v>115</v>
      </c>
    </row>
    <row r="1157" spans="1:112" ht="14.45" customHeight="1" x14ac:dyDescent="0.25">
      <c r="A1157" t="s">
        <v>9623</v>
      </c>
      <c r="B1157" t="s">
        <v>192</v>
      </c>
      <c r="C1157" s="1">
        <v>45635</v>
      </c>
      <c r="D1157" s="1">
        <v>45667</v>
      </c>
      <c r="E1157" t="s">
        <v>114</v>
      </c>
      <c r="F1157" s="1">
        <v>45635</v>
      </c>
      <c r="G1157" t="s">
        <v>115</v>
      </c>
      <c r="H1157" t="s">
        <v>115</v>
      </c>
      <c r="I1157" t="s">
        <v>115</v>
      </c>
      <c r="J1157" t="s">
        <v>2456</v>
      </c>
      <c r="L1157" t="s">
        <v>2457</v>
      </c>
      <c r="N1157" t="s">
        <v>148</v>
      </c>
      <c r="O1157" t="s">
        <v>120</v>
      </c>
      <c r="P1157" s="8">
        <v>96950</v>
      </c>
      <c r="Q1157" t="s">
        <v>121</v>
      </c>
      <c r="S1157" s="10">
        <v>16702358938</v>
      </c>
      <c r="U1157" t="s">
        <v>2458</v>
      </c>
      <c r="V1157">
        <v>441330</v>
      </c>
      <c r="W1157" t="s">
        <v>123</v>
      </c>
      <c r="Y1157" t="s">
        <v>2459</v>
      </c>
      <c r="Z1157" t="s">
        <v>2460</v>
      </c>
      <c r="AB1157" t="s">
        <v>1817</v>
      </c>
      <c r="AC1157" t="s">
        <v>2457</v>
      </c>
      <c r="AE1157" t="s">
        <v>148</v>
      </c>
      <c r="AF1157" t="s">
        <v>120</v>
      </c>
      <c r="AG1157" s="8">
        <v>96950</v>
      </c>
      <c r="AH1157" t="s">
        <v>121</v>
      </c>
      <c r="AJ1157" s="10">
        <v>16702875665</v>
      </c>
      <c r="AL1157" t="s">
        <v>2461</v>
      </c>
      <c r="BD1157" t="str">
        <f>"49-3022.00"</f>
        <v>49-3022.00</v>
      </c>
      <c r="BE1157" t="s">
        <v>2462</v>
      </c>
      <c r="BF1157" t="s">
        <v>2463</v>
      </c>
      <c r="BG1157" t="s">
        <v>2464</v>
      </c>
      <c r="BH1157">
        <v>2</v>
      </c>
      <c r="BJ1157" s="1">
        <v>45719</v>
      </c>
      <c r="BK1157" s="1">
        <v>46083</v>
      </c>
      <c r="BN1157">
        <v>35</v>
      </c>
      <c r="BO1157">
        <v>0</v>
      </c>
      <c r="BP1157">
        <v>7</v>
      </c>
      <c r="BQ1157">
        <v>7</v>
      </c>
      <c r="BR1157">
        <v>7</v>
      </c>
      <c r="BS1157">
        <v>7</v>
      </c>
      <c r="BT1157">
        <v>7</v>
      </c>
      <c r="BU1157">
        <v>0</v>
      </c>
      <c r="BV1157" t="str">
        <f>"9:00 AM"</f>
        <v>9:00 AM</v>
      </c>
      <c r="BW1157" t="str">
        <f>"5:00 PM"</f>
        <v>5:00 PM</v>
      </c>
      <c r="BX1157" t="s">
        <v>226</v>
      </c>
      <c r="BY1157">
        <v>0</v>
      </c>
      <c r="BZ1157">
        <v>12</v>
      </c>
      <c r="CA1157" t="s">
        <v>115</v>
      </c>
      <c r="CC1157" t="s">
        <v>2465</v>
      </c>
      <c r="CD1157" t="s">
        <v>2466</v>
      </c>
      <c r="CF1157" t="s">
        <v>148</v>
      </c>
      <c r="CG1157" t="s">
        <v>120</v>
      </c>
      <c r="CH1157" s="8">
        <v>96950</v>
      </c>
      <c r="CI1157" s="3">
        <v>11.18</v>
      </c>
      <c r="CJ1157" s="3">
        <v>14.14</v>
      </c>
      <c r="CK1157" s="3">
        <v>16.77</v>
      </c>
      <c r="CL1157" s="3">
        <v>21.21</v>
      </c>
      <c r="CM1157" t="s">
        <v>136</v>
      </c>
      <c r="CO1157" t="s">
        <v>138</v>
      </c>
      <c r="CQ1157" t="s">
        <v>115</v>
      </c>
      <c r="CR1157" t="s">
        <v>133</v>
      </c>
      <c r="CS1157" t="s">
        <v>139</v>
      </c>
      <c r="CT1157" t="s">
        <v>133</v>
      </c>
      <c r="CU1157" t="s">
        <v>139</v>
      </c>
      <c r="CV1157" t="s">
        <v>133</v>
      </c>
      <c r="CW1157" t="s">
        <v>139</v>
      </c>
      <c r="CX1157" t="s">
        <v>2467</v>
      </c>
      <c r="CY1157" s="10">
        <v>16702358938</v>
      </c>
      <c r="CZ1157" t="s">
        <v>2461</v>
      </c>
      <c r="DA1157" t="s">
        <v>1088</v>
      </c>
      <c r="DB1157" t="s">
        <v>133</v>
      </c>
      <c r="DC1157" t="s">
        <v>115</v>
      </c>
    </row>
    <row r="1158" spans="1:112" ht="14.45" customHeight="1" x14ac:dyDescent="0.25">
      <c r="A1158" t="s">
        <v>3722</v>
      </c>
      <c r="B1158" t="s">
        <v>143</v>
      </c>
      <c r="C1158" s="1">
        <v>45631</v>
      </c>
      <c r="D1158" s="1">
        <v>45670</v>
      </c>
      <c r="E1158" t="s">
        <v>144</v>
      </c>
      <c r="F1158" s="1">
        <v>45670</v>
      </c>
      <c r="G1158" t="s">
        <v>115</v>
      </c>
      <c r="H1158" t="s">
        <v>115</v>
      </c>
      <c r="I1158" t="s">
        <v>115</v>
      </c>
      <c r="J1158" t="s">
        <v>3723</v>
      </c>
      <c r="K1158" t="s">
        <v>3724</v>
      </c>
      <c r="L1158" t="s">
        <v>3725</v>
      </c>
      <c r="M1158" t="s">
        <v>3726</v>
      </c>
      <c r="N1158" t="s">
        <v>119</v>
      </c>
      <c r="O1158" t="s">
        <v>120</v>
      </c>
      <c r="P1158" s="8">
        <v>96950</v>
      </c>
      <c r="Q1158" t="s">
        <v>121</v>
      </c>
      <c r="S1158" s="10">
        <v>16702346647</v>
      </c>
      <c r="T1158">
        <v>0</v>
      </c>
      <c r="U1158" t="s">
        <v>3727</v>
      </c>
      <c r="V1158">
        <v>624410</v>
      </c>
      <c r="W1158" t="s">
        <v>123</v>
      </c>
      <c r="Y1158" t="s">
        <v>3728</v>
      </c>
      <c r="Z1158" t="s">
        <v>3729</v>
      </c>
      <c r="AA1158" t="s">
        <v>878</v>
      </c>
      <c r="AB1158" t="s">
        <v>200</v>
      </c>
      <c r="AC1158" t="s">
        <v>3725</v>
      </c>
      <c r="AD1158" t="s">
        <v>3726</v>
      </c>
      <c r="AE1158" t="s">
        <v>119</v>
      </c>
      <c r="AF1158" t="s">
        <v>120</v>
      </c>
      <c r="AG1158" s="8">
        <v>96950</v>
      </c>
      <c r="AH1158" t="s">
        <v>121</v>
      </c>
      <c r="AJ1158" s="10">
        <v>16702346647</v>
      </c>
      <c r="AK1158">
        <v>0</v>
      </c>
      <c r="AL1158" t="s">
        <v>3730</v>
      </c>
      <c r="BD1158" t="str">
        <f>"43-3031.00"</f>
        <v>43-3031.00</v>
      </c>
      <c r="BE1158" t="s">
        <v>430</v>
      </c>
      <c r="BF1158" t="s">
        <v>3731</v>
      </c>
      <c r="BG1158" t="s">
        <v>430</v>
      </c>
      <c r="BH1158">
        <v>2</v>
      </c>
      <c r="BI1158">
        <v>2</v>
      </c>
      <c r="BJ1158" s="1">
        <v>45672</v>
      </c>
      <c r="BK1158" s="1">
        <v>46036</v>
      </c>
      <c r="BL1158" s="1">
        <v>45672</v>
      </c>
      <c r="BM1158" s="1">
        <v>46036</v>
      </c>
      <c r="BN1158">
        <v>35</v>
      </c>
      <c r="BO1158">
        <v>0</v>
      </c>
      <c r="BP1158">
        <v>7</v>
      </c>
      <c r="BQ1158">
        <v>7</v>
      </c>
      <c r="BR1158">
        <v>7</v>
      </c>
      <c r="BS1158">
        <v>7</v>
      </c>
      <c r="BT1158">
        <v>7</v>
      </c>
      <c r="BU1158">
        <v>0</v>
      </c>
      <c r="BV1158" t="str">
        <f>"8:00 AM"</f>
        <v>8:00 AM</v>
      </c>
      <c r="BW1158" t="str">
        <f>"4:00 PM"</f>
        <v>4:00 PM</v>
      </c>
      <c r="BX1158" t="s">
        <v>226</v>
      </c>
      <c r="BY1158">
        <v>0</v>
      </c>
      <c r="BZ1158">
        <v>12</v>
      </c>
      <c r="CA1158" t="s">
        <v>115</v>
      </c>
      <c r="CC1158" s="2" t="s">
        <v>3732</v>
      </c>
      <c r="CD1158" t="s">
        <v>3733</v>
      </c>
      <c r="CE1158" t="s">
        <v>3725</v>
      </c>
      <c r="CF1158" t="s">
        <v>119</v>
      </c>
      <c r="CG1158" t="s">
        <v>120</v>
      </c>
      <c r="CH1158" s="8">
        <v>96950</v>
      </c>
      <c r="CI1158" s="3">
        <v>12.28</v>
      </c>
      <c r="CJ1158" s="3">
        <v>12.28</v>
      </c>
      <c r="CK1158" s="3">
        <v>18.420000000000002</v>
      </c>
      <c r="CL1158" s="3">
        <v>18.420000000000002</v>
      </c>
      <c r="CM1158" t="s">
        <v>136</v>
      </c>
      <c r="CN1158" t="s">
        <v>137</v>
      </c>
      <c r="CO1158" t="s">
        <v>138</v>
      </c>
      <c r="CQ1158" t="s">
        <v>115</v>
      </c>
      <c r="CR1158" t="s">
        <v>133</v>
      </c>
      <c r="CS1158" t="s">
        <v>139</v>
      </c>
      <c r="CT1158" t="s">
        <v>133</v>
      </c>
      <c r="CU1158" t="s">
        <v>139</v>
      </c>
      <c r="CV1158" t="s">
        <v>133</v>
      </c>
      <c r="CW1158" t="s">
        <v>139</v>
      </c>
      <c r="CX1158" t="s">
        <v>1155</v>
      </c>
      <c r="CY1158" s="10">
        <v>16702346647</v>
      </c>
      <c r="CZ1158" t="s">
        <v>3730</v>
      </c>
      <c r="DA1158" t="s">
        <v>209</v>
      </c>
      <c r="DB1158" t="s">
        <v>133</v>
      </c>
      <c r="DC1158" t="s">
        <v>115</v>
      </c>
    </row>
    <row r="1159" spans="1:112" ht="14.45" customHeight="1" x14ac:dyDescent="0.25">
      <c r="A1159" t="s">
        <v>5034</v>
      </c>
      <c r="B1159" t="s">
        <v>143</v>
      </c>
      <c r="C1159" s="1">
        <v>45614</v>
      </c>
      <c r="D1159" s="1">
        <v>45670</v>
      </c>
      <c r="E1159" t="s">
        <v>114</v>
      </c>
      <c r="G1159" t="s">
        <v>133</v>
      </c>
      <c r="H1159" t="s">
        <v>115</v>
      </c>
      <c r="I1159" t="s">
        <v>115</v>
      </c>
      <c r="J1159" t="s">
        <v>5035</v>
      </c>
      <c r="L1159" t="s">
        <v>5036</v>
      </c>
      <c r="M1159" t="s">
        <v>5037</v>
      </c>
      <c r="N1159" t="s">
        <v>148</v>
      </c>
      <c r="O1159" t="s">
        <v>120</v>
      </c>
      <c r="P1159" s="8">
        <v>96950</v>
      </c>
      <c r="Q1159" t="s">
        <v>121</v>
      </c>
      <c r="S1159" s="10">
        <v>16702349013</v>
      </c>
      <c r="U1159" t="s">
        <v>5038</v>
      </c>
      <c r="V1159">
        <v>522320</v>
      </c>
      <c r="W1159" t="s">
        <v>123</v>
      </c>
      <c r="Y1159" t="s">
        <v>5039</v>
      </c>
      <c r="Z1159" t="s">
        <v>5040</v>
      </c>
      <c r="AA1159" t="s">
        <v>5041</v>
      </c>
      <c r="AB1159" t="s">
        <v>5042</v>
      </c>
      <c r="AC1159" t="s">
        <v>515</v>
      </c>
      <c r="AD1159" t="s">
        <v>5037</v>
      </c>
      <c r="AE1159" t="s">
        <v>148</v>
      </c>
      <c r="AF1159" t="s">
        <v>120</v>
      </c>
      <c r="AG1159" s="8">
        <v>96950</v>
      </c>
      <c r="AH1159" t="s">
        <v>121</v>
      </c>
      <c r="AJ1159" s="10">
        <v>16702349013</v>
      </c>
      <c r="AL1159" t="s">
        <v>5043</v>
      </c>
      <c r="BD1159" t="str">
        <f>"11-2022.00"</f>
        <v>11-2022.00</v>
      </c>
      <c r="BE1159" t="s">
        <v>2544</v>
      </c>
      <c r="BF1159" t="s">
        <v>5044</v>
      </c>
      <c r="BG1159" t="s">
        <v>171</v>
      </c>
      <c r="BH1159">
        <v>1</v>
      </c>
      <c r="BI1159">
        <v>1</v>
      </c>
      <c r="BJ1159" s="1">
        <v>45731</v>
      </c>
      <c r="BK1159" s="1">
        <v>46095</v>
      </c>
      <c r="BL1159" s="1">
        <v>45731</v>
      </c>
      <c r="BM1159" s="1">
        <v>46095</v>
      </c>
      <c r="BN1159">
        <v>40</v>
      </c>
      <c r="BO1159">
        <v>0</v>
      </c>
      <c r="BP1159">
        <v>8</v>
      </c>
      <c r="BQ1159">
        <v>8</v>
      </c>
      <c r="BR1159">
        <v>8</v>
      </c>
      <c r="BS1159">
        <v>8</v>
      </c>
      <c r="BT1159">
        <v>8</v>
      </c>
      <c r="BU1159">
        <v>0</v>
      </c>
      <c r="BV1159" t="str">
        <f>"8:00 AM"</f>
        <v>8:00 AM</v>
      </c>
      <c r="BW1159" t="str">
        <f>"5:00 PM"</f>
        <v>5:00 PM</v>
      </c>
      <c r="BX1159" t="s">
        <v>132</v>
      </c>
      <c r="BY1159">
        <v>0</v>
      </c>
      <c r="BZ1159">
        <v>48</v>
      </c>
      <c r="CA1159" t="s">
        <v>115</v>
      </c>
      <c r="CC1159" t="s">
        <v>5045</v>
      </c>
      <c r="CD1159" t="s">
        <v>515</v>
      </c>
      <c r="CE1159" t="s">
        <v>139</v>
      </c>
      <c r="CF1159" t="s">
        <v>148</v>
      </c>
      <c r="CG1159" t="s">
        <v>120</v>
      </c>
      <c r="CH1159" s="8">
        <v>96950</v>
      </c>
      <c r="CI1159" s="3">
        <v>18.239999999999998</v>
      </c>
      <c r="CJ1159" s="3">
        <v>18.239999999999998</v>
      </c>
      <c r="CK1159" s="3">
        <v>27.36</v>
      </c>
      <c r="CL1159" s="3">
        <v>27.36</v>
      </c>
      <c r="CM1159" t="s">
        <v>136</v>
      </c>
      <c r="CN1159" t="s">
        <v>139</v>
      </c>
      <c r="CO1159" t="s">
        <v>138</v>
      </c>
      <c r="CQ1159" t="s">
        <v>115</v>
      </c>
      <c r="CR1159" t="s">
        <v>133</v>
      </c>
      <c r="CS1159" t="s">
        <v>139</v>
      </c>
      <c r="CT1159" t="s">
        <v>133</v>
      </c>
      <c r="CU1159" t="s">
        <v>139</v>
      </c>
      <c r="CV1159" t="s">
        <v>133</v>
      </c>
      <c r="CW1159" t="s">
        <v>139</v>
      </c>
      <c r="CX1159" t="s">
        <v>516</v>
      </c>
      <c r="CY1159" s="10">
        <v>16402349013</v>
      </c>
      <c r="CZ1159" t="s">
        <v>5043</v>
      </c>
      <c r="DA1159" t="s">
        <v>356</v>
      </c>
      <c r="DB1159" t="s">
        <v>133</v>
      </c>
      <c r="DC1159" t="s">
        <v>115</v>
      </c>
      <c r="DD1159" t="s">
        <v>517</v>
      </c>
      <c r="DE1159" t="s">
        <v>518</v>
      </c>
      <c r="DF1159" t="s">
        <v>519</v>
      </c>
      <c r="DG1159" t="s">
        <v>520</v>
      </c>
      <c r="DH1159" t="s">
        <v>521</v>
      </c>
    </row>
    <row r="1160" spans="1:112" ht="14.45" customHeight="1" x14ac:dyDescent="0.25">
      <c r="A1160" t="s">
        <v>7134</v>
      </c>
      <c r="B1160" t="s">
        <v>143</v>
      </c>
      <c r="C1160" s="1">
        <v>45622</v>
      </c>
      <c r="D1160" s="1">
        <v>45670</v>
      </c>
      <c r="E1160" t="s">
        <v>114</v>
      </c>
      <c r="G1160" t="s">
        <v>115</v>
      </c>
      <c r="H1160" t="s">
        <v>115</v>
      </c>
      <c r="I1160" t="s">
        <v>115</v>
      </c>
      <c r="J1160" t="s">
        <v>2774</v>
      </c>
      <c r="K1160" t="s">
        <v>2775</v>
      </c>
      <c r="L1160" t="s">
        <v>2776</v>
      </c>
      <c r="M1160" t="s">
        <v>7135</v>
      </c>
      <c r="N1160" t="s">
        <v>119</v>
      </c>
      <c r="O1160" t="s">
        <v>120</v>
      </c>
      <c r="P1160" s="8">
        <v>96950</v>
      </c>
      <c r="Q1160" t="s">
        <v>121</v>
      </c>
      <c r="S1160" s="10">
        <v>16702332288</v>
      </c>
      <c r="U1160" t="s">
        <v>2777</v>
      </c>
      <c r="V1160">
        <v>812112</v>
      </c>
      <c r="W1160" t="s">
        <v>123</v>
      </c>
      <c r="Y1160" t="s">
        <v>2778</v>
      </c>
      <c r="Z1160" t="s">
        <v>2779</v>
      </c>
      <c r="AA1160" t="s">
        <v>2780</v>
      </c>
      <c r="AB1160" t="s">
        <v>200</v>
      </c>
      <c r="AC1160" t="s">
        <v>2776</v>
      </c>
      <c r="AD1160" t="s">
        <v>7136</v>
      </c>
      <c r="AE1160" t="s">
        <v>119</v>
      </c>
      <c r="AF1160" t="s">
        <v>120</v>
      </c>
      <c r="AG1160" s="8">
        <v>96950</v>
      </c>
      <c r="AH1160" t="s">
        <v>121</v>
      </c>
      <c r="AJ1160" s="10">
        <v>16702332288</v>
      </c>
      <c r="AL1160" t="s">
        <v>2782</v>
      </c>
      <c r="BD1160" t="str">
        <f>"39-5012.00"</f>
        <v>39-5012.00</v>
      </c>
      <c r="BE1160" t="s">
        <v>947</v>
      </c>
      <c r="BF1160" t="s">
        <v>2783</v>
      </c>
      <c r="BG1160" t="s">
        <v>2784</v>
      </c>
      <c r="BH1160">
        <v>7</v>
      </c>
      <c r="BI1160">
        <v>7</v>
      </c>
      <c r="BJ1160" s="1">
        <v>45658</v>
      </c>
      <c r="BK1160" s="1">
        <v>46022</v>
      </c>
      <c r="BL1160" s="1">
        <v>45670</v>
      </c>
      <c r="BM1160" s="1">
        <v>46022</v>
      </c>
      <c r="BN1160">
        <v>35</v>
      </c>
      <c r="BO1160">
        <v>0</v>
      </c>
      <c r="BP1160">
        <v>7</v>
      </c>
      <c r="BQ1160">
        <v>4</v>
      </c>
      <c r="BR1160">
        <v>7</v>
      </c>
      <c r="BS1160">
        <v>7</v>
      </c>
      <c r="BT1160">
        <v>7</v>
      </c>
      <c r="BU1160">
        <v>3</v>
      </c>
      <c r="BV1160" t="str">
        <f>"10:00 AM"</f>
        <v>10:00 AM</v>
      </c>
      <c r="BW1160" t="str">
        <f>"6:00 PM"</f>
        <v>6:00 PM</v>
      </c>
      <c r="BX1160" t="s">
        <v>226</v>
      </c>
      <c r="BY1160">
        <v>0</v>
      </c>
      <c r="BZ1160">
        <v>12</v>
      </c>
      <c r="CA1160" t="s">
        <v>115</v>
      </c>
      <c r="CC1160" t="s">
        <v>7137</v>
      </c>
      <c r="CD1160" t="s">
        <v>2776</v>
      </c>
      <c r="CE1160" t="s">
        <v>7138</v>
      </c>
      <c r="CF1160" t="s">
        <v>119</v>
      </c>
      <c r="CG1160" t="s">
        <v>120</v>
      </c>
      <c r="CH1160" s="8">
        <v>96950</v>
      </c>
      <c r="CI1160" s="3">
        <v>7.98</v>
      </c>
      <c r="CJ1160" s="3">
        <v>7.98</v>
      </c>
      <c r="CK1160" s="3">
        <v>11.97</v>
      </c>
      <c r="CL1160" s="3">
        <v>11.97</v>
      </c>
      <c r="CM1160" t="s">
        <v>136</v>
      </c>
      <c r="CN1160" t="s">
        <v>137</v>
      </c>
      <c r="CO1160" t="s">
        <v>138</v>
      </c>
      <c r="CQ1160" t="s">
        <v>115</v>
      </c>
      <c r="CR1160" t="s">
        <v>133</v>
      </c>
      <c r="CS1160" t="s">
        <v>139</v>
      </c>
      <c r="CT1160" t="s">
        <v>133</v>
      </c>
      <c r="CU1160" t="s">
        <v>139</v>
      </c>
      <c r="CV1160" t="s">
        <v>133</v>
      </c>
      <c r="CW1160" t="s">
        <v>139</v>
      </c>
      <c r="CX1160" t="s">
        <v>1409</v>
      </c>
      <c r="CY1160" s="10">
        <v>16702332288</v>
      </c>
      <c r="CZ1160" t="s">
        <v>2782</v>
      </c>
      <c r="DA1160" t="s">
        <v>139</v>
      </c>
      <c r="DB1160" t="s">
        <v>133</v>
      </c>
      <c r="DC1160" t="s">
        <v>115</v>
      </c>
    </row>
    <row r="1161" spans="1:112" ht="14.45" customHeight="1" x14ac:dyDescent="0.25">
      <c r="A1161" t="s">
        <v>714</v>
      </c>
      <c r="B1161" t="s">
        <v>143</v>
      </c>
      <c r="C1161" s="1">
        <v>45629</v>
      </c>
      <c r="D1161" s="1">
        <v>45671</v>
      </c>
      <c r="E1161" t="s">
        <v>144</v>
      </c>
      <c r="F1161" s="1">
        <v>45746</v>
      </c>
      <c r="G1161" t="s">
        <v>115</v>
      </c>
      <c r="H1161" t="s">
        <v>115</v>
      </c>
      <c r="I1161" t="s">
        <v>115</v>
      </c>
      <c r="J1161" t="s">
        <v>715</v>
      </c>
      <c r="L1161" t="s">
        <v>716</v>
      </c>
      <c r="M1161" t="s">
        <v>717</v>
      </c>
      <c r="N1161" t="s">
        <v>119</v>
      </c>
      <c r="O1161" t="s">
        <v>120</v>
      </c>
      <c r="P1161" s="8">
        <v>96950</v>
      </c>
      <c r="Q1161" t="s">
        <v>121</v>
      </c>
      <c r="S1161" s="10">
        <v>16702338002</v>
      </c>
      <c r="U1161" t="s">
        <v>718</v>
      </c>
      <c r="V1161">
        <v>54138</v>
      </c>
      <c r="W1161" t="s">
        <v>123</v>
      </c>
      <c r="Y1161" t="s">
        <v>719</v>
      </c>
      <c r="Z1161" t="s">
        <v>720</v>
      </c>
      <c r="AB1161" t="s">
        <v>721</v>
      </c>
      <c r="AC1161" t="s">
        <v>716</v>
      </c>
      <c r="AD1161" t="s">
        <v>717</v>
      </c>
      <c r="AE1161" t="s">
        <v>119</v>
      </c>
      <c r="AF1161" t="s">
        <v>120</v>
      </c>
      <c r="AG1161" s="8">
        <v>96950</v>
      </c>
      <c r="AH1161" t="s">
        <v>121</v>
      </c>
      <c r="AJ1161" s="10">
        <v>16702338002</v>
      </c>
      <c r="AL1161" t="s">
        <v>722</v>
      </c>
      <c r="BD1161" t="str">
        <f>"19-4042.00"</f>
        <v>19-4042.00</v>
      </c>
      <c r="BE1161" t="s">
        <v>723</v>
      </c>
      <c r="BF1161" t="s">
        <v>724</v>
      </c>
      <c r="BG1161" t="s">
        <v>725</v>
      </c>
      <c r="BH1161">
        <v>1</v>
      </c>
      <c r="BI1161">
        <v>1</v>
      </c>
      <c r="BJ1161" s="1">
        <v>45748</v>
      </c>
      <c r="BK1161" s="1">
        <v>46112</v>
      </c>
      <c r="BL1161" s="1">
        <v>45748</v>
      </c>
      <c r="BM1161" s="1">
        <v>46112</v>
      </c>
      <c r="BN1161">
        <v>35</v>
      </c>
      <c r="BO1161">
        <v>0</v>
      </c>
      <c r="BP1161">
        <v>7</v>
      </c>
      <c r="BQ1161">
        <v>7</v>
      </c>
      <c r="BR1161">
        <v>7</v>
      </c>
      <c r="BS1161">
        <v>7</v>
      </c>
      <c r="BT1161">
        <v>7</v>
      </c>
      <c r="BU1161">
        <v>0</v>
      </c>
      <c r="BV1161" t="str">
        <f>"9:00 AM"</f>
        <v>9:00 AM</v>
      </c>
      <c r="BW1161" t="str">
        <f>"5:00 PM"</f>
        <v>5:00 PM</v>
      </c>
      <c r="BX1161" t="s">
        <v>726</v>
      </c>
      <c r="BY1161">
        <v>0</v>
      </c>
      <c r="BZ1161">
        <v>48</v>
      </c>
      <c r="CA1161" t="s">
        <v>115</v>
      </c>
      <c r="CC1161" s="2" t="s">
        <v>727</v>
      </c>
      <c r="CD1161" t="s">
        <v>728</v>
      </c>
      <c r="CF1161" t="s">
        <v>119</v>
      </c>
      <c r="CG1161" t="s">
        <v>120</v>
      </c>
      <c r="CH1161" s="8">
        <v>96950</v>
      </c>
      <c r="CI1161" s="3">
        <v>13.12</v>
      </c>
      <c r="CJ1161" s="3">
        <v>13.12</v>
      </c>
      <c r="CK1161" s="3">
        <v>0</v>
      </c>
      <c r="CL1161" s="3">
        <v>0</v>
      </c>
      <c r="CM1161" t="s">
        <v>136</v>
      </c>
      <c r="CN1161" t="s">
        <v>137</v>
      </c>
      <c r="CO1161" t="s">
        <v>138</v>
      </c>
      <c r="CQ1161" t="s">
        <v>115</v>
      </c>
      <c r="CR1161" t="s">
        <v>133</v>
      </c>
      <c r="CS1161" t="s">
        <v>139</v>
      </c>
      <c r="CT1161" t="s">
        <v>139</v>
      </c>
      <c r="CU1161" t="s">
        <v>139</v>
      </c>
      <c r="CV1161" t="s">
        <v>133</v>
      </c>
      <c r="CW1161" t="s">
        <v>139</v>
      </c>
      <c r="CX1161" t="s">
        <v>729</v>
      </c>
      <c r="CY1161" s="10">
        <v>16702330208</v>
      </c>
      <c r="CZ1161" t="s">
        <v>730</v>
      </c>
      <c r="DA1161" t="s">
        <v>209</v>
      </c>
      <c r="DB1161" t="s">
        <v>133</v>
      </c>
      <c r="DC1161" t="s">
        <v>115</v>
      </c>
    </row>
    <row r="1162" spans="1:112" ht="14.45" customHeight="1" x14ac:dyDescent="0.25">
      <c r="A1162" t="s">
        <v>1209</v>
      </c>
      <c r="B1162" t="s">
        <v>212</v>
      </c>
      <c r="C1162" s="1">
        <v>45608</v>
      </c>
      <c r="D1162" s="1">
        <v>45671</v>
      </c>
      <c r="E1162" t="s">
        <v>114</v>
      </c>
      <c r="G1162" t="s">
        <v>115</v>
      </c>
      <c r="H1162" t="s">
        <v>115</v>
      </c>
      <c r="I1162" t="s">
        <v>115</v>
      </c>
      <c r="J1162" t="s">
        <v>1210</v>
      </c>
      <c r="K1162" t="s">
        <v>117</v>
      </c>
      <c r="L1162" t="s">
        <v>118</v>
      </c>
      <c r="N1162" t="s">
        <v>119</v>
      </c>
      <c r="O1162" t="s">
        <v>120</v>
      </c>
      <c r="P1162" s="8">
        <v>96950</v>
      </c>
      <c r="Q1162" t="s">
        <v>121</v>
      </c>
      <c r="S1162" s="10">
        <v>16702368888</v>
      </c>
      <c r="U1162" t="s">
        <v>122</v>
      </c>
      <c r="V1162">
        <v>71391</v>
      </c>
      <c r="W1162" t="s">
        <v>123</v>
      </c>
      <c r="Y1162" t="s">
        <v>124</v>
      </c>
      <c r="Z1162" t="s">
        <v>125</v>
      </c>
      <c r="AA1162" t="s">
        <v>126</v>
      </c>
      <c r="AB1162" t="s">
        <v>127</v>
      </c>
      <c r="AC1162" t="s">
        <v>118</v>
      </c>
      <c r="AE1162" t="s">
        <v>119</v>
      </c>
      <c r="AF1162" t="s">
        <v>120</v>
      </c>
      <c r="AG1162" s="8">
        <v>96950</v>
      </c>
      <c r="AH1162" t="s">
        <v>121</v>
      </c>
      <c r="AJ1162" s="10">
        <v>16702368888</v>
      </c>
      <c r="AL1162" t="s">
        <v>141</v>
      </c>
      <c r="BD1162" t="str">
        <f>"13-2011.00"</f>
        <v>13-2011.00</v>
      </c>
      <c r="BE1162" t="s">
        <v>129</v>
      </c>
      <c r="BF1162" t="s">
        <v>1211</v>
      </c>
      <c r="BG1162" t="s">
        <v>131</v>
      </c>
      <c r="BH1162">
        <v>2</v>
      </c>
      <c r="BJ1162" s="1">
        <v>45658</v>
      </c>
      <c r="BK1162" s="1">
        <v>46022</v>
      </c>
      <c r="BN1162">
        <v>35</v>
      </c>
      <c r="BO1162">
        <v>0</v>
      </c>
      <c r="BP1162">
        <v>7</v>
      </c>
      <c r="BQ1162">
        <v>7</v>
      </c>
      <c r="BR1162">
        <v>7</v>
      </c>
      <c r="BS1162">
        <v>7</v>
      </c>
      <c r="BT1162">
        <v>7</v>
      </c>
      <c r="BU1162">
        <v>0</v>
      </c>
      <c r="BV1162" t="str">
        <f>"8:00 AM"</f>
        <v>8:00 AM</v>
      </c>
      <c r="BW1162" t="str">
        <f>"4:00 PM"</f>
        <v>4:00 PM</v>
      </c>
      <c r="BX1162" t="s">
        <v>132</v>
      </c>
      <c r="BY1162">
        <v>0</v>
      </c>
      <c r="BZ1162">
        <v>36</v>
      </c>
      <c r="CA1162" t="s">
        <v>133</v>
      </c>
      <c r="CB1162">
        <v>2</v>
      </c>
      <c r="CC1162" s="2" t="s">
        <v>1212</v>
      </c>
      <c r="CD1162" t="s">
        <v>1213</v>
      </c>
      <c r="CF1162" t="s">
        <v>119</v>
      </c>
      <c r="CG1162" t="s">
        <v>120</v>
      </c>
      <c r="CH1162" s="8">
        <v>96950</v>
      </c>
      <c r="CI1162" s="3">
        <v>17.48</v>
      </c>
      <c r="CJ1162" s="3">
        <v>17.48</v>
      </c>
      <c r="CM1162" t="s">
        <v>136</v>
      </c>
      <c r="CN1162" t="s">
        <v>137</v>
      </c>
      <c r="CO1162" t="s">
        <v>138</v>
      </c>
      <c r="CQ1162" t="s">
        <v>115</v>
      </c>
      <c r="CR1162" t="s">
        <v>133</v>
      </c>
      <c r="CS1162" t="s">
        <v>139</v>
      </c>
      <c r="CT1162" t="s">
        <v>139</v>
      </c>
      <c r="CU1162" t="s">
        <v>139</v>
      </c>
      <c r="CV1162" t="s">
        <v>133</v>
      </c>
      <c r="CW1162" t="s">
        <v>133</v>
      </c>
      <c r="CX1162" s="2" t="s">
        <v>1214</v>
      </c>
      <c r="CY1162" s="10">
        <v>16702368888</v>
      </c>
      <c r="CZ1162" t="s">
        <v>141</v>
      </c>
      <c r="DA1162" t="s">
        <v>139</v>
      </c>
      <c r="DB1162" t="s">
        <v>133</v>
      </c>
      <c r="DC1162" t="s">
        <v>115</v>
      </c>
    </row>
    <row r="1163" spans="1:112" ht="14.45" customHeight="1" x14ac:dyDescent="0.25">
      <c r="A1163" t="s">
        <v>3222</v>
      </c>
      <c r="B1163" t="s">
        <v>212</v>
      </c>
      <c r="C1163" s="1">
        <v>45665</v>
      </c>
      <c r="D1163" s="1">
        <v>45671</v>
      </c>
      <c r="E1163" t="s">
        <v>114</v>
      </c>
      <c r="G1163" t="s">
        <v>115</v>
      </c>
      <c r="H1163" t="s">
        <v>115</v>
      </c>
      <c r="I1163" t="s">
        <v>115</v>
      </c>
      <c r="J1163" t="s">
        <v>3223</v>
      </c>
      <c r="K1163" t="s">
        <v>2550</v>
      </c>
      <c r="L1163" t="s">
        <v>3224</v>
      </c>
      <c r="M1163" t="s">
        <v>3225</v>
      </c>
      <c r="N1163" t="s">
        <v>119</v>
      </c>
      <c r="O1163" t="s">
        <v>120</v>
      </c>
      <c r="P1163" s="8">
        <v>96950</v>
      </c>
      <c r="Q1163" t="s">
        <v>121</v>
      </c>
      <c r="S1163" s="10">
        <v>16703236877</v>
      </c>
      <c r="U1163" t="s">
        <v>2553</v>
      </c>
      <c r="V1163">
        <v>62161</v>
      </c>
      <c r="W1163" t="s">
        <v>123</v>
      </c>
      <c r="Y1163" t="s">
        <v>395</v>
      </c>
      <c r="Z1163" t="s">
        <v>2554</v>
      </c>
      <c r="AA1163" t="s">
        <v>190</v>
      </c>
      <c r="AB1163" t="s">
        <v>200</v>
      </c>
      <c r="AC1163" t="s">
        <v>2555</v>
      </c>
      <c r="AE1163" t="s">
        <v>2556</v>
      </c>
      <c r="AF1163" t="s">
        <v>1258</v>
      </c>
      <c r="AG1163" s="8">
        <v>96931</v>
      </c>
      <c r="AH1163" t="s">
        <v>121</v>
      </c>
      <c r="AJ1163" s="10">
        <v>16716498746</v>
      </c>
      <c r="AK1163">
        <v>203</v>
      </c>
      <c r="AL1163" t="s">
        <v>2557</v>
      </c>
      <c r="BD1163" t="str">
        <f>"29-1141.00"</f>
        <v>29-1141.00</v>
      </c>
      <c r="BE1163" t="s">
        <v>772</v>
      </c>
      <c r="BF1163" t="s">
        <v>3226</v>
      </c>
      <c r="BG1163" t="s">
        <v>3227</v>
      </c>
      <c r="BH1163">
        <v>3</v>
      </c>
      <c r="BJ1163" s="1">
        <v>45778</v>
      </c>
      <c r="BK1163" s="1">
        <v>46142</v>
      </c>
      <c r="BN1163">
        <v>40</v>
      </c>
      <c r="BO1163">
        <v>0</v>
      </c>
      <c r="BP1163">
        <v>8</v>
      </c>
      <c r="BQ1163">
        <v>8</v>
      </c>
      <c r="BR1163">
        <v>8</v>
      </c>
      <c r="BS1163">
        <v>8</v>
      </c>
      <c r="BT1163">
        <v>5</v>
      </c>
      <c r="BU1163">
        <v>3</v>
      </c>
      <c r="BV1163" t="str">
        <f>"8:30 AM"</f>
        <v>8:30 AM</v>
      </c>
      <c r="BW1163" t="str">
        <f>"5:30 PM"</f>
        <v>5:30 PM</v>
      </c>
      <c r="BX1163" t="s">
        <v>132</v>
      </c>
      <c r="BY1163">
        <v>0</v>
      </c>
      <c r="BZ1163">
        <v>0</v>
      </c>
      <c r="CA1163" t="s">
        <v>115</v>
      </c>
      <c r="CC1163" s="2" t="s">
        <v>3228</v>
      </c>
      <c r="CD1163" t="s">
        <v>3224</v>
      </c>
      <c r="CE1163" t="s">
        <v>3225</v>
      </c>
      <c r="CF1163" t="s">
        <v>119</v>
      </c>
      <c r="CG1163" t="s">
        <v>120</v>
      </c>
      <c r="CH1163" s="8">
        <v>96950</v>
      </c>
      <c r="CI1163" s="3">
        <v>17.05</v>
      </c>
      <c r="CJ1163" s="3">
        <v>17.05</v>
      </c>
      <c r="CM1163" t="s">
        <v>136</v>
      </c>
      <c r="CO1163" t="s">
        <v>138</v>
      </c>
      <c r="CQ1163" t="s">
        <v>115</v>
      </c>
      <c r="CR1163" t="s">
        <v>133</v>
      </c>
      <c r="CS1163" t="s">
        <v>139</v>
      </c>
      <c r="CT1163" t="s">
        <v>139</v>
      </c>
      <c r="CU1163" t="s">
        <v>139</v>
      </c>
      <c r="CV1163" t="s">
        <v>133</v>
      </c>
      <c r="CW1163" t="s">
        <v>139</v>
      </c>
      <c r="CX1163" t="s">
        <v>139</v>
      </c>
      <c r="CY1163" s="10">
        <v>16703236877</v>
      </c>
      <c r="CZ1163" t="s">
        <v>2562</v>
      </c>
      <c r="DA1163" t="s">
        <v>139</v>
      </c>
      <c r="DB1163" t="s">
        <v>133</v>
      </c>
      <c r="DC1163" t="s">
        <v>115</v>
      </c>
    </row>
    <row r="1164" spans="1:112" ht="14.45" customHeight="1" x14ac:dyDescent="0.25">
      <c r="A1164" t="s">
        <v>3629</v>
      </c>
      <c r="B1164" t="s">
        <v>212</v>
      </c>
      <c r="C1164" s="1">
        <v>45671</v>
      </c>
      <c r="D1164" s="1">
        <v>45671</v>
      </c>
      <c r="E1164" t="s">
        <v>114</v>
      </c>
      <c r="G1164" t="s">
        <v>115</v>
      </c>
      <c r="H1164" t="s">
        <v>115</v>
      </c>
      <c r="I1164" t="s">
        <v>115</v>
      </c>
      <c r="J1164" t="s">
        <v>3630</v>
      </c>
      <c r="K1164" t="s">
        <v>3631</v>
      </c>
      <c r="L1164" t="s">
        <v>3632</v>
      </c>
      <c r="M1164" t="s">
        <v>3633</v>
      </c>
      <c r="N1164" t="s">
        <v>119</v>
      </c>
      <c r="O1164" t="s">
        <v>120</v>
      </c>
      <c r="P1164" s="8">
        <v>96950</v>
      </c>
      <c r="Q1164" t="s">
        <v>3634</v>
      </c>
      <c r="R1164" t="s">
        <v>120</v>
      </c>
      <c r="S1164" s="10">
        <v>16702880373</v>
      </c>
      <c r="U1164" t="s">
        <v>3635</v>
      </c>
      <c r="V1164">
        <v>811490</v>
      </c>
      <c r="W1164" t="s">
        <v>123</v>
      </c>
      <c r="Y1164" t="s">
        <v>3636</v>
      </c>
      <c r="Z1164" t="s">
        <v>3637</v>
      </c>
      <c r="AA1164" t="s">
        <v>3638</v>
      </c>
      <c r="AB1164" t="s">
        <v>200</v>
      </c>
      <c r="AC1164" t="s">
        <v>3632</v>
      </c>
      <c r="AD1164" t="s">
        <v>3633</v>
      </c>
      <c r="AE1164" t="s">
        <v>119</v>
      </c>
      <c r="AF1164" t="s">
        <v>120</v>
      </c>
      <c r="AG1164" s="8">
        <v>96950</v>
      </c>
      <c r="AH1164" t="s">
        <v>121</v>
      </c>
      <c r="AI1164" t="s">
        <v>119</v>
      </c>
      <c r="AJ1164" s="10">
        <v>16702880373</v>
      </c>
      <c r="AL1164" t="s">
        <v>3639</v>
      </c>
      <c r="BD1164" t="str">
        <f>"51-6052.00"</f>
        <v>51-6052.00</v>
      </c>
      <c r="BE1164" t="s">
        <v>3495</v>
      </c>
      <c r="BF1164" t="s">
        <v>3640</v>
      </c>
      <c r="BG1164" t="s">
        <v>3641</v>
      </c>
      <c r="BH1164">
        <v>3</v>
      </c>
      <c r="BJ1164" s="1">
        <v>45703</v>
      </c>
      <c r="BK1164" s="1">
        <v>46067</v>
      </c>
      <c r="BN1164">
        <v>35</v>
      </c>
      <c r="BO1164">
        <v>0</v>
      </c>
      <c r="BP1164">
        <v>7</v>
      </c>
      <c r="BQ1164">
        <v>7</v>
      </c>
      <c r="BR1164">
        <v>7</v>
      </c>
      <c r="BS1164">
        <v>7</v>
      </c>
      <c r="BT1164">
        <v>7</v>
      </c>
      <c r="BU1164">
        <v>0</v>
      </c>
      <c r="BV1164" t="str">
        <f>"9:00 AM"</f>
        <v>9:00 AM</v>
      </c>
      <c r="BW1164" t="str">
        <f>"5:00 PM"</f>
        <v>5:00 PM</v>
      </c>
      <c r="BX1164" t="s">
        <v>132</v>
      </c>
      <c r="BY1164">
        <v>0</v>
      </c>
      <c r="BZ1164">
        <v>12</v>
      </c>
      <c r="CA1164" t="s">
        <v>115</v>
      </c>
      <c r="CC1164" t="s">
        <v>3642</v>
      </c>
      <c r="CD1164" t="s">
        <v>3643</v>
      </c>
      <c r="CE1164" t="s">
        <v>3633</v>
      </c>
      <c r="CF1164" t="s">
        <v>119</v>
      </c>
      <c r="CG1164" t="s">
        <v>120</v>
      </c>
      <c r="CH1164" s="8">
        <v>96950</v>
      </c>
      <c r="CI1164" s="3">
        <v>8.08</v>
      </c>
      <c r="CJ1164" s="3">
        <v>8.08</v>
      </c>
      <c r="CK1164" s="3">
        <v>12.12</v>
      </c>
      <c r="CL1164" s="3">
        <v>12.12</v>
      </c>
      <c r="CM1164" t="s">
        <v>136</v>
      </c>
      <c r="CN1164" t="s">
        <v>368</v>
      </c>
      <c r="CO1164" t="s">
        <v>138</v>
      </c>
      <c r="CQ1164" t="s">
        <v>115</v>
      </c>
      <c r="CR1164" t="s">
        <v>133</v>
      </c>
      <c r="CS1164" t="s">
        <v>139</v>
      </c>
      <c r="CT1164" t="s">
        <v>133</v>
      </c>
      <c r="CU1164" t="s">
        <v>139</v>
      </c>
      <c r="CV1164" t="s">
        <v>133</v>
      </c>
      <c r="CW1164" t="s">
        <v>139</v>
      </c>
      <c r="CX1164" t="s">
        <v>1461</v>
      </c>
      <c r="CY1164" s="10">
        <v>16702880373</v>
      </c>
      <c r="CZ1164" t="s">
        <v>3639</v>
      </c>
      <c r="DA1164" t="s">
        <v>139</v>
      </c>
      <c r="DB1164" t="s">
        <v>133</v>
      </c>
      <c r="DC1164" t="s">
        <v>115</v>
      </c>
    </row>
    <row r="1165" spans="1:112" ht="14.45" customHeight="1" x14ac:dyDescent="0.25">
      <c r="A1165" t="s">
        <v>3742</v>
      </c>
      <c r="B1165" t="s">
        <v>143</v>
      </c>
      <c r="C1165" s="1">
        <v>45610</v>
      </c>
      <c r="D1165" s="1">
        <v>45671</v>
      </c>
      <c r="E1165" t="s">
        <v>114</v>
      </c>
      <c r="G1165" t="s">
        <v>115</v>
      </c>
      <c r="H1165" t="s">
        <v>115</v>
      </c>
      <c r="I1165" t="s">
        <v>115</v>
      </c>
      <c r="J1165" t="s">
        <v>1248</v>
      </c>
      <c r="K1165" t="s">
        <v>1249</v>
      </c>
      <c r="L1165" t="s">
        <v>1250</v>
      </c>
      <c r="M1165" t="s">
        <v>1251</v>
      </c>
      <c r="N1165" t="s">
        <v>162</v>
      </c>
      <c r="O1165" t="s">
        <v>120</v>
      </c>
      <c r="P1165" s="8">
        <v>96952</v>
      </c>
      <c r="Q1165" t="s">
        <v>121</v>
      </c>
      <c r="S1165" s="10">
        <v>16716473668</v>
      </c>
      <c r="U1165" t="s">
        <v>1252</v>
      </c>
      <c r="V1165">
        <v>236220</v>
      </c>
      <c r="W1165" t="s">
        <v>123</v>
      </c>
      <c r="Y1165" t="s">
        <v>1253</v>
      </c>
      <c r="Z1165" t="s">
        <v>1254</v>
      </c>
      <c r="AB1165" t="s">
        <v>347</v>
      </c>
      <c r="AC1165" t="s">
        <v>1255</v>
      </c>
      <c r="AD1165" t="s">
        <v>1256</v>
      </c>
      <c r="AE1165" t="s">
        <v>1257</v>
      </c>
      <c r="AF1165" t="s">
        <v>1258</v>
      </c>
      <c r="AG1165" s="8">
        <v>96913</v>
      </c>
      <c r="AH1165" t="s">
        <v>121</v>
      </c>
      <c r="AJ1165" s="10">
        <v>16716473668</v>
      </c>
      <c r="AL1165" t="s">
        <v>1259</v>
      </c>
      <c r="AM1165" t="s">
        <v>174</v>
      </c>
      <c r="AN1165" t="s">
        <v>1260</v>
      </c>
      <c r="AO1165" t="s">
        <v>1261</v>
      </c>
      <c r="AP1165" t="s">
        <v>1262</v>
      </c>
      <c r="AQ1165" t="s">
        <v>1263</v>
      </c>
      <c r="AR1165" t="s">
        <v>1264</v>
      </c>
      <c r="AS1165" t="s">
        <v>148</v>
      </c>
      <c r="AT1165" t="s">
        <v>120</v>
      </c>
      <c r="AU1165" s="8">
        <v>96950</v>
      </c>
      <c r="AV1165" t="s">
        <v>121</v>
      </c>
      <c r="AX1165" s="10">
        <v>16702330081</v>
      </c>
      <c r="AZ1165" t="s">
        <v>1265</v>
      </c>
      <c r="BA1165" t="s">
        <v>1266</v>
      </c>
      <c r="BB1165" t="s">
        <v>120</v>
      </c>
      <c r="BC1165" t="s">
        <v>856</v>
      </c>
      <c r="BD1165" t="str">
        <f>"53-7021.00"</f>
        <v>53-7021.00</v>
      </c>
      <c r="BE1165" t="s">
        <v>3743</v>
      </c>
      <c r="BF1165" t="s">
        <v>3744</v>
      </c>
      <c r="BG1165" t="s">
        <v>3745</v>
      </c>
      <c r="BH1165">
        <v>2</v>
      </c>
      <c r="BI1165">
        <v>2</v>
      </c>
      <c r="BJ1165" s="1">
        <v>45667</v>
      </c>
      <c r="BK1165" s="1">
        <v>46031</v>
      </c>
      <c r="BL1165" s="1">
        <v>45671</v>
      </c>
      <c r="BM1165" s="1">
        <v>46031</v>
      </c>
      <c r="BN1165">
        <v>40</v>
      </c>
      <c r="BO1165">
        <v>0</v>
      </c>
      <c r="BP1165">
        <v>8</v>
      </c>
      <c r="BQ1165">
        <v>8</v>
      </c>
      <c r="BR1165">
        <v>8</v>
      </c>
      <c r="BS1165">
        <v>8</v>
      </c>
      <c r="BT1165">
        <v>8</v>
      </c>
      <c r="BU1165">
        <v>0</v>
      </c>
      <c r="BV1165" t="str">
        <f>"8:00 AM"</f>
        <v>8:00 AM</v>
      </c>
      <c r="BW1165" t="str">
        <f>"5:00 PM"</f>
        <v>5:00 PM</v>
      </c>
      <c r="BX1165" t="s">
        <v>226</v>
      </c>
      <c r="BY1165">
        <v>0</v>
      </c>
      <c r="BZ1165">
        <v>12</v>
      </c>
      <c r="CA1165" t="s">
        <v>115</v>
      </c>
      <c r="CC1165" t="s">
        <v>3746</v>
      </c>
      <c r="CD1165" t="s">
        <v>1270</v>
      </c>
      <c r="CF1165" t="s">
        <v>162</v>
      </c>
      <c r="CG1165" t="s">
        <v>120</v>
      </c>
      <c r="CH1165" s="8">
        <v>96952</v>
      </c>
      <c r="CI1165" s="3">
        <v>8.91</v>
      </c>
      <c r="CK1165" s="3">
        <v>13.37</v>
      </c>
      <c r="CM1165" t="s">
        <v>136</v>
      </c>
      <c r="CN1165" t="s">
        <v>3747</v>
      </c>
      <c r="CO1165" t="s">
        <v>138</v>
      </c>
      <c r="CQ1165" t="s">
        <v>115</v>
      </c>
      <c r="CR1165" t="s">
        <v>133</v>
      </c>
      <c r="CS1165" t="s">
        <v>133</v>
      </c>
      <c r="CT1165" t="s">
        <v>133</v>
      </c>
      <c r="CU1165" t="s">
        <v>139</v>
      </c>
      <c r="CV1165" t="s">
        <v>133</v>
      </c>
      <c r="CW1165" t="s">
        <v>133</v>
      </c>
      <c r="CX1165" t="s">
        <v>3748</v>
      </c>
      <c r="CY1165" s="10">
        <v>16716473668</v>
      </c>
      <c r="CZ1165" t="s">
        <v>1259</v>
      </c>
      <c r="DA1165" t="s">
        <v>139</v>
      </c>
      <c r="DB1165" t="s">
        <v>133</v>
      </c>
      <c r="DC1165" t="s">
        <v>115</v>
      </c>
    </row>
    <row r="1166" spans="1:112" ht="14.45" customHeight="1" x14ac:dyDescent="0.25">
      <c r="A1166" t="s">
        <v>4645</v>
      </c>
      <c r="B1166" t="s">
        <v>192</v>
      </c>
      <c r="C1166" s="1">
        <v>45624</v>
      </c>
      <c r="D1166" s="1">
        <v>45671</v>
      </c>
      <c r="E1166" t="s">
        <v>144</v>
      </c>
      <c r="F1166" s="1">
        <v>45727</v>
      </c>
      <c r="G1166" t="s">
        <v>115</v>
      </c>
      <c r="H1166" t="s">
        <v>115</v>
      </c>
      <c r="I1166" t="s">
        <v>115</v>
      </c>
      <c r="J1166" t="s">
        <v>2156</v>
      </c>
      <c r="K1166" t="s">
        <v>2157</v>
      </c>
      <c r="L1166" t="s">
        <v>2158</v>
      </c>
      <c r="M1166" t="s">
        <v>2159</v>
      </c>
      <c r="N1166" t="s">
        <v>119</v>
      </c>
      <c r="O1166" t="s">
        <v>120</v>
      </c>
      <c r="P1166" s="8">
        <v>96950</v>
      </c>
      <c r="Q1166" t="s">
        <v>121</v>
      </c>
      <c r="R1166" t="s">
        <v>137</v>
      </c>
      <c r="S1166" s="10">
        <v>16702346708</v>
      </c>
      <c r="U1166" t="s">
        <v>2160</v>
      </c>
      <c r="V1166">
        <v>236220</v>
      </c>
      <c r="W1166" t="s">
        <v>123</v>
      </c>
      <c r="Y1166" t="s">
        <v>1180</v>
      </c>
      <c r="Z1166" t="s">
        <v>2915</v>
      </c>
      <c r="AB1166" t="s">
        <v>663</v>
      </c>
      <c r="AC1166" t="s">
        <v>2158</v>
      </c>
      <c r="AD1166" t="s">
        <v>2159</v>
      </c>
      <c r="AE1166" t="s">
        <v>119</v>
      </c>
      <c r="AF1166" t="s">
        <v>120</v>
      </c>
      <c r="AG1166" s="8">
        <v>96950</v>
      </c>
      <c r="AH1166" t="s">
        <v>121</v>
      </c>
      <c r="AI1166" t="s">
        <v>1881</v>
      </c>
      <c r="AJ1166" s="10">
        <v>16702346708</v>
      </c>
      <c r="AL1166" t="s">
        <v>2162</v>
      </c>
      <c r="BD1166" t="str">
        <f>"49-9071.00"</f>
        <v>49-9071.00</v>
      </c>
      <c r="BE1166" t="s">
        <v>241</v>
      </c>
      <c r="BF1166" t="s">
        <v>2163</v>
      </c>
      <c r="BG1166" t="s">
        <v>2164</v>
      </c>
      <c r="BH1166">
        <v>6</v>
      </c>
      <c r="BJ1166" s="1">
        <v>45729</v>
      </c>
      <c r="BK1166" s="1">
        <v>46093</v>
      </c>
      <c r="BN1166">
        <v>35</v>
      </c>
      <c r="BO1166">
        <v>0</v>
      </c>
      <c r="BP1166">
        <v>7</v>
      </c>
      <c r="BQ1166">
        <v>7</v>
      </c>
      <c r="BR1166">
        <v>7</v>
      </c>
      <c r="BS1166">
        <v>7</v>
      </c>
      <c r="BT1166">
        <v>7</v>
      </c>
      <c r="BU1166">
        <v>0</v>
      </c>
      <c r="BV1166" t="str">
        <f>"8:00 AM"</f>
        <v>8:00 AM</v>
      </c>
      <c r="BW1166" t="str">
        <f>"4:00 PM"</f>
        <v>4:00 PM</v>
      </c>
      <c r="BX1166" t="s">
        <v>226</v>
      </c>
      <c r="BY1166">
        <v>0</v>
      </c>
      <c r="BZ1166">
        <v>12</v>
      </c>
      <c r="CA1166" t="s">
        <v>115</v>
      </c>
      <c r="CC1166" t="s">
        <v>2165</v>
      </c>
      <c r="CD1166" t="s">
        <v>2158</v>
      </c>
      <c r="CE1166" t="s">
        <v>2159</v>
      </c>
      <c r="CF1166" t="s">
        <v>119</v>
      </c>
      <c r="CG1166" t="s">
        <v>120</v>
      </c>
      <c r="CH1166" s="8">
        <v>96950</v>
      </c>
      <c r="CI1166" s="3">
        <v>9.75</v>
      </c>
      <c r="CJ1166" s="3">
        <v>9.75</v>
      </c>
      <c r="CK1166" s="3">
        <v>14.63</v>
      </c>
      <c r="CL1166" s="3">
        <v>14.63</v>
      </c>
      <c r="CM1166" t="s">
        <v>136</v>
      </c>
      <c r="CN1166" t="s">
        <v>368</v>
      </c>
      <c r="CO1166" t="s">
        <v>138</v>
      </c>
      <c r="CQ1166" t="s">
        <v>115</v>
      </c>
      <c r="CR1166" t="s">
        <v>133</v>
      </c>
      <c r="CS1166" t="s">
        <v>133</v>
      </c>
      <c r="CT1166" t="s">
        <v>133</v>
      </c>
      <c r="CU1166" t="s">
        <v>139</v>
      </c>
      <c r="CV1166" t="s">
        <v>133</v>
      </c>
      <c r="CW1166" t="s">
        <v>139</v>
      </c>
      <c r="CX1166" t="s">
        <v>2166</v>
      </c>
      <c r="CY1166" s="10">
        <v>16702346708</v>
      </c>
      <c r="CZ1166" t="s">
        <v>2162</v>
      </c>
      <c r="DA1166" t="s">
        <v>139</v>
      </c>
      <c r="DB1166" t="s">
        <v>133</v>
      </c>
      <c r="DC1166" t="s">
        <v>115</v>
      </c>
      <c r="DD1166" t="s">
        <v>2167</v>
      </c>
      <c r="DE1166" t="s">
        <v>2168</v>
      </c>
      <c r="DF1166" t="s">
        <v>190</v>
      </c>
      <c r="DG1166" t="s">
        <v>2156</v>
      </c>
      <c r="DH1166" t="s">
        <v>2162</v>
      </c>
    </row>
    <row r="1167" spans="1:112" ht="14.45" customHeight="1" x14ac:dyDescent="0.25">
      <c r="A1167" t="s">
        <v>5256</v>
      </c>
      <c r="B1167" t="s">
        <v>212</v>
      </c>
      <c r="C1167" s="1">
        <v>45665</v>
      </c>
      <c r="D1167" s="1">
        <v>45671</v>
      </c>
      <c r="E1167" t="s">
        <v>114</v>
      </c>
      <c r="G1167" t="s">
        <v>115</v>
      </c>
      <c r="H1167" t="s">
        <v>115</v>
      </c>
      <c r="I1167" t="s">
        <v>115</v>
      </c>
      <c r="J1167" t="s">
        <v>2949</v>
      </c>
      <c r="K1167" t="s">
        <v>2950</v>
      </c>
      <c r="L1167" t="s">
        <v>3224</v>
      </c>
      <c r="M1167" t="s">
        <v>2951</v>
      </c>
      <c r="N1167" t="s">
        <v>119</v>
      </c>
      <c r="O1167" t="s">
        <v>120</v>
      </c>
      <c r="P1167" s="8">
        <v>96950</v>
      </c>
      <c r="Q1167" t="s">
        <v>121</v>
      </c>
      <c r="S1167" s="10">
        <v>16703236877</v>
      </c>
      <c r="U1167" t="s">
        <v>2952</v>
      </c>
      <c r="V1167">
        <v>621610</v>
      </c>
      <c r="W1167" t="s">
        <v>123</v>
      </c>
      <c r="Y1167" t="s">
        <v>395</v>
      </c>
      <c r="Z1167" t="s">
        <v>2554</v>
      </c>
      <c r="AA1167" t="s">
        <v>190</v>
      </c>
      <c r="AB1167" t="s">
        <v>200</v>
      </c>
      <c r="AC1167" t="s">
        <v>2555</v>
      </c>
      <c r="AE1167" t="s">
        <v>2556</v>
      </c>
      <c r="AF1167" t="s">
        <v>1258</v>
      </c>
      <c r="AG1167" s="8">
        <v>96931</v>
      </c>
      <c r="AH1167" t="s">
        <v>121</v>
      </c>
      <c r="AJ1167" s="10">
        <v>16716498746</v>
      </c>
      <c r="AK1167">
        <v>203</v>
      </c>
      <c r="AL1167" t="s">
        <v>2557</v>
      </c>
      <c r="BD1167" t="str">
        <f>"29-1141.00"</f>
        <v>29-1141.00</v>
      </c>
      <c r="BE1167" t="s">
        <v>772</v>
      </c>
      <c r="BF1167" t="s">
        <v>4771</v>
      </c>
      <c r="BG1167" t="s">
        <v>3227</v>
      </c>
      <c r="BH1167">
        <v>3</v>
      </c>
      <c r="BJ1167" s="1">
        <v>45778</v>
      </c>
      <c r="BK1167" s="1">
        <v>46142</v>
      </c>
      <c r="BN1167">
        <v>40</v>
      </c>
      <c r="BO1167">
        <v>0</v>
      </c>
      <c r="BP1167">
        <v>8</v>
      </c>
      <c r="BQ1167">
        <v>8</v>
      </c>
      <c r="BR1167">
        <v>8</v>
      </c>
      <c r="BS1167">
        <v>8</v>
      </c>
      <c r="BT1167">
        <v>5</v>
      </c>
      <c r="BU1167">
        <v>3</v>
      </c>
      <c r="BV1167" t="str">
        <f>"8:30 AM"</f>
        <v>8:30 AM</v>
      </c>
      <c r="BW1167" t="str">
        <f>"5:30 PM"</f>
        <v>5:30 PM</v>
      </c>
      <c r="BX1167" t="s">
        <v>726</v>
      </c>
      <c r="BY1167">
        <v>0</v>
      </c>
      <c r="BZ1167">
        <v>0</v>
      </c>
      <c r="CA1167" t="s">
        <v>115</v>
      </c>
      <c r="CC1167" s="2" t="s">
        <v>3228</v>
      </c>
      <c r="CD1167" t="s">
        <v>3224</v>
      </c>
      <c r="CE1167" t="s">
        <v>2951</v>
      </c>
      <c r="CF1167" t="s">
        <v>119</v>
      </c>
      <c r="CG1167" t="s">
        <v>120</v>
      </c>
      <c r="CH1167" s="8">
        <v>96950</v>
      </c>
      <c r="CI1167" s="3">
        <v>17.05</v>
      </c>
      <c r="CJ1167" s="3">
        <v>17.05</v>
      </c>
      <c r="CM1167" t="s">
        <v>136</v>
      </c>
      <c r="CO1167" t="s">
        <v>138</v>
      </c>
      <c r="CQ1167" t="s">
        <v>115</v>
      </c>
      <c r="CR1167" t="s">
        <v>133</v>
      </c>
      <c r="CS1167" t="s">
        <v>139</v>
      </c>
      <c r="CT1167" t="s">
        <v>139</v>
      </c>
      <c r="CU1167" t="s">
        <v>139</v>
      </c>
      <c r="CV1167" t="s">
        <v>133</v>
      </c>
      <c r="CW1167" t="s">
        <v>139</v>
      </c>
      <c r="CX1167" t="s">
        <v>139</v>
      </c>
      <c r="CY1167" s="10">
        <v>16703236877</v>
      </c>
      <c r="CZ1167" t="s">
        <v>2954</v>
      </c>
      <c r="DA1167" t="s">
        <v>139</v>
      </c>
      <c r="DB1167" t="s">
        <v>133</v>
      </c>
      <c r="DC1167" t="s">
        <v>115</v>
      </c>
    </row>
    <row r="1168" spans="1:112" ht="14.45" customHeight="1" x14ac:dyDescent="0.25">
      <c r="A1168" t="s">
        <v>5319</v>
      </c>
      <c r="B1168" t="s">
        <v>113</v>
      </c>
      <c r="C1168" s="1">
        <v>45665</v>
      </c>
      <c r="D1168" s="1">
        <v>45671</v>
      </c>
      <c r="E1168" t="s">
        <v>114</v>
      </c>
      <c r="G1168" t="s">
        <v>115</v>
      </c>
      <c r="H1168" t="s">
        <v>115</v>
      </c>
      <c r="I1168" t="s">
        <v>115</v>
      </c>
      <c r="J1168" t="s">
        <v>859</v>
      </c>
      <c r="L1168" t="s">
        <v>868</v>
      </c>
      <c r="M1168" t="s">
        <v>861</v>
      </c>
      <c r="N1168" t="s">
        <v>119</v>
      </c>
      <c r="O1168" t="s">
        <v>120</v>
      </c>
      <c r="P1168" s="8">
        <v>96950</v>
      </c>
      <c r="Q1168" t="s">
        <v>121</v>
      </c>
      <c r="S1168" s="10">
        <v>16703229240</v>
      </c>
      <c r="U1168" t="s">
        <v>862</v>
      </c>
      <c r="V1168">
        <v>488320</v>
      </c>
      <c r="W1168" t="s">
        <v>123</v>
      </c>
      <c r="Y1168" t="s">
        <v>863</v>
      </c>
      <c r="Z1168" t="s">
        <v>317</v>
      </c>
      <c r="AA1168" t="s">
        <v>237</v>
      </c>
      <c r="AB1168" t="s">
        <v>663</v>
      </c>
      <c r="AC1168" t="s">
        <v>868</v>
      </c>
      <c r="AD1168" t="s">
        <v>861</v>
      </c>
      <c r="AE1168" t="s">
        <v>119</v>
      </c>
      <c r="AF1168" t="s">
        <v>120</v>
      </c>
      <c r="AG1168" s="8">
        <v>96950</v>
      </c>
      <c r="AH1168" t="s">
        <v>121</v>
      </c>
      <c r="AJ1168" s="10">
        <v>16703229240</v>
      </c>
      <c r="AL1168" t="s">
        <v>865</v>
      </c>
      <c r="BD1168" t="str">
        <f>"49-3031.00"</f>
        <v>49-3031.00</v>
      </c>
      <c r="BE1168" t="s">
        <v>445</v>
      </c>
      <c r="BF1168" t="s">
        <v>3894</v>
      </c>
      <c r="BG1168" t="s">
        <v>3895</v>
      </c>
      <c r="BH1168">
        <v>1</v>
      </c>
      <c r="BJ1168" s="1">
        <v>45786</v>
      </c>
      <c r="BK1168" s="1">
        <v>46881</v>
      </c>
      <c r="BN1168">
        <v>40</v>
      </c>
      <c r="BO1168">
        <v>0</v>
      </c>
      <c r="BP1168">
        <v>8</v>
      </c>
      <c r="BQ1168">
        <v>8</v>
      </c>
      <c r="BR1168">
        <v>8</v>
      </c>
      <c r="BS1168">
        <v>8</v>
      </c>
      <c r="BT1168">
        <v>8</v>
      </c>
      <c r="BU1168">
        <v>0</v>
      </c>
      <c r="BV1168" t="str">
        <f>"8:00 AM"</f>
        <v>8:00 AM</v>
      </c>
      <c r="BW1168" t="str">
        <f>"5:00 PM"</f>
        <v>5:00 PM</v>
      </c>
      <c r="BX1168" t="s">
        <v>4013</v>
      </c>
      <c r="BY1168">
        <v>0</v>
      </c>
      <c r="BZ1168">
        <v>24</v>
      </c>
      <c r="CA1168" t="s">
        <v>115</v>
      </c>
      <c r="CC1168" t="s">
        <v>3896</v>
      </c>
      <c r="CD1168" t="s">
        <v>868</v>
      </c>
      <c r="CE1168" t="s">
        <v>861</v>
      </c>
      <c r="CF1168" t="s">
        <v>119</v>
      </c>
      <c r="CG1168" t="s">
        <v>120</v>
      </c>
      <c r="CH1168" s="8">
        <v>96950</v>
      </c>
      <c r="CI1168" s="3">
        <v>11.85</v>
      </c>
      <c r="CJ1168" s="3">
        <v>11.85</v>
      </c>
      <c r="CK1168" s="3">
        <v>17.78</v>
      </c>
      <c r="CL1168" s="3">
        <v>17.78</v>
      </c>
      <c r="CM1168" t="s">
        <v>136</v>
      </c>
      <c r="CN1168" t="s">
        <v>209</v>
      </c>
      <c r="CO1168" t="s">
        <v>138</v>
      </c>
      <c r="CQ1168" t="s">
        <v>115</v>
      </c>
      <c r="CR1168" t="s">
        <v>133</v>
      </c>
      <c r="CS1168" t="s">
        <v>139</v>
      </c>
      <c r="CT1168" t="s">
        <v>133</v>
      </c>
      <c r="CU1168" t="s">
        <v>139</v>
      </c>
      <c r="CV1168" t="s">
        <v>133</v>
      </c>
      <c r="CW1168" t="s">
        <v>139</v>
      </c>
      <c r="CX1168" t="s">
        <v>209</v>
      </c>
      <c r="CY1168" s="10">
        <v>16703229240</v>
      </c>
      <c r="CZ1168" t="s">
        <v>139</v>
      </c>
      <c r="DA1168" t="s">
        <v>296</v>
      </c>
      <c r="DB1168" t="s">
        <v>133</v>
      </c>
      <c r="DC1168" t="s">
        <v>115</v>
      </c>
    </row>
    <row r="1169" spans="1:112" ht="14.45" customHeight="1" x14ac:dyDescent="0.25">
      <c r="A1169" t="s">
        <v>7165</v>
      </c>
      <c r="B1169" t="s">
        <v>143</v>
      </c>
      <c r="C1169" s="1">
        <v>45617</v>
      </c>
      <c r="D1169" s="1">
        <v>45671</v>
      </c>
      <c r="E1169" t="s">
        <v>144</v>
      </c>
      <c r="F1169" s="1">
        <v>45715</v>
      </c>
      <c r="G1169" t="s">
        <v>115</v>
      </c>
      <c r="H1169" t="s">
        <v>115</v>
      </c>
      <c r="I1169" t="s">
        <v>115</v>
      </c>
      <c r="J1169" t="s">
        <v>5593</v>
      </c>
      <c r="L1169" t="s">
        <v>329</v>
      </c>
      <c r="N1169" t="s">
        <v>119</v>
      </c>
      <c r="O1169" t="s">
        <v>120</v>
      </c>
      <c r="P1169" s="8">
        <v>96950</v>
      </c>
      <c r="Q1169" t="s">
        <v>121</v>
      </c>
      <c r="S1169" s="10">
        <v>16702336927</v>
      </c>
      <c r="U1169" t="s">
        <v>5594</v>
      </c>
      <c r="V1169">
        <v>81111</v>
      </c>
      <c r="W1169" t="s">
        <v>123</v>
      </c>
      <c r="Y1169" t="s">
        <v>331</v>
      </c>
      <c r="Z1169" t="s">
        <v>332</v>
      </c>
      <c r="AA1169" t="s">
        <v>333</v>
      </c>
      <c r="AB1169" t="s">
        <v>663</v>
      </c>
      <c r="AC1169" t="s">
        <v>329</v>
      </c>
      <c r="AE1169" t="s">
        <v>119</v>
      </c>
      <c r="AF1169" t="s">
        <v>120</v>
      </c>
      <c r="AG1169" s="8">
        <v>96950</v>
      </c>
      <c r="AH1169" t="s">
        <v>121</v>
      </c>
      <c r="AJ1169" s="10">
        <v>16702336927</v>
      </c>
      <c r="AL1169" t="s">
        <v>5595</v>
      </c>
      <c r="BD1169" t="str">
        <f>"49-9071.00"</f>
        <v>49-9071.00</v>
      </c>
      <c r="BE1169" t="s">
        <v>241</v>
      </c>
      <c r="BF1169" t="s">
        <v>5596</v>
      </c>
      <c r="BG1169" t="s">
        <v>1570</v>
      </c>
      <c r="BH1169">
        <v>5</v>
      </c>
      <c r="BI1169">
        <v>5</v>
      </c>
      <c r="BJ1169" s="1">
        <v>45717</v>
      </c>
      <c r="BK1169" s="1">
        <v>46081</v>
      </c>
      <c r="BL1169" s="1">
        <v>45717</v>
      </c>
      <c r="BM1169" s="1">
        <v>46081</v>
      </c>
      <c r="BN1169">
        <v>35</v>
      </c>
      <c r="BO1169">
        <v>0</v>
      </c>
      <c r="BP1169">
        <v>7</v>
      </c>
      <c r="BQ1169">
        <v>7</v>
      </c>
      <c r="BR1169">
        <v>7</v>
      </c>
      <c r="BS1169">
        <v>7</v>
      </c>
      <c r="BT1169">
        <v>7</v>
      </c>
      <c r="BU1169">
        <v>0</v>
      </c>
      <c r="BV1169" t="str">
        <f>"7:30 AM"</f>
        <v>7:30 AM</v>
      </c>
      <c r="BW1169" t="str">
        <f>"4:30 PM"</f>
        <v>4:30 PM</v>
      </c>
      <c r="BX1169" t="s">
        <v>226</v>
      </c>
      <c r="BY1169">
        <v>0</v>
      </c>
      <c r="BZ1169">
        <v>24</v>
      </c>
      <c r="CA1169" t="s">
        <v>115</v>
      </c>
      <c r="CC1169" t="s">
        <v>7166</v>
      </c>
      <c r="CD1169" t="s">
        <v>2637</v>
      </c>
      <c r="CF1169" t="s">
        <v>119</v>
      </c>
      <c r="CG1169" t="s">
        <v>120</v>
      </c>
      <c r="CH1169" s="8">
        <v>96950</v>
      </c>
      <c r="CI1169" s="3">
        <v>9.75</v>
      </c>
      <c r="CJ1169" s="3">
        <v>9.75</v>
      </c>
      <c r="CK1169" s="3">
        <v>14.63</v>
      </c>
      <c r="CL1169" s="3">
        <v>14.63</v>
      </c>
      <c r="CM1169" t="s">
        <v>136</v>
      </c>
      <c r="CO1169" t="s">
        <v>138</v>
      </c>
      <c r="CQ1169" t="s">
        <v>115</v>
      </c>
      <c r="CR1169" t="s">
        <v>133</v>
      </c>
      <c r="CS1169" t="s">
        <v>139</v>
      </c>
      <c r="CT1169" t="s">
        <v>133</v>
      </c>
      <c r="CU1169" t="s">
        <v>139</v>
      </c>
      <c r="CV1169" t="s">
        <v>133</v>
      </c>
      <c r="CW1169" t="s">
        <v>139</v>
      </c>
      <c r="CX1169" t="s">
        <v>338</v>
      </c>
      <c r="CY1169" s="10">
        <v>16702336927</v>
      </c>
      <c r="CZ1169" t="s">
        <v>5595</v>
      </c>
      <c r="DA1169" t="s">
        <v>139</v>
      </c>
      <c r="DB1169" t="s">
        <v>133</v>
      </c>
      <c r="DC1169" t="s">
        <v>115</v>
      </c>
    </row>
    <row r="1170" spans="1:112" ht="14.45" customHeight="1" x14ac:dyDescent="0.25">
      <c r="A1170" t="s">
        <v>2576</v>
      </c>
      <c r="B1170" t="s">
        <v>143</v>
      </c>
      <c r="C1170" s="1">
        <v>45632</v>
      </c>
      <c r="D1170" s="1">
        <v>45672</v>
      </c>
      <c r="E1170" t="s">
        <v>114</v>
      </c>
      <c r="G1170" t="s">
        <v>115</v>
      </c>
      <c r="H1170" t="s">
        <v>115</v>
      </c>
      <c r="I1170" t="s">
        <v>115</v>
      </c>
      <c r="J1170" t="s">
        <v>2577</v>
      </c>
      <c r="K1170" t="s">
        <v>2578</v>
      </c>
      <c r="L1170" t="s">
        <v>2579</v>
      </c>
      <c r="N1170" t="s">
        <v>823</v>
      </c>
      <c r="O1170" t="s">
        <v>120</v>
      </c>
      <c r="P1170" s="8">
        <v>96951</v>
      </c>
      <c r="Q1170" t="s">
        <v>121</v>
      </c>
      <c r="S1170" s="10">
        <v>16707838350</v>
      </c>
      <c r="U1170" t="s">
        <v>2580</v>
      </c>
      <c r="V1170">
        <v>11199</v>
      </c>
      <c r="W1170" t="s">
        <v>123</v>
      </c>
      <c r="Y1170" t="s">
        <v>2581</v>
      </c>
      <c r="Z1170" t="s">
        <v>2582</v>
      </c>
      <c r="AA1170" t="s">
        <v>2583</v>
      </c>
      <c r="AB1170" t="s">
        <v>827</v>
      </c>
      <c r="AC1170" t="s">
        <v>2584</v>
      </c>
      <c r="AE1170" t="s">
        <v>823</v>
      </c>
      <c r="AF1170" t="s">
        <v>120</v>
      </c>
      <c r="AG1170" s="8">
        <v>96951</v>
      </c>
      <c r="AH1170" t="s">
        <v>121</v>
      </c>
      <c r="AJ1170" s="10">
        <v>16707838350</v>
      </c>
      <c r="AL1170" t="s">
        <v>2585</v>
      </c>
      <c r="BD1170" t="str">
        <f>"45-2092.00"</f>
        <v>45-2092.00</v>
      </c>
      <c r="BE1170" t="s">
        <v>1389</v>
      </c>
      <c r="BF1170" t="s">
        <v>2586</v>
      </c>
      <c r="BG1170" t="s">
        <v>1389</v>
      </c>
      <c r="BH1170">
        <v>2</v>
      </c>
      <c r="BI1170">
        <v>2</v>
      </c>
      <c r="BJ1170" s="1">
        <v>45717</v>
      </c>
      <c r="BK1170" s="1">
        <v>46081</v>
      </c>
      <c r="BL1170" s="1">
        <v>45717</v>
      </c>
      <c r="BM1170" s="1">
        <v>46081</v>
      </c>
      <c r="BN1170">
        <v>35</v>
      </c>
      <c r="BO1170">
        <v>0</v>
      </c>
      <c r="BP1170">
        <v>7</v>
      </c>
      <c r="BQ1170">
        <v>7</v>
      </c>
      <c r="BR1170">
        <v>7</v>
      </c>
      <c r="BS1170">
        <v>7</v>
      </c>
      <c r="BT1170">
        <v>7</v>
      </c>
      <c r="BU1170">
        <v>0</v>
      </c>
      <c r="BV1170" t="str">
        <f>"8:00 AM"</f>
        <v>8:00 AM</v>
      </c>
      <c r="BW1170" t="str">
        <f>"5:00 PM"</f>
        <v>5:00 PM</v>
      </c>
      <c r="BX1170" t="s">
        <v>158</v>
      </c>
      <c r="BY1170">
        <v>0</v>
      </c>
      <c r="BZ1170">
        <v>0</v>
      </c>
      <c r="CA1170" t="s">
        <v>115</v>
      </c>
      <c r="CC1170" t="s">
        <v>2587</v>
      </c>
      <c r="CD1170" t="s">
        <v>2588</v>
      </c>
      <c r="CE1170" t="s">
        <v>2589</v>
      </c>
      <c r="CF1170" t="s">
        <v>834</v>
      </c>
      <c r="CG1170" t="s">
        <v>120</v>
      </c>
      <c r="CH1170" s="8">
        <v>96951</v>
      </c>
      <c r="CI1170" s="3">
        <v>11.91</v>
      </c>
      <c r="CJ1170" s="3">
        <v>11.91</v>
      </c>
      <c r="CK1170" s="3">
        <v>17.86</v>
      </c>
      <c r="CL1170" s="3">
        <v>17.86</v>
      </c>
      <c r="CM1170" t="s">
        <v>136</v>
      </c>
      <c r="CN1170" t="s">
        <v>368</v>
      </c>
      <c r="CO1170" t="s">
        <v>138</v>
      </c>
      <c r="CQ1170" t="s">
        <v>115</v>
      </c>
      <c r="CR1170" t="s">
        <v>133</v>
      </c>
      <c r="CS1170" t="s">
        <v>139</v>
      </c>
      <c r="CT1170" t="s">
        <v>133</v>
      </c>
      <c r="CU1170" t="s">
        <v>139</v>
      </c>
      <c r="CV1170" t="s">
        <v>133</v>
      </c>
      <c r="CW1170" t="s">
        <v>139</v>
      </c>
      <c r="CX1170" t="s">
        <v>2590</v>
      </c>
      <c r="CY1170" s="10">
        <v>16707838350</v>
      </c>
      <c r="CZ1170" t="s">
        <v>2585</v>
      </c>
      <c r="DA1170" t="s">
        <v>139</v>
      </c>
      <c r="DB1170" t="s">
        <v>133</v>
      </c>
      <c r="DC1170" t="s">
        <v>115</v>
      </c>
      <c r="DD1170" t="s">
        <v>2581</v>
      </c>
      <c r="DE1170" t="s">
        <v>2582</v>
      </c>
      <c r="DF1170" t="s">
        <v>1057</v>
      </c>
      <c r="DG1170" t="s">
        <v>2578</v>
      </c>
      <c r="DH1170" t="s">
        <v>2585</v>
      </c>
    </row>
    <row r="1171" spans="1:112" ht="14.45" customHeight="1" x14ac:dyDescent="0.25">
      <c r="A1171" t="s">
        <v>4374</v>
      </c>
      <c r="B1171" t="s">
        <v>143</v>
      </c>
      <c r="C1171" s="1">
        <v>45635</v>
      </c>
      <c r="D1171" s="1">
        <v>45672</v>
      </c>
      <c r="E1171" t="s">
        <v>144</v>
      </c>
      <c r="F1171" s="1">
        <v>45807</v>
      </c>
      <c r="G1171" t="s">
        <v>115</v>
      </c>
      <c r="H1171" t="s">
        <v>115</v>
      </c>
      <c r="I1171" t="s">
        <v>115</v>
      </c>
      <c r="J1171" t="s">
        <v>1012</v>
      </c>
      <c r="L1171" t="s">
        <v>4375</v>
      </c>
      <c r="N1171" t="s">
        <v>162</v>
      </c>
      <c r="O1171" t="s">
        <v>120</v>
      </c>
      <c r="P1171" s="8">
        <v>96952</v>
      </c>
      <c r="Q1171" t="s">
        <v>121</v>
      </c>
      <c r="S1171" s="10">
        <v>16704330422</v>
      </c>
      <c r="U1171" t="s">
        <v>1014</v>
      </c>
      <c r="V1171">
        <v>212312</v>
      </c>
      <c r="W1171" t="s">
        <v>123</v>
      </c>
      <c r="Y1171" t="s">
        <v>1015</v>
      </c>
      <c r="Z1171" t="s">
        <v>1016</v>
      </c>
      <c r="AA1171" t="s">
        <v>1017</v>
      </c>
      <c r="AB1171" t="s">
        <v>1018</v>
      </c>
      <c r="AC1171" t="s">
        <v>1013</v>
      </c>
      <c r="AE1171" t="s">
        <v>162</v>
      </c>
      <c r="AF1171" t="s">
        <v>120</v>
      </c>
      <c r="AG1171" s="8">
        <v>96952</v>
      </c>
      <c r="AH1171" t="s">
        <v>121</v>
      </c>
      <c r="AJ1171" s="10">
        <v>16704330422</v>
      </c>
      <c r="AL1171" t="s">
        <v>1019</v>
      </c>
      <c r="BD1171" t="str">
        <f>"43-3031.00"</f>
        <v>43-3031.00</v>
      </c>
      <c r="BE1171" t="s">
        <v>430</v>
      </c>
      <c r="BF1171" t="s">
        <v>4376</v>
      </c>
      <c r="BG1171" t="s">
        <v>4029</v>
      </c>
      <c r="BH1171">
        <v>1</v>
      </c>
      <c r="BI1171">
        <v>1</v>
      </c>
      <c r="BJ1171" s="1">
        <v>45809</v>
      </c>
      <c r="BK1171" s="1">
        <v>46173</v>
      </c>
      <c r="BL1171" s="1">
        <v>45809</v>
      </c>
      <c r="BM1171" s="1">
        <v>46173</v>
      </c>
      <c r="BN1171">
        <v>40</v>
      </c>
      <c r="BO1171">
        <v>0</v>
      </c>
      <c r="BP1171">
        <v>8</v>
      </c>
      <c r="BQ1171">
        <v>8</v>
      </c>
      <c r="BR1171">
        <v>8</v>
      </c>
      <c r="BS1171">
        <v>8</v>
      </c>
      <c r="BT1171">
        <v>8</v>
      </c>
      <c r="BU1171">
        <v>0</v>
      </c>
      <c r="BV1171" t="str">
        <f>"8:00 AM"</f>
        <v>8:00 AM</v>
      </c>
      <c r="BW1171" t="str">
        <f>"5:00 PM"</f>
        <v>5:00 PM</v>
      </c>
      <c r="BX1171" t="s">
        <v>226</v>
      </c>
      <c r="BY1171">
        <v>0</v>
      </c>
      <c r="BZ1171">
        <v>12</v>
      </c>
      <c r="CA1171" t="s">
        <v>115</v>
      </c>
      <c r="CC1171" t="s">
        <v>4377</v>
      </c>
      <c r="CD1171" t="s">
        <v>1013</v>
      </c>
      <c r="CF1171" t="s">
        <v>162</v>
      </c>
      <c r="CG1171" t="s">
        <v>120</v>
      </c>
      <c r="CH1171" s="8">
        <v>96952</v>
      </c>
      <c r="CI1171" s="3">
        <v>12.5</v>
      </c>
      <c r="CJ1171" s="3">
        <v>13.5</v>
      </c>
      <c r="CK1171" s="3">
        <v>18.75</v>
      </c>
      <c r="CL1171" s="3">
        <v>20.25</v>
      </c>
      <c r="CM1171" t="s">
        <v>136</v>
      </c>
      <c r="CN1171" t="s">
        <v>1024</v>
      </c>
      <c r="CO1171" t="s">
        <v>138</v>
      </c>
      <c r="CQ1171" t="s">
        <v>115</v>
      </c>
      <c r="CR1171" t="s">
        <v>133</v>
      </c>
      <c r="CS1171" t="s">
        <v>133</v>
      </c>
      <c r="CT1171" t="s">
        <v>133</v>
      </c>
      <c r="CU1171" t="s">
        <v>139</v>
      </c>
      <c r="CV1171" t="s">
        <v>133</v>
      </c>
      <c r="CW1171" t="s">
        <v>133</v>
      </c>
      <c r="CX1171" t="s">
        <v>2008</v>
      </c>
      <c r="CY1171" s="10">
        <v>16704330422</v>
      </c>
      <c r="CZ1171" t="s">
        <v>1019</v>
      </c>
      <c r="DA1171" t="s">
        <v>139</v>
      </c>
      <c r="DB1171" t="s">
        <v>133</v>
      </c>
      <c r="DC1171" t="s">
        <v>115</v>
      </c>
    </row>
    <row r="1172" spans="1:112" ht="14.45" customHeight="1" x14ac:dyDescent="0.25">
      <c r="A1172" t="s">
        <v>6189</v>
      </c>
      <c r="B1172" t="s">
        <v>143</v>
      </c>
      <c r="C1172" s="1">
        <v>45604</v>
      </c>
      <c r="D1172" s="1">
        <v>45672</v>
      </c>
      <c r="E1172" t="s">
        <v>114</v>
      </c>
      <c r="G1172" t="s">
        <v>115</v>
      </c>
      <c r="H1172" t="s">
        <v>115</v>
      </c>
      <c r="I1172" t="s">
        <v>115</v>
      </c>
      <c r="J1172" t="s">
        <v>950</v>
      </c>
      <c r="K1172" t="s">
        <v>951</v>
      </c>
      <c r="L1172" t="s">
        <v>683</v>
      </c>
      <c r="M1172" t="s">
        <v>4150</v>
      </c>
      <c r="N1172" t="s">
        <v>119</v>
      </c>
      <c r="O1172" t="s">
        <v>120</v>
      </c>
      <c r="P1172" s="8">
        <v>96950</v>
      </c>
      <c r="Q1172" t="s">
        <v>121</v>
      </c>
      <c r="S1172" s="10">
        <v>16702352883</v>
      </c>
      <c r="U1172" t="s">
        <v>953</v>
      </c>
      <c r="V1172">
        <v>56132</v>
      </c>
      <c r="W1172" t="s">
        <v>234</v>
      </c>
      <c r="X1172" t="s">
        <v>133</v>
      </c>
      <c r="Y1172" t="s">
        <v>954</v>
      </c>
      <c r="Z1172" t="s">
        <v>955</v>
      </c>
      <c r="AA1172" t="s">
        <v>686</v>
      </c>
      <c r="AB1172" t="s">
        <v>663</v>
      </c>
      <c r="AC1172" t="s">
        <v>683</v>
      </c>
      <c r="AD1172" t="s">
        <v>952</v>
      </c>
      <c r="AE1172" t="s">
        <v>119</v>
      </c>
      <c r="AF1172" t="s">
        <v>120</v>
      </c>
      <c r="AG1172" s="8">
        <v>96950</v>
      </c>
      <c r="AH1172" t="s">
        <v>121</v>
      </c>
      <c r="AJ1172" s="10">
        <v>16702352883</v>
      </c>
      <c r="AL1172" t="s">
        <v>956</v>
      </c>
      <c r="BD1172" t="str">
        <f>"39-9011.00"</f>
        <v>39-9011.00</v>
      </c>
      <c r="BE1172" t="s">
        <v>650</v>
      </c>
      <c r="BF1172" t="s">
        <v>4151</v>
      </c>
      <c r="BG1172" t="s">
        <v>3040</v>
      </c>
      <c r="BH1172">
        <v>6</v>
      </c>
      <c r="BI1172">
        <v>6</v>
      </c>
      <c r="BJ1172" s="1">
        <v>45689</v>
      </c>
      <c r="BK1172" s="1">
        <v>46053</v>
      </c>
      <c r="BL1172" s="1">
        <v>45689</v>
      </c>
      <c r="BM1172" s="1">
        <v>46053</v>
      </c>
      <c r="BN1172">
        <v>35</v>
      </c>
      <c r="BO1172">
        <v>0</v>
      </c>
      <c r="BP1172">
        <v>7</v>
      </c>
      <c r="BQ1172">
        <v>7</v>
      </c>
      <c r="BR1172">
        <v>7</v>
      </c>
      <c r="BS1172">
        <v>7</v>
      </c>
      <c r="BT1172">
        <v>7</v>
      </c>
      <c r="BU1172">
        <v>0</v>
      </c>
      <c r="BV1172" t="str">
        <f>"8:00 AM"</f>
        <v>8:00 AM</v>
      </c>
      <c r="BW1172" t="str">
        <f>"4:00 PM"</f>
        <v>4:00 PM</v>
      </c>
      <c r="BX1172" t="s">
        <v>226</v>
      </c>
      <c r="BY1172">
        <v>0</v>
      </c>
      <c r="BZ1172">
        <v>12</v>
      </c>
      <c r="CA1172" t="s">
        <v>115</v>
      </c>
      <c r="CC1172" s="2" t="s">
        <v>6190</v>
      </c>
      <c r="CD1172" t="s">
        <v>683</v>
      </c>
      <c r="CE1172" t="s">
        <v>684</v>
      </c>
      <c r="CF1172" t="s">
        <v>119</v>
      </c>
      <c r="CG1172" t="s">
        <v>120</v>
      </c>
      <c r="CH1172" s="8">
        <v>96950</v>
      </c>
      <c r="CI1172" s="3">
        <v>7.81</v>
      </c>
      <c r="CJ1172" s="3">
        <v>7.81</v>
      </c>
      <c r="CK1172" s="3">
        <v>11.72</v>
      </c>
      <c r="CL1172" s="3">
        <v>11.72</v>
      </c>
      <c r="CM1172" t="s">
        <v>136</v>
      </c>
      <c r="CN1172" t="s">
        <v>368</v>
      </c>
      <c r="CO1172" t="s">
        <v>138</v>
      </c>
      <c r="CQ1172" t="s">
        <v>115</v>
      </c>
      <c r="CR1172" t="s">
        <v>133</v>
      </c>
      <c r="CS1172" t="s">
        <v>139</v>
      </c>
      <c r="CT1172" t="s">
        <v>133</v>
      </c>
      <c r="CU1172" t="s">
        <v>139</v>
      </c>
      <c r="CV1172" t="s">
        <v>133</v>
      </c>
      <c r="CW1172" t="s">
        <v>139</v>
      </c>
      <c r="CX1172" t="s">
        <v>692</v>
      </c>
      <c r="CY1172" s="10">
        <v>16702352883</v>
      </c>
      <c r="CZ1172" t="s">
        <v>956</v>
      </c>
      <c r="DA1172" t="s">
        <v>209</v>
      </c>
      <c r="DB1172" t="s">
        <v>133</v>
      </c>
      <c r="DC1172" t="s">
        <v>133</v>
      </c>
    </row>
    <row r="1173" spans="1:112" ht="14.45" customHeight="1" x14ac:dyDescent="0.25">
      <c r="A1173" t="s">
        <v>8175</v>
      </c>
      <c r="B1173" t="s">
        <v>192</v>
      </c>
      <c r="C1173" s="1">
        <v>45589</v>
      </c>
      <c r="D1173" s="1">
        <v>45672</v>
      </c>
      <c r="E1173" t="s">
        <v>114</v>
      </c>
      <c r="G1173" t="s">
        <v>115</v>
      </c>
      <c r="H1173" t="s">
        <v>115</v>
      </c>
      <c r="I1173" t="s">
        <v>115</v>
      </c>
      <c r="J1173" t="s">
        <v>1800</v>
      </c>
      <c r="L1173" t="s">
        <v>1801</v>
      </c>
      <c r="N1173" t="s">
        <v>119</v>
      </c>
      <c r="O1173" t="s">
        <v>120</v>
      </c>
      <c r="P1173" s="8">
        <v>96950</v>
      </c>
      <c r="Q1173" t="s">
        <v>121</v>
      </c>
      <c r="S1173" s="10">
        <v>16702850478</v>
      </c>
      <c r="U1173" t="s">
        <v>1802</v>
      </c>
      <c r="V1173">
        <v>5613</v>
      </c>
      <c r="W1173" t="s">
        <v>123</v>
      </c>
      <c r="Y1173" t="s">
        <v>1803</v>
      </c>
      <c r="Z1173" t="s">
        <v>1804</v>
      </c>
      <c r="AA1173" t="s">
        <v>1134</v>
      </c>
      <c r="AB1173" t="s">
        <v>200</v>
      </c>
      <c r="AC1173" t="s">
        <v>1801</v>
      </c>
      <c r="AE1173" t="s">
        <v>119</v>
      </c>
      <c r="AF1173" t="s">
        <v>120</v>
      </c>
      <c r="AG1173" s="8">
        <v>96950</v>
      </c>
      <c r="AH1173" t="s">
        <v>121</v>
      </c>
      <c r="AJ1173" s="10">
        <v>16702850478</v>
      </c>
      <c r="AL1173" t="s">
        <v>1805</v>
      </c>
      <c r="BD1173" t="str">
        <f>"49-9071.00"</f>
        <v>49-9071.00</v>
      </c>
      <c r="BE1173" t="s">
        <v>241</v>
      </c>
      <c r="BF1173" t="s">
        <v>2871</v>
      </c>
      <c r="BG1173" t="s">
        <v>750</v>
      </c>
      <c r="BH1173">
        <v>8</v>
      </c>
      <c r="BJ1173" s="1">
        <v>45627</v>
      </c>
      <c r="BK1173" s="1">
        <v>45961</v>
      </c>
      <c r="BN1173">
        <v>40</v>
      </c>
      <c r="BO1173">
        <v>0</v>
      </c>
      <c r="BP1173">
        <v>8</v>
      </c>
      <c r="BQ1173">
        <v>8</v>
      </c>
      <c r="BR1173">
        <v>8</v>
      </c>
      <c r="BS1173">
        <v>8</v>
      </c>
      <c r="BT1173">
        <v>8</v>
      </c>
      <c r="BU1173">
        <v>0</v>
      </c>
      <c r="BV1173" t="str">
        <f>"8:00 AM"</f>
        <v>8:00 AM</v>
      </c>
      <c r="BW1173" t="str">
        <f>"5:00 PM"</f>
        <v>5:00 PM</v>
      </c>
      <c r="BX1173" t="s">
        <v>158</v>
      </c>
      <c r="BY1173">
        <v>0</v>
      </c>
      <c r="BZ1173">
        <v>12</v>
      </c>
      <c r="CA1173" t="s">
        <v>115</v>
      </c>
      <c r="CC1173" s="2" t="s">
        <v>8176</v>
      </c>
      <c r="CD1173" t="s">
        <v>2872</v>
      </c>
      <c r="CF1173" t="s">
        <v>119</v>
      </c>
      <c r="CG1173" t="s">
        <v>120</v>
      </c>
      <c r="CH1173" s="8">
        <v>96950</v>
      </c>
      <c r="CI1173" s="3">
        <v>9.75</v>
      </c>
      <c r="CJ1173" s="3">
        <v>9.75</v>
      </c>
      <c r="CK1173" s="3">
        <v>0</v>
      </c>
      <c r="CL1173" s="3">
        <v>0</v>
      </c>
      <c r="CM1173" t="s">
        <v>136</v>
      </c>
      <c r="CN1173" t="s">
        <v>158</v>
      </c>
      <c r="CO1173" t="s">
        <v>138</v>
      </c>
      <c r="CQ1173" t="s">
        <v>115</v>
      </c>
      <c r="CR1173" t="s">
        <v>133</v>
      </c>
      <c r="CS1173" t="s">
        <v>139</v>
      </c>
      <c r="CT1173" t="s">
        <v>139</v>
      </c>
      <c r="CU1173" t="s">
        <v>139</v>
      </c>
      <c r="CV1173" t="s">
        <v>133</v>
      </c>
      <c r="CW1173" t="s">
        <v>139</v>
      </c>
      <c r="CX1173" t="s">
        <v>6799</v>
      </c>
      <c r="CY1173" s="10">
        <v>16702850478</v>
      </c>
      <c r="CZ1173" t="s">
        <v>1805</v>
      </c>
      <c r="DA1173" t="s">
        <v>139</v>
      </c>
      <c r="DB1173" t="s">
        <v>133</v>
      </c>
      <c r="DC1173" t="s">
        <v>115</v>
      </c>
      <c r="DD1173" t="s">
        <v>1803</v>
      </c>
      <c r="DE1173" t="s">
        <v>1804</v>
      </c>
      <c r="DF1173" t="s">
        <v>1134</v>
      </c>
      <c r="DG1173" t="s">
        <v>1800</v>
      </c>
      <c r="DH1173" t="s">
        <v>1805</v>
      </c>
    </row>
    <row r="1174" spans="1:112" ht="14.45" customHeight="1" x14ac:dyDescent="0.25">
      <c r="A1174" t="s">
        <v>8518</v>
      </c>
      <c r="B1174" t="s">
        <v>143</v>
      </c>
      <c r="C1174" s="1">
        <v>45632</v>
      </c>
      <c r="D1174" s="1">
        <v>45672</v>
      </c>
      <c r="E1174" t="s">
        <v>114</v>
      </c>
      <c r="G1174" t="s">
        <v>115</v>
      </c>
      <c r="H1174" t="s">
        <v>115</v>
      </c>
      <c r="I1174" t="s">
        <v>115</v>
      </c>
      <c r="J1174" t="s">
        <v>6408</v>
      </c>
      <c r="K1174" t="s">
        <v>6409</v>
      </c>
      <c r="L1174" t="s">
        <v>6410</v>
      </c>
      <c r="N1174" t="s">
        <v>119</v>
      </c>
      <c r="O1174" t="s">
        <v>120</v>
      </c>
      <c r="P1174" s="8">
        <v>96950</v>
      </c>
      <c r="Q1174" t="s">
        <v>121</v>
      </c>
      <c r="R1174" t="s">
        <v>1699</v>
      </c>
      <c r="S1174" s="10">
        <v>16704843024</v>
      </c>
      <c r="U1174" t="s">
        <v>6411</v>
      </c>
      <c r="V1174">
        <v>333992</v>
      </c>
      <c r="W1174" t="s">
        <v>123</v>
      </c>
      <c r="Y1174" t="s">
        <v>6412</v>
      </c>
      <c r="Z1174" t="s">
        <v>6413</v>
      </c>
      <c r="AA1174" t="s">
        <v>6414</v>
      </c>
      <c r="AB1174" t="s">
        <v>4750</v>
      </c>
      <c r="AC1174" t="s">
        <v>6415</v>
      </c>
      <c r="AE1174" t="s">
        <v>119</v>
      </c>
      <c r="AF1174" t="s">
        <v>120</v>
      </c>
      <c r="AG1174" s="8">
        <v>96950</v>
      </c>
      <c r="AH1174" t="s">
        <v>121</v>
      </c>
      <c r="AI1174" t="s">
        <v>6416</v>
      </c>
      <c r="AJ1174" s="10">
        <v>16704843024</v>
      </c>
      <c r="AL1174" t="s">
        <v>6417</v>
      </c>
      <c r="BD1174" t="str">
        <f>"51-4121.00"</f>
        <v>51-4121.00</v>
      </c>
      <c r="BE1174" t="s">
        <v>666</v>
      </c>
      <c r="BF1174" t="s">
        <v>6418</v>
      </c>
      <c r="BG1174" t="s">
        <v>4344</v>
      </c>
      <c r="BH1174">
        <v>8</v>
      </c>
      <c r="BI1174">
        <v>8</v>
      </c>
      <c r="BJ1174" s="1">
        <v>45748</v>
      </c>
      <c r="BK1174" s="1">
        <v>46112</v>
      </c>
      <c r="BL1174" s="1">
        <v>45748</v>
      </c>
      <c r="BM1174" s="1">
        <v>46112</v>
      </c>
      <c r="BN1174">
        <v>35</v>
      </c>
      <c r="BO1174">
        <v>0</v>
      </c>
      <c r="BP1174">
        <v>7</v>
      </c>
      <c r="BQ1174">
        <v>7</v>
      </c>
      <c r="BR1174">
        <v>7</v>
      </c>
      <c r="BS1174">
        <v>7</v>
      </c>
      <c r="BT1174">
        <v>7</v>
      </c>
      <c r="BU1174">
        <v>0</v>
      </c>
      <c r="BV1174" t="str">
        <f>"8:00 AM"</f>
        <v>8:00 AM</v>
      </c>
      <c r="BW1174" t="str">
        <f>"4:00 PM"</f>
        <v>4:00 PM</v>
      </c>
      <c r="BX1174" t="s">
        <v>226</v>
      </c>
      <c r="BY1174">
        <v>0</v>
      </c>
      <c r="BZ1174">
        <v>12</v>
      </c>
      <c r="CA1174" t="s">
        <v>115</v>
      </c>
      <c r="CC1174" t="s">
        <v>6419</v>
      </c>
      <c r="CD1174" t="s">
        <v>6420</v>
      </c>
      <c r="CF1174" t="s">
        <v>148</v>
      </c>
      <c r="CG1174" t="s">
        <v>120</v>
      </c>
      <c r="CH1174" s="8">
        <v>96950</v>
      </c>
      <c r="CI1174" s="3">
        <v>20.25</v>
      </c>
      <c r="CJ1174" s="3">
        <v>20.25</v>
      </c>
      <c r="CK1174" s="3">
        <v>30.37</v>
      </c>
      <c r="CL1174" s="3">
        <v>30.37</v>
      </c>
      <c r="CM1174" t="s">
        <v>136</v>
      </c>
      <c r="CN1174" t="s">
        <v>246</v>
      </c>
      <c r="CO1174" t="s">
        <v>138</v>
      </c>
      <c r="CQ1174" t="s">
        <v>115</v>
      </c>
      <c r="CR1174" t="s">
        <v>133</v>
      </c>
      <c r="CS1174" t="s">
        <v>133</v>
      </c>
      <c r="CT1174" t="s">
        <v>133</v>
      </c>
      <c r="CU1174" t="s">
        <v>139</v>
      </c>
      <c r="CV1174" t="s">
        <v>133</v>
      </c>
      <c r="CW1174" t="s">
        <v>133</v>
      </c>
      <c r="CX1174" t="s">
        <v>4041</v>
      </c>
      <c r="CY1174" s="10">
        <v>16704843024</v>
      </c>
      <c r="CZ1174" t="s">
        <v>6417</v>
      </c>
      <c r="DA1174" t="s">
        <v>139</v>
      </c>
      <c r="DB1174" t="s">
        <v>133</v>
      </c>
      <c r="DC1174" t="s">
        <v>115</v>
      </c>
      <c r="DD1174" t="s">
        <v>6421</v>
      </c>
      <c r="DE1174" t="s">
        <v>8519</v>
      </c>
      <c r="DF1174" t="s">
        <v>2497</v>
      </c>
      <c r="DG1174" t="s">
        <v>6423</v>
      </c>
      <c r="DH1174" t="s">
        <v>6417</v>
      </c>
    </row>
    <row r="1175" spans="1:112" ht="14.45" customHeight="1" x14ac:dyDescent="0.25">
      <c r="A1175" t="s">
        <v>8728</v>
      </c>
      <c r="B1175" t="s">
        <v>143</v>
      </c>
      <c r="C1175" s="1">
        <v>45614</v>
      </c>
      <c r="D1175" s="1">
        <v>45672</v>
      </c>
      <c r="E1175" t="s">
        <v>144</v>
      </c>
      <c r="F1175" s="1">
        <v>45746</v>
      </c>
      <c r="G1175" t="s">
        <v>115</v>
      </c>
      <c r="H1175" t="s">
        <v>115</v>
      </c>
      <c r="I1175" t="s">
        <v>115</v>
      </c>
      <c r="J1175" t="s">
        <v>8729</v>
      </c>
      <c r="K1175" t="s">
        <v>8730</v>
      </c>
      <c r="L1175" t="s">
        <v>550</v>
      </c>
      <c r="N1175" t="s">
        <v>119</v>
      </c>
      <c r="O1175" t="s">
        <v>120</v>
      </c>
      <c r="P1175" s="8">
        <v>96950</v>
      </c>
      <c r="Q1175" t="s">
        <v>121</v>
      </c>
      <c r="S1175" s="10">
        <v>16702331199</v>
      </c>
      <c r="U1175" t="s">
        <v>551</v>
      </c>
      <c r="V1175">
        <v>2361</v>
      </c>
      <c r="W1175" t="s">
        <v>123</v>
      </c>
      <c r="Y1175" t="s">
        <v>552</v>
      </c>
      <c r="Z1175" t="s">
        <v>553</v>
      </c>
      <c r="AA1175" t="s">
        <v>1358</v>
      </c>
      <c r="AB1175" t="s">
        <v>200</v>
      </c>
      <c r="AC1175" t="s">
        <v>550</v>
      </c>
      <c r="AE1175" t="s">
        <v>119</v>
      </c>
      <c r="AF1175" t="s">
        <v>120</v>
      </c>
      <c r="AG1175" s="8">
        <v>96950</v>
      </c>
      <c r="AH1175" t="s">
        <v>121</v>
      </c>
      <c r="AJ1175" s="10">
        <v>16702331199</v>
      </c>
      <c r="AL1175" t="s">
        <v>557</v>
      </c>
      <c r="BD1175" t="str">
        <f>"49-9071.00"</f>
        <v>49-9071.00</v>
      </c>
      <c r="BE1175" t="s">
        <v>241</v>
      </c>
      <c r="BF1175" t="s">
        <v>8731</v>
      </c>
      <c r="BG1175" t="s">
        <v>1085</v>
      </c>
      <c r="BH1175">
        <v>3</v>
      </c>
      <c r="BI1175">
        <v>3</v>
      </c>
      <c r="BJ1175" s="1">
        <v>45748</v>
      </c>
      <c r="BK1175" s="1">
        <v>46112</v>
      </c>
      <c r="BL1175" s="1">
        <v>45748</v>
      </c>
      <c r="BM1175" s="1">
        <v>46112</v>
      </c>
      <c r="BN1175">
        <v>35</v>
      </c>
      <c r="BO1175">
        <v>0</v>
      </c>
      <c r="BP1175">
        <v>7</v>
      </c>
      <c r="BQ1175">
        <v>7</v>
      </c>
      <c r="BR1175">
        <v>7</v>
      </c>
      <c r="BS1175">
        <v>7</v>
      </c>
      <c r="BT1175">
        <v>7</v>
      </c>
      <c r="BU1175">
        <v>0</v>
      </c>
      <c r="BV1175" t="str">
        <f>"9:00 AM"</f>
        <v>9:00 AM</v>
      </c>
      <c r="BW1175" t="str">
        <f>"5:00 PM"</f>
        <v>5:00 PM</v>
      </c>
      <c r="BX1175" t="s">
        <v>226</v>
      </c>
      <c r="BY1175">
        <v>0</v>
      </c>
      <c r="BZ1175">
        <v>12</v>
      </c>
      <c r="CA1175" t="s">
        <v>115</v>
      </c>
      <c r="CC1175" s="2" t="s">
        <v>8732</v>
      </c>
      <c r="CD1175" t="s">
        <v>3056</v>
      </c>
      <c r="CF1175" t="s">
        <v>148</v>
      </c>
      <c r="CG1175" t="s">
        <v>120</v>
      </c>
      <c r="CH1175" s="8">
        <v>96950</v>
      </c>
      <c r="CI1175" s="3">
        <v>9.75</v>
      </c>
      <c r="CJ1175" s="3">
        <v>9.75</v>
      </c>
      <c r="CK1175" s="3">
        <v>14.63</v>
      </c>
      <c r="CL1175" s="3">
        <v>14.63</v>
      </c>
      <c r="CM1175" t="s">
        <v>136</v>
      </c>
      <c r="CN1175" t="s">
        <v>555</v>
      </c>
      <c r="CO1175" t="s">
        <v>138</v>
      </c>
      <c r="CQ1175" t="s">
        <v>115</v>
      </c>
      <c r="CR1175" t="s">
        <v>133</v>
      </c>
      <c r="CS1175" t="s">
        <v>139</v>
      </c>
      <c r="CT1175" t="s">
        <v>133</v>
      </c>
      <c r="CU1175" t="s">
        <v>139</v>
      </c>
      <c r="CV1175" t="s">
        <v>133</v>
      </c>
      <c r="CW1175" t="s">
        <v>139</v>
      </c>
      <c r="CX1175" t="s">
        <v>8733</v>
      </c>
      <c r="CY1175" s="10">
        <v>16702331199</v>
      </c>
      <c r="CZ1175" t="s">
        <v>557</v>
      </c>
      <c r="DA1175" t="s">
        <v>139</v>
      </c>
      <c r="DB1175" t="s">
        <v>133</v>
      </c>
      <c r="DC1175" t="s">
        <v>115</v>
      </c>
    </row>
    <row r="1176" spans="1:112" ht="14.45" customHeight="1" x14ac:dyDescent="0.25">
      <c r="A1176" t="s">
        <v>9496</v>
      </c>
      <c r="B1176" t="s">
        <v>143</v>
      </c>
      <c r="C1176" s="1">
        <v>45631</v>
      </c>
      <c r="D1176" s="1">
        <v>45672</v>
      </c>
      <c r="E1176" t="s">
        <v>144</v>
      </c>
      <c r="F1176" s="1">
        <v>45807</v>
      </c>
      <c r="G1176" t="s">
        <v>115</v>
      </c>
      <c r="H1176" t="s">
        <v>115</v>
      </c>
      <c r="I1176" t="s">
        <v>115</v>
      </c>
      <c r="J1176" t="s">
        <v>6667</v>
      </c>
      <c r="K1176" t="s">
        <v>6668</v>
      </c>
      <c r="L1176" t="s">
        <v>4843</v>
      </c>
      <c r="N1176" t="s">
        <v>148</v>
      </c>
      <c r="O1176" t="s">
        <v>120</v>
      </c>
      <c r="P1176" s="8">
        <v>96950</v>
      </c>
      <c r="Q1176" t="s">
        <v>121</v>
      </c>
      <c r="S1176" s="10">
        <v>16702338883</v>
      </c>
      <c r="U1176" t="s">
        <v>6089</v>
      </c>
      <c r="V1176">
        <v>23622</v>
      </c>
      <c r="W1176" t="s">
        <v>123</v>
      </c>
      <c r="Y1176" t="s">
        <v>6593</v>
      </c>
      <c r="Z1176" t="s">
        <v>6594</v>
      </c>
      <c r="AA1176" t="s">
        <v>6595</v>
      </c>
      <c r="AB1176" t="s">
        <v>565</v>
      </c>
      <c r="AC1176" t="s">
        <v>8265</v>
      </c>
      <c r="AE1176" t="s">
        <v>148</v>
      </c>
      <c r="AF1176" t="s">
        <v>120</v>
      </c>
      <c r="AG1176" s="8">
        <v>96950</v>
      </c>
      <c r="AH1176" t="s">
        <v>121</v>
      </c>
      <c r="AJ1176" s="10">
        <v>16702338883</v>
      </c>
      <c r="AL1176" t="s">
        <v>6094</v>
      </c>
      <c r="BD1176" t="str">
        <f>"49-9071.00"</f>
        <v>49-9071.00</v>
      </c>
      <c r="BE1176" t="s">
        <v>241</v>
      </c>
      <c r="BF1176" t="s">
        <v>8266</v>
      </c>
      <c r="BG1176" t="s">
        <v>8267</v>
      </c>
      <c r="BH1176">
        <v>5</v>
      </c>
      <c r="BI1176">
        <v>5</v>
      </c>
      <c r="BJ1176" s="1">
        <v>45809</v>
      </c>
      <c r="BK1176" s="1">
        <v>46173</v>
      </c>
      <c r="BL1176" s="1">
        <v>45809</v>
      </c>
      <c r="BM1176" s="1">
        <v>46173</v>
      </c>
      <c r="BN1176">
        <v>40</v>
      </c>
      <c r="BO1176">
        <v>0</v>
      </c>
      <c r="BP1176">
        <v>8</v>
      </c>
      <c r="BQ1176">
        <v>8</v>
      </c>
      <c r="BR1176">
        <v>8</v>
      </c>
      <c r="BS1176">
        <v>8</v>
      </c>
      <c r="BT1176">
        <v>8</v>
      </c>
      <c r="BU1176">
        <v>0</v>
      </c>
      <c r="BV1176" t="str">
        <f>"7:30 AM"</f>
        <v>7:30 AM</v>
      </c>
      <c r="BW1176" t="str">
        <f>"4:30 PM"</f>
        <v>4:30 PM</v>
      </c>
      <c r="BX1176" t="s">
        <v>226</v>
      </c>
      <c r="BY1176">
        <v>0</v>
      </c>
      <c r="BZ1176">
        <v>6</v>
      </c>
      <c r="CA1176" t="s">
        <v>115</v>
      </c>
      <c r="CC1176" s="2" t="s">
        <v>6832</v>
      </c>
      <c r="CD1176" t="s">
        <v>4843</v>
      </c>
      <c r="CF1176" t="s">
        <v>148</v>
      </c>
      <c r="CG1176" t="s">
        <v>120</v>
      </c>
      <c r="CH1176" s="8">
        <v>96950</v>
      </c>
      <c r="CI1176" s="3">
        <v>9.75</v>
      </c>
      <c r="CJ1176" s="3">
        <v>9.75</v>
      </c>
      <c r="CK1176" s="3">
        <v>14.63</v>
      </c>
      <c r="CL1176" s="3">
        <v>14.63</v>
      </c>
      <c r="CM1176" t="s">
        <v>136</v>
      </c>
      <c r="CN1176" t="s">
        <v>139</v>
      </c>
      <c r="CO1176" t="s">
        <v>466</v>
      </c>
      <c r="CQ1176" t="s">
        <v>115</v>
      </c>
      <c r="CR1176" t="s">
        <v>133</v>
      </c>
      <c r="CS1176" t="s">
        <v>133</v>
      </c>
      <c r="CT1176" t="s">
        <v>133</v>
      </c>
      <c r="CU1176" t="s">
        <v>139</v>
      </c>
      <c r="CV1176" t="s">
        <v>133</v>
      </c>
      <c r="CW1176" t="s">
        <v>133</v>
      </c>
      <c r="CX1176" t="s">
        <v>4245</v>
      </c>
      <c r="CY1176" s="10">
        <v>16702338883</v>
      </c>
      <c r="CZ1176" t="s">
        <v>6094</v>
      </c>
      <c r="DA1176" t="s">
        <v>139</v>
      </c>
      <c r="DB1176" t="s">
        <v>133</v>
      </c>
      <c r="DC1176" t="s">
        <v>115</v>
      </c>
    </row>
    <row r="1177" spans="1:112" ht="14.45" customHeight="1" x14ac:dyDescent="0.25">
      <c r="A1177" t="s">
        <v>3972</v>
      </c>
      <c r="B1177" t="s">
        <v>143</v>
      </c>
      <c r="C1177" s="1">
        <v>45615</v>
      </c>
      <c r="D1177" s="1">
        <v>45673</v>
      </c>
      <c r="E1177" t="s">
        <v>144</v>
      </c>
      <c r="F1177" s="1">
        <v>45776</v>
      </c>
      <c r="G1177" t="s">
        <v>115</v>
      </c>
      <c r="H1177" t="s">
        <v>115</v>
      </c>
      <c r="I1177" t="s">
        <v>115</v>
      </c>
      <c r="J1177" t="s">
        <v>3973</v>
      </c>
      <c r="L1177" t="s">
        <v>3974</v>
      </c>
      <c r="M1177" t="s">
        <v>3975</v>
      </c>
      <c r="N1177" t="s">
        <v>119</v>
      </c>
      <c r="O1177" t="s">
        <v>120</v>
      </c>
      <c r="P1177" s="8">
        <v>96950</v>
      </c>
      <c r="Q1177" t="s">
        <v>121</v>
      </c>
      <c r="S1177" s="10">
        <v>16703232428</v>
      </c>
      <c r="U1177" t="s">
        <v>3710</v>
      </c>
      <c r="V1177">
        <v>23711</v>
      </c>
      <c r="W1177" t="s">
        <v>123</v>
      </c>
      <c r="Y1177" t="s">
        <v>3711</v>
      </c>
      <c r="Z1177" t="s">
        <v>3712</v>
      </c>
      <c r="AA1177" t="s">
        <v>3713</v>
      </c>
      <c r="AB1177" t="s">
        <v>3976</v>
      </c>
      <c r="AC1177" t="s">
        <v>3977</v>
      </c>
      <c r="AD1177" t="s">
        <v>3975</v>
      </c>
      <c r="AE1177" t="s">
        <v>119</v>
      </c>
      <c r="AF1177" t="s">
        <v>120</v>
      </c>
      <c r="AG1177" s="8">
        <v>96950</v>
      </c>
      <c r="AH1177" t="s">
        <v>121</v>
      </c>
      <c r="AJ1177" s="10">
        <v>16703232428</v>
      </c>
      <c r="AL1177" t="s">
        <v>3716</v>
      </c>
      <c r="BD1177" t="str">
        <f>"49-9071.00"</f>
        <v>49-9071.00</v>
      </c>
      <c r="BE1177" t="s">
        <v>241</v>
      </c>
      <c r="BF1177" t="s">
        <v>3978</v>
      </c>
      <c r="BG1177" t="s">
        <v>3979</v>
      </c>
      <c r="BH1177">
        <v>7</v>
      </c>
      <c r="BI1177">
        <v>7</v>
      </c>
      <c r="BJ1177" s="1">
        <v>45778</v>
      </c>
      <c r="BK1177" s="1">
        <v>46142</v>
      </c>
      <c r="BL1177" s="1">
        <v>45778</v>
      </c>
      <c r="BM1177" s="1">
        <v>46142</v>
      </c>
      <c r="BN1177">
        <v>40</v>
      </c>
      <c r="BO1177">
        <v>0</v>
      </c>
      <c r="BP1177">
        <v>8</v>
      </c>
      <c r="BQ1177">
        <v>8</v>
      </c>
      <c r="BR1177">
        <v>8</v>
      </c>
      <c r="BS1177">
        <v>8</v>
      </c>
      <c r="BT1177">
        <v>8</v>
      </c>
      <c r="BU1177">
        <v>0</v>
      </c>
      <c r="BV1177" t="str">
        <f>"7:00 AM"</f>
        <v>7:00 AM</v>
      </c>
      <c r="BW1177" t="str">
        <f>"5:00 PM"</f>
        <v>5:00 PM</v>
      </c>
      <c r="BX1177" t="s">
        <v>226</v>
      </c>
      <c r="BY1177">
        <v>0</v>
      </c>
      <c r="BZ1177">
        <v>12</v>
      </c>
      <c r="CA1177" t="s">
        <v>115</v>
      </c>
      <c r="CC1177" s="2" t="s">
        <v>3980</v>
      </c>
      <c r="CD1177" t="s">
        <v>3977</v>
      </c>
      <c r="CE1177" t="s">
        <v>3981</v>
      </c>
      <c r="CF1177" t="s">
        <v>119</v>
      </c>
      <c r="CG1177" t="s">
        <v>120</v>
      </c>
      <c r="CH1177" s="8">
        <v>96950</v>
      </c>
      <c r="CI1177" s="3">
        <v>9.75</v>
      </c>
      <c r="CJ1177" s="3">
        <v>10</v>
      </c>
      <c r="CK1177" s="3">
        <v>14.63</v>
      </c>
      <c r="CL1177" s="3">
        <v>15</v>
      </c>
      <c r="CM1177" t="s">
        <v>136</v>
      </c>
      <c r="CN1177" t="s">
        <v>3982</v>
      </c>
      <c r="CO1177" t="s">
        <v>138</v>
      </c>
      <c r="CQ1177" t="s">
        <v>115</v>
      </c>
      <c r="CR1177" t="s">
        <v>133</v>
      </c>
      <c r="CS1177" t="s">
        <v>139</v>
      </c>
      <c r="CT1177" t="s">
        <v>133</v>
      </c>
      <c r="CU1177" t="s">
        <v>139</v>
      </c>
      <c r="CV1177" t="s">
        <v>133</v>
      </c>
      <c r="CW1177" t="s">
        <v>139</v>
      </c>
      <c r="CX1177" t="s">
        <v>516</v>
      </c>
      <c r="CY1177" s="10">
        <v>16703232428</v>
      </c>
      <c r="CZ1177" t="s">
        <v>3716</v>
      </c>
      <c r="DA1177" t="s">
        <v>139</v>
      </c>
      <c r="DB1177" t="s">
        <v>133</v>
      </c>
      <c r="DC1177" t="s">
        <v>115</v>
      </c>
      <c r="DD1177" t="s">
        <v>517</v>
      </c>
      <c r="DE1177" t="s">
        <v>518</v>
      </c>
      <c r="DF1177" t="s">
        <v>519</v>
      </c>
      <c r="DG1177" t="s">
        <v>520</v>
      </c>
      <c r="DH1177" t="s">
        <v>521</v>
      </c>
    </row>
    <row r="1178" spans="1:112" ht="14.45" customHeight="1" x14ac:dyDescent="0.25">
      <c r="A1178" t="s">
        <v>8891</v>
      </c>
      <c r="B1178" t="s">
        <v>113</v>
      </c>
      <c r="C1178" s="1">
        <v>45671</v>
      </c>
      <c r="D1178" s="1">
        <v>45673</v>
      </c>
      <c r="E1178" t="s">
        <v>114</v>
      </c>
      <c r="G1178" t="s">
        <v>115</v>
      </c>
      <c r="H1178" t="s">
        <v>115</v>
      </c>
      <c r="I1178" t="s">
        <v>115</v>
      </c>
      <c r="J1178" t="s">
        <v>997</v>
      </c>
      <c r="L1178" t="s">
        <v>998</v>
      </c>
      <c r="M1178" t="s">
        <v>999</v>
      </c>
      <c r="N1178" t="s">
        <v>119</v>
      </c>
      <c r="O1178" t="s">
        <v>120</v>
      </c>
      <c r="P1178" s="8">
        <v>96950</v>
      </c>
      <c r="Q1178" t="s">
        <v>121</v>
      </c>
      <c r="S1178" s="10">
        <v>16702858730</v>
      </c>
      <c r="U1178" t="s">
        <v>1000</v>
      </c>
      <c r="V1178">
        <v>561320</v>
      </c>
      <c r="W1178" t="s">
        <v>123</v>
      </c>
      <c r="Y1178" t="s">
        <v>1001</v>
      </c>
      <c r="Z1178" t="s">
        <v>1002</v>
      </c>
      <c r="AA1178" t="s">
        <v>1003</v>
      </c>
      <c r="AB1178" t="s">
        <v>288</v>
      </c>
      <c r="AC1178" t="s">
        <v>998</v>
      </c>
      <c r="AD1178" t="s">
        <v>999</v>
      </c>
      <c r="AE1178" t="s">
        <v>119</v>
      </c>
      <c r="AF1178" t="s">
        <v>120</v>
      </c>
      <c r="AG1178" s="8">
        <v>96950</v>
      </c>
      <c r="AH1178" t="s">
        <v>121</v>
      </c>
      <c r="AJ1178" s="10">
        <v>16702858730</v>
      </c>
      <c r="AL1178" t="s">
        <v>1004</v>
      </c>
      <c r="BD1178" t="str">
        <f>"37-2012.00"</f>
        <v>37-2012.00</v>
      </c>
      <c r="BE1178" t="s">
        <v>512</v>
      </c>
      <c r="BF1178" t="s">
        <v>8019</v>
      </c>
      <c r="BG1178" t="s">
        <v>1593</v>
      </c>
      <c r="BH1178">
        <v>15</v>
      </c>
      <c r="BJ1178" s="1">
        <v>45748</v>
      </c>
      <c r="BK1178" s="1">
        <v>46112</v>
      </c>
      <c r="BN1178">
        <v>35</v>
      </c>
      <c r="BO1178">
        <v>0</v>
      </c>
      <c r="BP1178">
        <v>7</v>
      </c>
      <c r="BQ1178">
        <v>7</v>
      </c>
      <c r="BR1178">
        <v>7</v>
      </c>
      <c r="BS1178">
        <v>7</v>
      </c>
      <c r="BT1178">
        <v>7</v>
      </c>
      <c r="BU1178">
        <v>0</v>
      </c>
      <c r="BV1178" t="str">
        <f>"9:00 AM"</f>
        <v>9:00 AM</v>
      </c>
      <c r="BW1178" t="str">
        <f>"5:00 PM"</f>
        <v>5:00 PM</v>
      </c>
      <c r="BX1178" t="s">
        <v>158</v>
      </c>
      <c r="BY1178">
        <v>0</v>
      </c>
      <c r="BZ1178">
        <v>3</v>
      </c>
      <c r="CA1178" t="s">
        <v>115</v>
      </c>
      <c r="CC1178" s="2" t="s">
        <v>8892</v>
      </c>
      <c r="CD1178" t="s">
        <v>1008</v>
      </c>
      <c r="CE1178" t="s">
        <v>1009</v>
      </c>
      <c r="CF1178" t="s">
        <v>119</v>
      </c>
      <c r="CG1178" t="s">
        <v>120</v>
      </c>
      <c r="CH1178" s="8">
        <v>96950</v>
      </c>
      <c r="CI1178" s="3">
        <v>7.77</v>
      </c>
      <c r="CJ1178" s="3">
        <v>7.77</v>
      </c>
      <c r="CK1178" s="3">
        <v>11.66</v>
      </c>
      <c r="CL1178" s="3">
        <v>11.66</v>
      </c>
      <c r="CM1178" t="s">
        <v>136</v>
      </c>
      <c r="CN1178" t="s">
        <v>137</v>
      </c>
      <c r="CO1178" t="s">
        <v>138</v>
      </c>
      <c r="CQ1178" t="s">
        <v>115</v>
      </c>
      <c r="CR1178" t="s">
        <v>133</v>
      </c>
      <c r="CS1178" t="s">
        <v>139</v>
      </c>
      <c r="CT1178" t="s">
        <v>133</v>
      </c>
      <c r="CU1178" t="s">
        <v>139</v>
      </c>
      <c r="CV1178" t="s">
        <v>133</v>
      </c>
      <c r="CW1178" t="s">
        <v>139</v>
      </c>
      <c r="CX1178" s="2" t="s">
        <v>1010</v>
      </c>
      <c r="CY1178" s="10">
        <v>16702858730</v>
      </c>
      <c r="CZ1178" t="s">
        <v>1004</v>
      </c>
      <c r="DA1178" t="s">
        <v>139</v>
      </c>
      <c r="DB1178" t="s">
        <v>133</v>
      </c>
      <c r="DC1178" t="s">
        <v>115</v>
      </c>
    </row>
    <row r="1179" spans="1:112" ht="14.45" customHeight="1" x14ac:dyDescent="0.25">
      <c r="A1179" t="s">
        <v>418</v>
      </c>
      <c r="B1179" t="s">
        <v>143</v>
      </c>
      <c r="C1179" s="1">
        <v>45610</v>
      </c>
      <c r="D1179" s="1">
        <v>45674</v>
      </c>
      <c r="E1179" t="s">
        <v>114</v>
      </c>
      <c r="G1179" t="s">
        <v>115</v>
      </c>
      <c r="H1179" t="s">
        <v>115</v>
      </c>
      <c r="I1179" t="s">
        <v>115</v>
      </c>
      <c r="J1179" t="s">
        <v>372</v>
      </c>
      <c r="K1179" t="s">
        <v>373</v>
      </c>
      <c r="L1179" t="s">
        <v>374</v>
      </c>
      <c r="M1179" t="s">
        <v>375</v>
      </c>
      <c r="N1179" t="s">
        <v>119</v>
      </c>
      <c r="O1179" t="s">
        <v>120</v>
      </c>
      <c r="P1179" s="8">
        <v>96950</v>
      </c>
      <c r="Q1179" t="s">
        <v>121</v>
      </c>
      <c r="R1179" t="s">
        <v>376</v>
      </c>
      <c r="S1179" s="10">
        <v>16702359981</v>
      </c>
      <c r="U1179" t="s">
        <v>377</v>
      </c>
      <c r="V1179">
        <v>561510</v>
      </c>
      <c r="W1179" t="s">
        <v>123</v>
      </c>
      <c r="Y1179" t="s">
        <v>378</v>
      </c>
      <c r="Z1179" t="s">
        <v>379</v>
      </c>
      <c r="AA1179" t="s">
        <v>139</v>
      </c>
      <c r="AB1179" t="s">
        <v>200</v>
      </c>
      <c r="AC1179" t="s">
        <v>374</v>
      </c>
      <c r="AD1179" t="s">
        <v>375</v>
      </c>
      <c r="AE1179" t="s">
        <v>119</v>
      </c>
      <c r="AF1179" t="s">
        <v>120</v>
      </c>
      <c r="AG1179" s="8">
        <v>96950</v>
      </c>
      <c r="AH1179" t="s">
        <v>121</v>
      </c>
      <c r="AI1179" t="s">
        <v>376</v>
      </c>
      <c r="AJ1179" s="10">
        <v>16702359981</v>
      </c>
      <c r="AL1179" t="s">
        <v>380</v>
      </c>
      <c r="BD1179" t="str">
        <f>"39-7012.00"</f>
        <v>39-7012.00</v>
      </c>
      <c r="BE1179" t="s">
        <v>381</v>
      </c>
      <c r="BF1179" t="s">
        <v>382</v>
      </c>
      <c r="BG1179" t="s">
        <v>383</v>
      </c>
      <c r="BH1179">
        <v>2</v>
      </c>
      <c r="BI1179">
        <v>2</v>
      </c>
      <c r="BJ1179" s="1">
        <v>45611</v>
      </c>
      <c r="BK1179" s="1">
        <v>45930</v>
      </c>
      <c r="BL1179" s="1">
        <v>45674</v>
      </c>
      <c r="BM1179" s="1">
        <v>45930</v>
      </c>
      <c r="BN1179">
        <v>40</v>
      </c>
      <c r="BO1179">
        <v>0</v>
      </c>
      <c r="BP1179">
        <v>8</v>
      </c>
      <c r="BQ1179">
        <v>8</v>
      </c>
      <c r="BR1179">
        <v>8</v>
      </c>
      <c r="BS1179">
        <v>8</v>
      </c>
      <c r="BT1179">
        <v>8</v>
      </c>
      <c r="BU1179">
        <v>0</v>
      </c>
      <c r="BV1179" t="str">
        <f>"8:00 AM"</f>
        <v>8:00 AM</v>
      </c>
      <c r="BW1179" t="str">
        <f>"5:00 PM"</f>
        <v>5:00 PM</v>
      </c>
      <c r="BX1179" t="s">
        <v>158</v>
      </c>
      <c r="BY1179">
        <v>0</v>
      </c>
      <c r="BZ1179">
        <v>12</v>
      </c>
      <c r="CA1179" t="s">
        <v>115</v>
      </c>
      <c r="CC1179" t="s">
        <v>419</v>
      </c>
      <c r="CD1179" t="s">
        <v>385</v>
      </c>
      <c r="CE1179" t="s">
        <v>375</v>
      </c>
      <c r="CF1179" t="s">
        <v>119</v>
      </c>
      <c r="CG1179" t="s">
        <v>120</v>
      </c>
      <c r="CH1179" s="8">
        <v>96950</v>
      </c>
      <c r="CI1179" s="3">
        <v>10.72</v>
      </c>
      <c r="CJ1179" s="3">
        <v>11</v>
      </c>
      <c r="CK1179" s="3">
        <v>16.079999999999998</v>
      </c>
      <c r="CL1179" s="3">
        <v>16.5</v>
      </c>
      <c r="CM1179" t="s">
        <v>136</v>
      </c>
      <c r="CN1179" t="s">
        <v>139</v>
      </c>
      <c r="CO1179" t="s">
        <v>138</v>
      </c>
      <c r="CQ1179" t="s">
        <v>115</v>
      </c>
      <c r="CR1179" t="s">
        <v>133</v>
      </c>
      <c r="CS1179" t="s">
        <v>133</v>
      </c>
      <c r="CT1179" t="s">
        <v>133</v>
      </c>
      <c r="CU1179" t="s">
        <v>139</v>
      </c>
      <c r="CV1179" t="s">
        <v>133</v>
      </c>
      <c r="CW1179" t="s">
        <v>139</v>
      </c>
      <c r="CX1179" t="s">
        <v>420</v>
      </c>
      <c r="CY1179" s="10">
        <v>16702359981</v>
      </c>
      <c r="CZ1179" t="s">
        <v>387</v>
      </c>
      <c r="DA1179" t="s">
        <v>139</v>
      </c>
      <c r="DB1179" t="s">
        <v>133</v>
      </c>
      <c r="DC1179" t="s">
        <v>115</v>
      </c>
    </row>
    <row r="1180" spans="1:112" ht="14.45" customHeight="1" x14ac:dyDescent="0.25">
      <c r="A1180" t="s">
        <v>1508</v>
      </c>
      <c r="B1180" t="s">
        <v>113</v>
      </c>
      <c r="C1180" s="1">
        <v>45671</v>
      </c>
      <c r="D1180" s="1">
        <v>45674</v>
      </c>
      <c r="E1180" t="s">
        <v>114</v>
      </c>
      <c r="G1180" t="s">
        <v>115</v>
      </c>
      <c r="H1180" t="s">
        <v>115</v>
      </c>
      <c r="I1180" t="s">
        <v>115</v>
      </c>
      <c r="J1180" t="s">
        <v>1509</v>
      </c>
      <c r="L1180" t="s">
        <v>1510</v>
      </c>
      <c r="N1180" t="s">
        <v>148</v>
      </c>
      <c r="O1180" t="s">
        <v>120</v>
      </c>
      <c r="P1180" s="8">
        <v>96950</v>
      </c>
      <c r="Q1180" t="s">
        <v>121</v>
      </c>
      <c r="R1180" t="s">
        <v>1511</v>
      </c>
      <c r="S1180" s="10">
        <v>16702345860</v>
      </c>
      <c r="U1180" t="s">
        <v>1512</v>
      </c>
      <c r="V1180">
        <v>5241</v>
      </c>
      <c r="W1180" t="s">
        <v>123</v>
      </c>
      <c r="Y1180" t="s">
        <v>1513</v>
      </c>
      <c r="Z1180" t="s">
        <v>1514</v>
      </c>
      <c r="AA1180" t="s">
        <v>1515</v>
      </c>
      <c r="AB1180" t="s">
        <v>565</v>
      </c>
      <c r="AC1180" t="s">
        <v>1510</v>
      </c>
      <c r="AE1180" t="s">
        <v>148</v>
      </c>
      <c r="AF1180" t="s">
        <v>120</v>
      </c>
      <c r="AG1180" s="8">
        <v>96950</v>
      </c>
      <c r="AH1180" t="s">
        <v>121</v>
      </c>
      <c r="AI1180" t="s">
        <v>1511</v>
      </c>
      <c r="AJ1180" s="10">
        <v>16702345860</v>
      </c>
      <c r="AL1180" t="s">
        <v>1516</v>
      </c>
      <c r="BD1180" t="str">
        <f>"15-1232.00"</f>
        <v>15-1232.00</v>
      </c>
      <c r="BE1180" t="s">
        <v>1430</v>
      </c>
      <c r="BF1180" t="s">
        <v>1517</v>
      </c>
      <c r="BG1180" t="s">
        <v>1518</v>
      </c>
      <c r="BH1180">
        <v>1</v>
      </c>
      <c r="BJ1180" s="1">
        <v>45793</v>
      </c>
      <c r="BK1180" s="1">
        <v>46157</v>
      </c>
      <c r="BN1180">
        <v>35</v>
      </c>
      <c r="BO1180">
        <v>0</v>
      </c>
      <c r="BP1180">
        <v>7</v>
      </c>
      <c r="BQ1180">
        <v>7</v>
      </c>
      <c r="BR1180">
        <v>7</v>
      </c>
      <c r="BS1180">
        <v>7</v>
      </c>
      <c r="BT1180">
        <v>7</v>
      </c>
      <c r="BU1180">
        <v>0</v>
      </c>
      <c r="BV1180" t="str">
        <f>"9:00 AM"</f>
        <v>9:00 AM</v>
      </c>
      <c r="BW1180" t="str">
        <f>"5:00 PM"</f>
        <v>5:00 PM</v>
      </c>
      <c r="BX1180" t="s">
        <v>132</v>
      </c>
      <c r="BY1180">
        <v>0</v>
      </c>
      <c r="BZ1180">
        <v>24</v>
      </c>
      <c r="CA1180" t="s">
        <v>115</v>
      </c>
      <c r="CC1180" s="2" t="s">
        <v>1519</v>
      </c>
      <c r="CD1180" t="s">
        <v>1520</v>
      </c>
      <c r="CE1180" t="s">
        <v>1521</v>
      </c>
      <c r="CF1180" t="s">
        <v>148</v>
      </c>
      <c r="CG1180" t="s">
        <v>120</v>
      </c>
      <c r="CH1180" s="8">
        <v>96950</v>
      </c>
      <c r="CI1180" s="3">
        <v>15.2</v>
      </c>
      <c r="CJ1180" s="3">
        <v>15.2</v>
      </c>
      <c r="CK1180" s="3">
        <v>22.8</v>
      </c>
      <c r="CL1180" s="3">
        <v>22.8</v>
      </c>
      <c r="CM1180" t="s">
        <v>136</v>
      </c>
      <c r="CN1180" t="s">
        <v>139</v>
      </c>
      <c r="CO1180" t="s">
        <v>138</v>
      </c>
      <c r="CQ1180" t="s">
        <v>115</v>
      </c>
      <c r="CR1180" t="s">
        <v>133</v>
      </c>
      <c r="CS1180" t="s">
        <v>139</v>
      </c>
      <c r="CT1180" t="s">
        <v>133</v>
      </c>
      <c r="CU1180" t="s">
        <v>133</v>
      </c>
      <c r="CV1180" t="s">
        <v>133</v>
      </c>
      <c r="CW1180" t="s">
        <v>139</v>
      </c>
      <c r="CX1180" t="s">
        <v>139</v>
      </c>
      <c r="CY1180" s="10">
        <v>16702345860</v>
      </c>
      <c r="CZ1180" t="s">
        <v>1516</v>
      </c>
      <c r="DA1180" t="s">
        <v>1522</v>
      </c>
      <c r="DB1180" t="s">
        <v>133</v>
      </c>
      <c r="DC1180" t="s">
        <v>115</v>
      </c>
    </row>
    <row r="1181" spans="1:112" ht="14.45" customHeight="1" x14ac:dyDescent="0.25">
      <c r="A1181" t="s">
        <v>2004</v>
      </c>
      <c r="B1181" t="s">
        <v>143</v>
      </c>
      <c r="C1181" s="1">
        <v>45635</v>
      </c>
      <c r="D1181" s="1">
        <v>45674</v>
      </c>
      <c r="E1181" t="s">
        <v>114</v>
      </c>
      <c r="G1181" t="s">
        <v>133</v>
      </c>
      <c r="H1181" t="s">
        <v>115</v>
      </c>
      <c r="I1181" t="s">
        <v>115</v>
      </c>
      <c r="J1181" t="s">
        <v>1012</v>
      </c>
      <c r="L1181" t="s">
        <v>1013</v>
      </c>
      <c r="N1181" t="s">
        <v>162</v>
      </c>
      <c r="O1181" t="s">
        <v>120</v>
      </c>
      <c r="P1181" s="8">
        <v>96952</v>
      </c>
      <c r="Q1181" t="s">
        <v>121</v>
      </c>
      <c r="S1181" s="10">
        <v>16704330422</v>
      </c>
      <c r="U1181" t="s">
        <v>1014</v>
      </c>
      <c r="V1181">
        <v>212312</v>
      </c>
      <c r="W1181" t="s">
        <v>123</v>
      </c>
      <c r="Y1181" t="s">
        <v>1015</v>
      </c>
      <c r="Z1181" t="s">
        <v>1016</v>
      </c>
      <c r="AA1181" t="s">
        <v>1017</v>
      </c>
      <c r="AB1181" t="s">
        <v>1018</v>
      </c>
      <c r="AC1181" t="s">
        <v>1013</v>
      </c>
      <c r="AE1181" t="s">
        <v>162</v>
      </c>
      <c r="AF1181" t="s">
        <v>120</v>
      </c>
      <c r="AG1181" s="8">
        <v>96952</v>
      </c>
      <c r="AH1181" t="s">
        <v>121</v>
      </c>
      <c r="AJ1181" s="10">
        <v>16704330422</v>
      </c>
      <c r="AL1181" t="s">
        <v>1019</v>
      </c>
      <c r="BD1181" t="str">
        <f>"49-9071.00"</f>
        <v>49-9071.00</v>
      </c>
      <c r="BE1181" t="s">
        <v>241</v>
      </c>
      <c r="BF1181" t="s">
        <v>2005</v>
      </c>
      <c r="BG1181" t="s">
        <v>2006</v>
      </c>
      <c r="BH1181">
        <v>1</v>
      </c>
      <c r="BI1181">
        <v>1</v>
      </c>
      <c r="BJ1181" s="1">
        <v>45689</v>
      </c>
      <c r="BK1181" s="1">
        <v>46753</v>
      </c>
      <c r="BL1181" s="1">
        <v>45689</v>
      </c>
      <c r="BM1181" s="1">
        <v>46753</v>
      </c>
      <c r="BN1181">
        <v>40</v>
      </c>
      <c r="BO1181">
        <v>0</v>
      </c>
      <c r="BP1181">
        <v>8</v>
      </c>
      <c r="BQ1181">
        <v>8</v>
      </c>
      <c r="BR1181">
        <v>8</v>
      </c>
      <c r="BS1181">
        <v>8</v>
      </c>
      <c r="BT1181">
        <v>8</v>
      </c>
      <c r="BU1181">
        <v>0</v>
      </c>
      <c r="BV1181" t="str">
        <f>"7:30 AM"</f>
        <v>7:30 AM</v>
      </c>
      <c r="BW1181" t="str">
        <f>"4:30 PM"</f>
        <v>4:30 PM</v>
      </c>
      <c r="BX1181" t="s">
        <v>158</v>
      </c>
      <c r="BY1181">
        <v>0</v>
      </c>
      <c r="BZ1181">
        <v>12</v>
      </c>
      <c r="CA1181" t="s">
        <v>115</v>
      </c>
      <c r="CC1181" t="s">
        <v>2007</v>
      </c>
      <c r="CD1181" t="s">
        <v>1013</v>
      </c>
      <c r="CF1181" t="s">
        <v>162</v>
      </c>
      <c r="CG1181" t="s">
        <v>120</v>
      </c>
      <c r="CH1181" s="8">
        <v>96952</v>
      </c>
      <c r="CI1181" s="3">
        <v>9.75</v>
      </c>
      <c r="CJ1181" s="3">
        <v>11</v>
      </c>
      <c r="CK1181" s="3">
        <v>14.63</v>
      </c>
      <c r="CL1181" s="3">
        <v>16.5</v>
      </c>
      <c r="CM1181" t="s">
        <v>136</v>
      </c>
      <c r="CN1181" t="s">
        <v>1024</v>
      </c>
      <c r="CO1181" t="s">
        <v>466</v>
      </c>
      <c r="CQ1181" t="s">
        <v>115</v>
      </c>
      <c r="CR1181" t="s">
        <v>133</v>
      </c>
      <c r="CS1181" t="s">
        <v>133</v>
      </c>
      <c r="CT1181" t="s">
        <v>133</v>
      </c>
      <c r="CU1181" t="s">
        <v>139</v>
      </c>
      <c r="CV1181" t="s">
        <v>133</v>
      </c>
      <c r="CW1181" t="s">
        <v>133</v>
      </c>
      <c r="CX1181" t="s">
        <v>2008</v>
      </c>
      <c r="CY1181" s="10">
        <v>16704330422</v>
      </c>
      <c r="CZ1181" t="s">
        <v>1019</v>
      </c>
      <c r="DA1181" t="s">
        <v>139</v>
      </c>
      <c r="DB1181" t="s">
        <v>133</v>
      </c>
      <c r="DC1181" t="s">
        <v>115</v>
      </c>
    </row>
    <row r="1182" spans="1:112" ht="14.45" customHeight="1" x14ac:dyDescent="0.25">
      <c r="A1182" t="s">
        <v>2134</v>
      </c>
      <c r="B1182" t="s">
        <v>192</v>
      </c>
      <c r="C1182" s="1">
        <v>45620</v>
      </c>
      <c r="D1182" s="1">
        <v>45674</v>
      </c>
      <c r="E1182" t="s">
        <v>114</v>
      </c>
      <c r="G1182" t="s">
        <v>115</v>
      </c>
      <c r="H1182" t="s">
        <v>115</v>
      </c>
      <c r="I1182" t="s">
        <v>115</v>
      </c>
      <c r="J1182" t="s">
        <v>2135</v>
      </c>
      <c r="K1182" t="s">
        <v>2135</v>
      </c>
      <c r="L1182" t="s">
        <v>2136</v>
      </c>
      <c r="M1182" t="s">
        <v>642</v>
      </c>
      <c r="N1182" t="s">
        <v>643</v>
      </c>
      <c r="O1182" t="s">
        <v>120</v>
      </c>
      <c r="P1182" s="8">
        <v>96951</v>
      </c>
      <c r="Q1182" t="s">
        <v>121</v>
      </c>
      <c r="S1182" s="10">
        <v>16707833119</v>
      </c>
      <c r="U1182" t="s">
        <v>2137</v>
      </c>
      <c r="V1182">
        <v>6244</v>
      </c>
      <c r="W1182" t="s">
        <v>123</v>
      </c>
      <c r="Y1182" t="s">
        <v>1069</v>
      </c>
      <c r="Z1182" t="s">
        <v>2138</v>
      </c>
      <c r="AB1182" t="s">
        <v>648</v>
      </c>
      <c r="AC1182" t="s">
        <v>2136</v>
      </c>
      <c r="AD1182" t="s">
        <v>642</v>
      </c>
      <c r="AE1182" t="s">
        <v>643</v>
      </c>
      <c r="AF1182" t="s">
        <v>120</v>
      </c>
      <c r="AG1182" s="8">
        <v>96951</v>
      </c>
      <c r="AH1182" t="s">
        <v>121</v>
      </c>
      <c r="AJ1182" s="10">
        <v>16707833119</v>
      </c>
      <c r="AL1182" t="s">
        <v>1388</v>
      </c>
      <c r="BD1182" t="str">
        <f>"43-6014.00"</f>
        <v>43-6014.00</v>
      </c>
      <c r="BE1182" t="s">
        <v>2139</v>
      </c>
      <c r="BF1182" t="s">
        <v>2140</v>
      </c>
      <c r="BG1182" t="s">
        <v>2141</v>
      </c>
      <c r="BH1182">
        <v>3</v>
      </c>
      <c r="BJ1182" s="1">
        <v>45694</v>
      </c>
      <c r="BK1182" s="1">
        <v>46058</v>
      </c>
      <c r="BN1182">
        <v>35</v>
      </c>
      <c r="BO1182">
        <v>0</v>
      </c>
      <c r="BP1182">
        <v>7</v>
      </c>
      <c r="BQ1182">
        <v>7</v>
      </c>
      <c r="BR1182">
        <v>7</v>
      </c>
      <c r="BS1182">
        <v>7</v>
      </c>
      <c r="BT1182">
        <v>7</v>
      </c>
      <c r="BU1182">
        <v>0</v>
      </c>
      <c r="BV1182" t="str">
        <f t="shared" ref="BV1182:BV1194" si="19">"8:00 AM"</f>
        <v>8:00 AM</v>
      </c>
      <c r="BW1182" t="str">
        <f>"5:00 PM"</f>
        <v>5:00 PM</v>
      </c>
      <c r="BX1182" t="s">
        <v>226</v>
      </c>
      <c r="BY1182">
        <v>0</v>
      </c>
      <c r="BZ1182">
        <v>6</v>
      </c>
      <c r="CA1182" t="s">
        <v>115</v>
      </c>
      <c r="CC1182" t="s">
        <v>2142</v>
      </c>
      <c r="CD1182" t="s">
        <v>2136</v>
      </c>
      <c r="CE1182" t="s">
        <v>642</v>
      </c>
      <c r="CF1182" t="s">
        <v>643</v>
      </c>
      <c r="CG1182" t="s">
        <v>120</v>
      </c>
      <c r="CH1182" s="8">
        <v>96951</v>
      </c>
      <c r="CI1182" s="3">
        <v>13.15</v>
      </c>
      <c r="CJ1182" s="3">
        <v>13.15</v>
      </c>
      <c r="CK1182" s="3">
        <v>19.72</v>
      </c>
      <c r="CL1182" s="3">
        <v>19.72</v>
      </c>
      <c r="CM1182" t="s">
        <v>136</v>
      </c>
      <c r="CN1182" t="s">
        <v>209</v>
      </c>
      <c r="CO1182" t="s">
        <v>138</v>
      </c>
      <c r="CQ1182" t="s">
        <v>115</v>
      </c>
      <c r="CR1182" t="s">
        <v>133</v>
      </c>
      <c r="CS1182" t="s">
        <v>139</v>
      </c>
      <c r="CT1182" t="s">
        <v>133</v>
      </c>
      <c r="CU1182" t="s">
        <v>139</v>
      </c>
      <c r="CV1182" t="s">
        <v>133</v>
      </c>
      <c r="CW1182" t="s">
        <v>133</v>
      </c>
      <c r="CX1182" t="s">
        <v>209</v>
      </c>
      <c r="CY1182" s="10">
        <v>16707833119</v>
      </c>
      <c r="CZ1182" t="s">
        <v>1388</v>
      </c>
      <c r="DA1182" t="s">
        <v>139</v>
      </c>
      <c r="DB1182" t="s">
        <v>133</v>
      </c>
      <c r="DC1182" t="s">
        <v>115</v>
      </c>
    </row>
    <row r="1183" spans="1:112" ht="14.45" customHeight="1" x14ac:dyDescent="0.25">
      <c r="A1183" t="s">
        <v>2354</v>
      </c>
      <c r="B1183" t="s">
        <v>143</v>
      </c>
      <c r="C1183" s="1">
        <v>45635</v>
      </c>
      <c r="D1183" s="1">
        <v>45674</v>
      </c>
      <c r="E1183" t="s">
        <v>114</v>
      </c>
      <c r="G1183" t="s">
        <v>115</v>
      </c>
      <c r="H1183" t="s">
        <v>115</v>
      </c>
      <c r="I1183" t="s">
        <v>115</v>
      </c>
      <c r="J1183" t="s">
        <v>2355</v>
      </c>
      <c r="K1183" t="s">
        <v>2356</v>
      </c>
      <c r="L1183" t="s">
        <v>294</v>
      </c>
      <c r="M1183" t="s">
        <v>2357</v>
      </c>
      <c r="N1183" t="s">
        <v>283</v>
      </c>
      <c r="O1183" t="s">
        <v>120</v>
      </c>
      <c r="P1183" s="8">
        <v>96952</v>
      </c>
      <c r="Q1183" t="s">
        <v>121</v>
      </c>
      <c r="S1183" s="10">
        <v>16702850045</v>
      </c>
      <c r="U1183" t="s">
        <v>2358</v>
      </c>
      <c r="V1183">
        <v>812111</v>
      </c>
      <c r="W1183" t="s">
        <v>123</v>
      </c>
      <c r="Y1183" t="s">
        <v>2359</v>
      </c>
      <c r="Z1183" t="s">
        <v>2360</v>
      </c>
      <c r="AA1183" t="s">
        <v>190</v>
      </c>
      <c r="AB1183" t="s">
        <v>648</v>
      </c>
      <c r="AC1183" t="s">
        <v>294</v>
      </c>
      <c r="AD1183" t="s">
        <v>2357</v>
      </c>
      <c r="AE1183" t="s">
        <v>283</v>
      </c>
      <c r="AF1183" t="s">
        <v>120</v>
      </c>
      <c r="AG1183" s="8">
        <v>96952</v>
      </c>
      <c r="AH1183" t="s">
        <v>121</v>
      </c>
      <c r="AJ1183" s="10">
        <v>16702850045</v>
      </c>
      <c r="AL1183" t="s">
        <v>2361</v>
      </c>
      <c r="BD1183" t="str">
        <f>"39-5011.00"</f>
        <v>39-5011.00</v>
      </c>
      <c r="BE1183" t="s">
        <v>1157</v>
      </c>
      <c r="BF1183" t="s">
        <v>2362</v>
      </c>
      <c r="BG1183" t="s">
        <v>2363</v>
      </c>
      <c r="BH1183">
        <v>1</v>
      </c>
      <c r="BI1183">
        <v>1</v>
      </c>
      <c r="BJ1183" s="1">
        <v>45690</v>
      </c>
      <c r="BK1183" s="1">
        <v>46054</v>
      </c>
      <c r="BL1183" s="1">
        <v>45690</v>
      </c>
      <c r="BM1183" s="1">
        <v>46054</v>
      </c>
      <c r="BN1183">
        <v>35</v>
      </c>
      <c r="BO1183">
        <v>0</v>
      </c>
      <c r="BP1183">
        <v>7</v>
      </c>
      <c r="BQ1183">
        <v>7</v>
      </c>
      <c r="BR1183">
        <v>7</v>
      </c>
      <c r="BS1183">
        <v>7</v>
      </c>
      <c r="BT1183">
        <v>7</v>
      </c>
      <c r="BU1183">
        <v>0</v>
      </c>
      <c r="BV1183" t="str">
        <f t="shared" si="19"/>
        <v>8:00 AM</v>
      </c>
      <c r="BW1183" t="str">
        <f>"3:00 PM"</f>
        <v>3:00 PM</v>
      </c>
      <c r="BX1183" t="s">
        <v>226</v>
      </c>
      <c r="BY1183">
        <v>0</v>
      </c>
      <c r="BZ1183">
        <v>12</v>
      </c>
      <c r="CA1183" t="s">
        <v>115</v>
      </c>
      <c r="CC1183" t="s">
        <v>137</v>
      </c>
      <c r="CD1183" t="s">
        <v>294</v>
      </c>
      <c r="CE1183" t="s">
        <v>2357</v>
      </c>
      <c r="CF1183" t="s">
        <v>283</v>
      </c>
      <c r="CG1183" t="s">
        <v>120</v>
      </c>
      <c r="CH1183" s="8">
        <v>96952</v>
      </c>
      <c r="CI1183" s="3">
        <v>8.14</v>
      </c>
      <c r="CJ1183" s="3">
        <v>8.14</v>
      </c>
      <c r="CM1183" t="s">
        <v>136</v>
      </c>
      <c r="CO1183" t="s">
        <v>138</v>
      </c>
      <c r="CQ1183" t="s">
        <v>115</v>
      </c>
      <c r="CR1183" t="s">
        <v>133</v>
      </c>
      <c r="CS1183" t="s">
        <v>139</v>
      </c>
      <c r="CT1183" t="s">
        <v>139</v>
      </c>
      <c r="CU1183" t="s">
        <v>139</v>
      </c>
      <c r="CV1183" t="s">
        <v>133</v>
      </c>
      <c r="CW1183" t="s">
        <v>139</v>
      </c>
      <c r="CX1183" t="s">
        <v>2364</v>
      </c>
      <c r="CY1183" s="10">
        <v>16702850045</v>
      </c>
      <c r="CZ1183" t="s">
        <v>2361</v>
      </c>
      <c r="DA1183" t="s">
        <v>139</v>
      </c>
      <c r="DB1183" t="s">
        <v>133</v>
      </c>
      <c r="DC1183" t="s">
        <v>115</v>
      </c>
    </row>
    <row r="1184" spans="1:112" ht="14.45" customHeight="1" x14ac:dyDescent="0.25">
      <c r="A1184" t="s">
        <v>2874</v>
      </c>
      <c r="B1184" t="s">
        <v>192</v>
      </c>
      <c r="C1184" s="1">
        <v>45608</v>
      </c>
      <c r="D1184" s="1">
        <v>45674</v>
      </c>
      <c r="E1184" t="s">
        <v>144</v>
      </c>
      <c r="F1184" s="1">
        <v>45687</v>
      </c>
      <c r="G1184" t="s">
        <v>133</v>
      </c>
      <c r="H1184" t="s">
        <v>115</v>
      </c>
      <c r="I1184" t="s">
        <v>115</v>
      </c>
      <c r="J1184" t="s">
        <v>2875</v>
      </c>
      <c r="L1184" t="s">
        <v>2876</v>
      </c>
      <c r="N1184" t="s">
        <v>148</v>
      </c>
      <c r="O1184" t="s">
        <v>120</v>
      </c>
      <c r="P1184" s="8">
        <v>96950</v>
      </c>
      <c r="Q1184" t="s">
        <v>121</v>
      </c>
      <c r="R1184" t="s">
        <v>1354</v>
      </c>
      <c r="S1184" s="10">
        <v>16707891106</v>
      </c>
      <c r="U1184" t="s">
        <v>2877</v>
      </c>
      <c r="V1184">
        <v>54121</v>
      </c>
      <c r="W1184" t="s">
        <v>123</v>
      </c>
      <c r="Y1184" t="s">
        <v>2878</v>
      </c>
      <c r="Z1184" t="s">
        <v>2879</v>
      </c>
      <c r="AA1184" t="s">
        <v>2880</v>
      </c>
      <c r="AB1184" t="s">
        <v>623</v>
      </c>
      <c r="AC1184" t="s">
        <v>2876</v>
      </c>
      <c r="AE1184" t="s">
        <v>119</v>
      </c>
      <c r="AF1184" t="s">
        <v>120</v>
      </c>
      <c r="AG1184" s="8">
        <v>96950</v>
      </c>
      <c r="AH1184" t="s">
        <v>121</v>
      </c>
      <c r="AI1184" t="s">
        <v>2881</v>
      </c>
      <c r="AJ1184" s="10">
        <v>16707891106</v>
      </c>
      <c r="AL1184" t="s">
        <v>2882</v>
      </c>
      <c r="BD1184" t="str">
        <f>"43-3031.00"</f>
        <v>43-3031.00</v>
      </c>
      <c r="BE1184" t="s">
        <v>430</v>
      </c>
      <c r="BF1184" t="s">
        <v>2883</v>
      </c>
      <c r="BG1184" t="s">
        <v>785</v>
      </c>
      <c r="BH1184">
        <v>10</v>
      </c>
      <c r="BJ1184" s="1">
        <v>45689</v>
      </c>
      <c r="BK1184" s="1">
        <v>46783</v>
      </c>
      <c r="BN1184">
        <v>35</v>
      </c>
      <c r="BO1184">
        <v>0</v>
      </c>
      <c r="BP1184">
        <v>7</v>
      </c>
      <c r="BQ1184">
        <v>7</v>
      </c>
      <c r="BR1184">
        <v>7</v>
      </c>
      <c r="BS1184">
        <v>7</v>
      </c>
      <c r="BT1184">
        <v>7</v>
      </c>
      <c r="BU1184">
        <v>0</v>
      </c>
      <c r="BV1184" t="str">
        <f t="shared" si="19"/>
        <v>8:00 AM</v>
      </c>
      <c r="BW1184" t="str">
        <f>"4:00 PM"</f>
        <v>4:00 PM</v>
      </c>
      <c r="BX1184" t="s">
        <v>226</v>
      </c>
      <c r="BY1184">
        <v>0</v>
      </c>
      <c r="BZ1184">
        <v>12</v>
      </c>
      <c r="CA1184" t="s">
        <v>115</v>
      </c>
      <c r="CC1184" t="s">
        <v>2884</v>
      </c>
      <c r="CD1184" t="s">
        <v>2876</v>
      </c>
      <c r="CF1184" t="s">
        <v>119</v>
      </c>
      <c r="CG1184" t="s">
        <v>120</v>
      </c>
      <c r="CH1184" s="8">
        <v>96950</v>
      </c>
      <c r="CI1184" s="3">
        <v>12.28</v>
      </c>
      <c r="CJ1184" s="3">
        <v>12.28</v>
      </c>
      <c r="CK1184" s="3">
        <v>18.420000000000002</v>
      </c>
      <c r="CL1184" s="3">
        <v>18.420000000000002</v>
      </c>
      <c r="CM1184" t="s">
        <v>136</v>
      </c>
      <c r="CO1184" t="s">
        <v>138</v>
      </c>
      <c r="CQ1184" t="s">
        <v>115</v>
      </c>
      <c r="CR1184" t="s">
        <v>133</v>
      </c>
      <c r="CS1184" t="s">
        <v>139</v>
      </c>
      <c r="CT1184" t="s">
        <v>133</v>
      </c>
      <c r="CU1184" t="s">
        <v>139</v>
      </c>
      <c r="CV1184" t="s">
        <v>133</v>
      </c>
      <c r="CW1184" t="s">
        <v>139</v>
      </c>
      <c r="CX1184" t="s">
        <v>2885</v>
      </c>
      <c r="CY1184" s="10">
        <v>16707891106</v>
      </c>
      <c r="CZ1184" t="s">
        <v>2882</v>
      </c>
      <c r="DA1184" t="s">
        <v>793</v>
      </c>
      <c r="DB1184" t="s">
        <v>133</v>
      </c>
      <c r="DC1184" t="s">
        <v>115</v>
      </c>
    </row>
    <row r="1185" spans="1:112" ht="14.45" customHeight="1" x14ac:dyDescent="0.25">
      <c r="A1185" t="s">
        <v>2967</v>
      </c>
      <c r="B1185" t="s">
        <v>143</v>
      </c>
      <c r="C1185" s="1">
        <v>45461</v>
      </c>
      <c r="D1185" s="1">
        <v>45674</v>
      </c>
      <c r="E1185" t="s">
        <v>144</v>
      </c>
      <c r="F1185" s="1">
        <v>45564</v>
      </c>
      <c r="G1185" t="s">
        <v>115</v>
      </c>
      <c r="H1185" t="s">
        <v>115</v>
      </c>
      <c r="I1185" t="s">
        <v>115</v>
      </c>
      <c r="J1185" t="s">
        <v>559</v>
      </c>
      <c r="L1185" t="s">
        <v>2968</v>
      </c>
      <c r="N1185" t="s">
        <v>760</v>
      </c>
      <c r="O1185" t="s">
        <v>120</v>
      </c>
      <c r="P1185" s="8">
        <v>96950</v>
      </c>
      <c r="Q1185" t="s">
        <v>121</v>
      </c>
      <c r="S1185" s="10">
        <v>16702345828</v>
      </c>
      <c r="U1185" t="s">
        <v>562</v>
      </c>
      <c r="V1185">
        <v>2389</v>
      </c>
      <c r="W1185" t="s">
        <v>123</v>
      </c>
      <c r="Y1185" t="s">
        <v>563</v>
      </c>
      <c r="Z1185" t="s">
        <v>564</v>
      </c>
      <c r="AB1185" t="s">
        <v>565</v>
      </c>
      <c r="AC1185" t="s">
        <v>2968</v>
      </c>
      <c r="AE1185" t="s">
        <v>760</v>
      </c>
      <c r="AF1185" t="s">
        <v>120</v>
      </c>
      <c r="AG1185" s="8">
        <v>96950</v>
      </c>
      <c r="AH1185" t="s">
        <v>121</v>
      </c>
      <c r="AJ1185" s="10">
        <v>16702345828</v>
      </c>
      <c r="AL1185" t="s">
        <v>566</v>
      </c>
      <c r="AM1185" t="s">
        <v>567</v>
      </c>
      <c r="AN1185" t="s">
        <v>568</v>
      </c>
      <c r="AO1185" t="s">
        <v>569</v>
      </c>
      <c r="AQ1185" t="s">
        <v>570</v>
      </c>
      <c r="AR1185" t="s">
        <v>2969</v>
      </c>
      <c r="AS1185" t="s">
        <v>148</v>
      </c>
      <c r="AT1185" t="s">
        <v>120</v>
      </c>
      <c r="AU1185" s="8">
        <v>96950</v>
      </c>
      <c r="AV1185" t="s">
        <v>121</v>
      </c>
      <c r="AX1185" s="10">
        <v>16702872946</v>
      </c>
      <c r="AZ1185" t="s">
        <v>572</v>
      </c>
      <c r="BA1185" t="s">
        <v>573</v>
      </c>
      <c r="BD1185" t="str">
        <f>"53-3032.00"</f>
        <v>53-3032.00</v>
      </c>
      <c r="BE1185" t="s">
        <v>2970</v>
      </c>
      <c r="BF1185" t="s">
        <v>2971</v>
      </c>
      <c r="BG1185" t="s">
        <v>2972</v>
      </c>
      <c r="BH1185">
        <v>7</v>
      </c>
      <c r="BI1185">
        <v>7</v>
      </c>
      <c r="BJ1185" s="1">
        <v>45566</v>
      </c>
      <c r="BK1185" s="1">
        <v>45930</v>
      </c>
      <c r="BL1185" s="1">
        <v>45674</v>
      </c>
      <c r="BM1185" s="1">
        <v>45930</v>
      </c>
      <c r="BN1185">
        <v>40</v>
      </c>
      <c r="BO1185">
        <v>0</v>
      </c>
      <c r="BP1185">
        <v>8</v>
      </c>
      <c r="BQ1185">
        <v>8</v>
      </c>
      <c r="BR1185">
        <v>8</v>
      </c>
      <c r="BS1185">
        <v>8</v>
      </c>
      <c r="BT1185">
        <v>8</v>
      </c>
      <c r="BU1185">
        <v>0</v>
      </c>
      <c r="BV1185" t="str">
        <f t="shared" si="19"/>
        <v>8:00 AM</v>
      </c>
      <c r="BW1185" t="str">
        <f t="shared" ref="BW1185:BW1190" si="20">"5:00 PM"</f>
        <v>5:00 PM</v>
      </c>
      <c r="BX1185" t="s">
        <v>158</v>
      </c>
      <c r="BY1185">
        <v>0</v>
      </c>
      <c r="BZ1185">
        <v>12</v>
      </c>
      <c r="CA1185" t="s">
        <v>115</v>
      </c>
      <c r="CC1185" t="s">
        <v>368</v>
      </c>
      <c r="CD1185" t="s">
        <v>2973</v>
      </c>
      <c r="CE1185" t="s">
        <v>2968</v>
      </c>
      <c r="CF1185" t="s">
        <v>760</v>
      </c>
      <c r="CG1185" t="s">
        <v>120</v>
      </c>
      <c r="CH1185" s="8">
        <v>96950</v>
      </c>
      <c r="CI1185" s="3">
        <v>10.47</v>
      </c>
      <c r="CJ1185" s="3">
        <v>10.47</v>
      </c>
      <c r="CK1185" s="3">
        <v>15.71</v>
      </c>
      <c r="CL1185" s="3">
        <v>15.71</v>
      </c>
      <c r="CM1185" t="s">
        <v>136</v>
      </c>
      <c r="CN1185" t="s">
        <v>368</v>
      </c>
      <c r="CO1185" t="s">
        <v>138</v>
      </c>
      <c r="CQ1185" t="s">
        <v>115</v>
      </c>
      <c r="CR1185" t="s">
        <v>133</v>
      </c>
      <c r="CS1185" t="s">
        <v>139</v>
      </c>
      <c r="CT1185" t="s">
        <v>133</v>
      </c>
      <c r="CU1185" t="s">
        <v>139</v>
      </c>
      <c r="CV1185" t="s">
        <v>133</v>
      </c>
      <c r="CW1185" t="s">
        <v>139</v>
      </c>
      <c r="CX1185" t="s">
        <v>2974</v>
      </c>
      <c r="CY1185" s="10">
        <v>16702345828</v>
      </c>
      <c r="CZ1185" t="s">
        <v>566</v>
      </c>
      <c r="DA1185" t="s">
        <v>139</v>
      </c>
      <c r="DB1185" t="s">
        <v>133</v>
      </c>
      <c r="DC1185" t="s">
        <v>115</v>
      </c>
      <c r="DD1185" t="s">
        <v>568</v>
      </c>
      <c r="DE1185" t="s">
        <v>569</v>
      </c>
      <c r="DG1185" t="s">
        <v>573</v>
      </c>
      <c r="DH1185" t="s">
        <v>572</v>
      </c>
    </row>
    <row r="1186" spans="1:112" ht="14.45" customHeight="1" x14ac:dyDescent="0.25">
      <c r="A1186" t="s">
        <v>3221</v>
      </c>
      <c r="B1186" t="s">
        <v>143</v>
      </c>
      <c r="C1186" s="1">
        <v>45461</v>
      </c>
      <c r="D1186" s="1">
        <v>45674</v>
      </c>
      <c r="E1186" t="s">
        <v>144</v>
      </c>
      <c r="F1186" s="1">
        <v>45590</v>
      </c>
      <c r="G1186" t="s">
        <v>115</v>
      </c>
      <c r="H1186" t="s">
        <v>115</v>
      </c>
      <c r="I1186" t="s">
        <v>115</v>
      </c>
      <c r="J1186" t="s">
        <v>559</v>
      </c>
      <c r="L1186" t="s">
        <v>2968</v>
      </c>
      <c r="N1186" t="s">
        <v>760</v>
      </c>
      <c r="O1186" t="s">
        <v>120</v>
      </c>
      <c r="P1186" s="8">
        <v>96950</v>
      </c>
      <c r="Q1186" t="s">
        <v>121</v>
      </c>
      <c r="S1186" s="10">
        <v>16702345828</v>
      </c>
      <c r="U1186" t="s">
        <v>562</v>
      </c>
      <c r="V1186">
        <v>2389</v>
      </c>
      <c r="W1186" t="s">
        <v>123</v>
      </c>
      <c r="Y1186" t="s">
        <v>563</v>
      </c>
      <c r="Z1186" t="s">
        <v>564</v>
      </c>
      <c r="AB1186" t="s">
        <v>565</v>
      </c>
      <c r="AC1186" t="s">
        <v>2968</v>
      </c>
      <c r="AE1186" t="s">
        <v>760</v>
      </c>
      <c r="AF1186" t="s">
        <v>120</v>
      </c>
      <c r="AG1186" s="8">
        <v>96950</v>
      </c>
      <c r="AH1186" t="s">
        <v>121</v>
      </c>
      <c r="AJ1186" s="10">
        <v>16702345828</v>
      </c>
      <c r="AL1186" t="s">
        <v>566</v>
      </c>
      <c r="AM1186" t="s">
        <v>567</v>
      </c>
      <c r="AN1186" t="s">
        <v>568</v>
      </c>
      <c r="AO1186" t="s">
        <v>569</v>
      </c>
      <c r="AQ1186" t="s">
        <v>570</v>
      </c>
      <c r="AR1186" t="s">
        <v>2969</v>
      </c>
      <c r="AS1186" t="s">
        <v>148</v>
      </c>
      <c r="AT1186" t="s">
        <v>120</v>
      </c>
      <c r="AU1186" s="8">
        <v>96950</v>
      </c>
      <c r="AV1186" t="s">
        <v>121</v>
      </c>
      <c r="AX1186" s="10">
        <v>16702872946</v>
      </c>
      <c r="AZ1186" t="s">
        <v>572</v>
      </c>
      <c r="BA1186" t="s">
        <v>573</v>
      </c>
      <c r="BD1186" t="str">
        <f>"53-3032.00"</f>
        <v>53-3032.00</v>
      </c>
      <c r="BE1186" t="s">
        <v>2970</v>
      </c>
      <c r="BF1186" t="s">
        <v>2971</v>
      </c>
      <c r="BG1186" t="s">
        <v>2972</v>
      </c>
      <c r="BH1186">
        <v>2</v>
      </c>
      <c r="BI1186">
        <v>2</v>
      </c>
      <c r="BJ1186" s="1">
        <v>45592</v>
      </c>
      <c r="BK1186" s="1">
        <v>45956</v>
      </c>
      <c r="BL1186" s="1">
        <v>45674</v>
      </c>
      <c r="BM1186" s="1">
        <v>45956</v>
      </c>
      <c r="BN1186">
        <v>40</v>
      </c>
      <c r="BO1186">
        <v>0</v>
      </c>
      <c r="BP1186">
        <v>8</v>
      </c>
      <c r="BQ1186">
        <v>8</v>
      </c>
      <c r="BR1186">
        <v>8</v>
      </c>
      <c r="BS1186">
        <v>8</v>
      </c>
      <c r="BT1186">
        <v>8</v>
      </c>
      <c r="BU1186">
        <v>0</v>
      </c>
      <c r="BV1186" t="str">
        <f t="shared" si="19"/>
        <v>8:00 AM</v>
      </c>
      <c r="BW1186" t="str">
        <f t="shared" si="20"/>
        <v>5:00 PM</v>
      </c>
      <c r="BX1186" t="s">
        <v>158</v>
      </c>
      <c r="BY1186">
        <v>0</v>
      </c>
      <c r="BZ1186">
        <v>12</v>
      </c>
      <c r="CA1186" t="s">
        <v>115</v>
      </c>
      <c r="CC1186" t="s">
        <v>368</v>
      </c>
      <c r="CD1186" t="s">
        <v>2973</v>
      </c>
      <c r="CE1186" t="s">
        <v>2968</v>
      </c>
      <c r="CF1186" t="s">
        <v>760</v>
      </c>
      <c r="CG1186" t="s">
        <v>120</v>
      </c>
      <c r="CH1186" s="8">
        <v>96950</v>
      </c>
      <c r="CI1186" s="3">
        <v>10.47</v>
      </c>
      <c r="CJ1186" s="3">
        <v>10.47</v>
      </c>
      <c r="CK1186" s="3">
        <v>15.71</v>
      </c>
      <c r="CL1186" s="3">
        <v>15.71</v>
      </c>
      <c r="CM1186" t="s">
        <v>136</v>
      </c>
      <c r="CN1186" t="s">
        <v>368</v>
      </c>
      <c r="CO1186" t="s">
        <v>138</v>
      </c>
      <c r="CQ1186" t="s">
        <v>115</v>
      </c>
      <c r="CR1186" t="s">
        <v>133</v>
      </c>
      <c r="CS1186" t="s">
        <v>139</v>
      </c>
      <c r="CT1186" t="s">
        <v>133</v>
      </c>
      <c r="CU1186" t="s">
        <v>139</v>
      </c>
      <c r="CV1186" t="s">
        <v>133</v>
      </c>
      <c r="CW1186" t="s">
        <v>139</v>
      </c>
      <c r="CX1186" t="s">
        <v>2974</v>
      </c>
      <c r="CY1186" s="10">
        <v>16702345828</v>
      </c>
      <c r="CZ1186" t="s">
        <v>566</v>
      </c>
      <c r="DA1186" t="s">
        <v>139</v>
      </c>
      <c r="DB1186" t="s">
        <v>133</v>
      </c>
      <c r="DC1186" t="s">
        <v>115</v>
      </c>
      <c r="DD1186" t="s">
        <v>568</v>
      </c>
      <c r="DE1186" t="s">
        <v>569</v>
      </c>
      <c r="DG1186" t="s">
        <v>573</v>
      </c>
      <c r="DH1186" t="s">
        <v>572</v>
      </c>
    </row>
    <row r="1187" spans="1:112" ht="14.45" customHeight="1" x14ac:dyDescent="0.25">
      <c r="A1187" t="s">
        <v>3354</v>
      </c>
      <c r="B1187" t="s">
        <v>143</v>
      </c>
      <c r="C1187" s="1">
        <v>45460</v>
      </c>
      <c r="D1187" s="1">
        <v>45674</v>
      </c>
      <c r="E1187" t="s">
        <v>144</v>
      </c>
      <c r="F1187" s="1">
        <v>45564</v>
      </c>
      <c r="G1187" t="s">
        <v>133</v>
      </c>
      <c r="H1187" t="s">
        <v>115</v>
      </c>
      <c r="I1187" t="s">
        <v>115</v>
      </c>
      <c r="J1187" t="s">
        <v>559</v>
      </c>
      <c r="L1187" t="s">
        <v>560</v>
      </c>
      <c r="M1187" t="s">
        <v>561</v>
      </c>
      <c r="N1187" t="s">
        <v>3355</v>
      </c>
      <c r="O1187" t="s">
        <v>120</v>
      </c>
      <c r="P1187" s="8">
        <v>96950</v>
      </c>
      <c r="Q1187" t="s">
        <v>121</v>
      </c>
      <c r="S1187" s="10">
        <v>16702345828</v>
      </c>
      <c r="U1187" t="s">
        <v>562</v>
      </c>
      <c r="V1187">
        <v>2362</v>
      </c>
      <c r="W1187" t="s">
        <v>123</v>
      </c>
      <c r="Y1187" t="s">
        <v>563</v>
      </c>
      <c r="Z1187" t="s">
        <v>564</v>
      </c>
      <c r="AB1187" t="s">
        <v>565</v>
      </c>
      <c r="AC1187" t="s">
        <v>560</v>
      </c>
      <c r="AD1187" t="s">
        <v>561</v>
      </c>
      <c r="AE1187" t="s">
        <v>148</v>
      </c>
      <c r="AF1187" t="s">
        <v>120</v>
      </c>
      <c r="AG1187" s="8">
        <v>96950</v>
      </c>
      <c r="AH1187" t="s">
        <v>121</v>
      </c>
      <c r="AJ1187" s="10">
        <v>16702345828</v>
      </c>
      <c r="AL1187" t="s">
        <v>566</v>
      </c>
      <c r="AM1187" t="s">
        <v>567</v>
      </c>
      <c r="AN1187" t="s">
        <v>568</v>
      </c>
      <c r="AO1187" t="s">
        <v>569</v>
      </c>
      <c r="AQ1187" t="s">
        <v>570</v>
      </c>
      <c r="AR1187" t="s">
        <v>676</v>
      </c>
      <c r="AS1187" t="s">
        <v>148</v>
      </c>
      <c r="AT1187" t="s">
        <v>120</v>
      </c>
      <c r="AU1187" s="8">
        <v>96950</v>
      </c>
      <c r="AV1187" t="s">
        <v>121</v>
      </c>
      <c r="AX1187" s="10">
        <v>16702872946</v>
      </c>
      <c r="AZ1187" t="s">
        <v>572</v>
      </c>
      <c r="BA1187" t="s">
        <v>573</v>
      </c>
      <c r="BD1187" t="str">
        <f>"47-2021.00"</f>
        <v>47-2021.00</v>
      </c>
      <c r="BE1187" t="s">
        <v>3356</v>
      </c>
      <c r="BF1187" t="s">
        <v>3357</v>
      </c>
      <c r="BG1187" t="s">
        <v>3358</v>
      </c>
      <c r="BH1187">
        <v>1</v>
      </c>
      <c r="BI1187">
        <v>1</v>
      </c>
      <c r="BJ1187" s="1">
        <v>45566</v>
      </c>
      <c r="BK1187" s="1">
        <v>46660</v>
      </c>
      <c r="BL1187" s="1">
        <v>45674</v>
      </c>
      <c r="BM1187" s="1">
        <v>46660</v>
      </c>
      <c r="BN1187">
        <v>40</v>
      </c>
      <c r="BO1187">
        <v>0</v>
      </c>
      <c r="BP1187">
        <v>8</v>
      </c>
      <c r="BQ1187">
        <v>8</v>
      </c>
      <c r="BR1187">
        <v>8</v>
      </c>
      <c r="BS1187">
        <v>8</v>
      </c>
      <c r="BT1187">
        <v>8</v>
      </c>
      <c r="BU1187">
        <v>0</v>
      </c>
      <c r="BV1187" t="str">
        <f t="shared" si="19"/>
        <v>8:00 AM</v>
      </c>
      <c r="BW1187" t="str">
        <f t="shared" si="20"/>
        <v>5:00 PM</v>
      </c>
      <c r="BX1187" t="s">
        <v>158</v>
      </c>
      <c r="BY1187">
        <v>0</v>
      </c>
      <c r="BZ1187">
        <v>3</v>
      </c>
      <c r="CA1187" t="s">
        <v>115</v>
      </c>
      <c r="CC1187" t="s">
        <v>368</v>
      </c>
      <c r="CD1187" t="s">
        <v>560</v>
      </c>
      <c r="CE1187" t="s">
        <v>561</v>
      </c>
      <c r="CF1187" t="s">
        <v>148</v>
      </c>
      <c r="CG1187" t="s">
        <v>120</v>
      </c>
      <c r="CH1187" s="8">
        <v>96950</v>
      </c>
      <c r="CI1187" s="3">
        <v>20.09</v>
      </c>
      <c r="CJ1187" s="3">
        <v>20.09</v>
      </c>
      <c r="CK1187" s="3">
        <v>30.14</v>
      </c>
      <c r="CL1187" s="3">
        <v>30.14</v>
      </c>
      <c r="CM1187" t="s">
        <v>136</v>
      </c>
      <c r="CO1187" t="s">
        <v>138</v>
      </c>
      <c r="CQ1187" t="s">
        <v>115</v>
      </c>
      <c r="CR1187" t="s">
        <v>133</v>
      </c>
      <c r="CS1187" t="s">
        <v>139</v>
      </c>
      <c r="CT1187" t="s">
        <v>133</v>
      </c>
      <c r="CU1187" t="s">
        <v>139</v>
      </c>
      <c r="CV1187" t="s">
        <v>133</v>
      </c>
      <c r="CW1187" t="s">
        <v>139</v>
      </c>
      <c r="CX1187" t="s">
        <v>576</v>
      </c>
      <c r="CY1187" s="10">
        <v>16702345828</v>
      </c>
      <c r="CZ1187" t="s">
        <v>566</v>
      </c>
      <c r="DA1187" t="s">
        <v>139</v>
      </c>
      <c r="DB1187" t="s">
        <v>133</v>
      </c>
      <c r="DC1187" t="s">
        <v>115</v>
      </c>
      <c r="DD1187" t="s">
        <v>568</v>
      </c>
      <c r="DE1187" t="s">
        <v>569</v>
      </c>
      <c r="DG1187" t="s">
        <v>573</v>
      </c>
      <c r="DH1187" t="s">
        <v>572</v>
      </c>
    </row>
    <row r="1188" spans="1:112" ht="14.45" customHeight="1" x14ac:dyDescent="0.25">
      <c r="A1188" t="s">
        <v>3897</v>
      </c>
      <c r="B1188" t="s">
        <v>143</v>
      </c>
      <c r="C1188" s="1">
        <v>45634</v>
      </c>
      <c r="D1188" s="1">
        <v>45674</v>
      </c>
      <c r="E1188" t="s">
        <v>144</v>
      </c>
      <c r="F1188" s="1">
        <v>45765</v>
      </c>
      <c r="G1188" t="s">
        <v>115</v>
      </c>
      <c r="H1188" t="s">
        <v>115</v>
      </c>
      <c r="I1188" t="s">
        <v>115</v>
      </c>
      <c r="J1188" t="s">
        <v>2730</v>
      </c>
      <c r="K1188" t="s">
        <v>2731</v>
      </c>
      <c r="L1188" t="s">
        <v>2732</v>
      </c>
      <c r="M1188" t="s">
        <v>2733</v>
      </c>
      <c r="N1188" t="s">
        <v>119</v>
      </c>
      <c r="O1188" t="s">
        <v>120</v>
      </c>
      <c r="P1188" s="8">
        <v>96950</v>
      </c>
      <c r="Q1188" t="s">
        <v>121</v>
      </c>
      <c r="S1188" s="10">
        <v>16702353285</v>
      </c>
      <c r="U1188" t="s">
        <v>2734</v>
      </c>
      <c r="V1188">
        <v>81111</v>
      </c>
      <c r="W1188" t="s">
        <v>123</v>
      </c>
      <c r="Y1188" t="s">
        <v>2735</v>
      </c>
      <c r="Z1188" t="s">
        <v>2736</v>
      </c>
      <c r="AA1188" t="s">
        <v>2297</v>
      </c>
      <c r="AB1188" t="s">
        <v>2737</v>
      </c>
      <c r="AC1188" t="s">
        <v>2732</v>
      </c>
      <c r="AD1188" t="s">
        <v>2733</v>
      </c>
      <c r="AE1188" t="s">
        <v>119</v>
      </c>
      <c r="AF1188" t="s">
        <v>120</v>
      </c>
      <c r="AG1188" s="8">
        <v>96950</v>
      </c>
      <c r="AH1188" t="s">
        <v>121</v>
      </c>
      <c r="AJ1188" s="10">
        <v>16702353285</v>
      </c>
      <c r="AL1188" t="s">
        <v>2738</v>
      </c>
      <c r="BD1188" t="str">
        <f>"49-3021.00"</f>
        <v>49-3021.00</v>
      </c>
      <c r="BE1188" t="s">
        <v>3898</v>
      </c>
      <c r="BF1188" t="s">
        <v>3899</v>
      </c>
      <c r="BG1188" t="s">
        <v>3900</v>
      </c>
      <c r="BH1188">
        <v>2</v>
      </c>
      <c r="BI1188">
        <v>2</v>
      </c>
      <c r="BJ1188" s="1">
        <v>45767</v>
      </c>
      <c r="BK1188" s="1">
        <v>46131</v>
      </c>
      <c r="BL1188" s="1">
        <v>45767</v>
      </c>
      <c r="BM1188" s="1">
        <v>46131</v>
      </c>
      <c r="BN1188">
        <v>40</v>
      </c>
      <c r="BO1188">
        <v>0</v>
      </c>
      <c r="BP1188">
        <v>8</v>
      </c>
      <c r="BQ1188">
        <v>8</v>
      </c>
      <c r="BR1188">
        <v>8</v>
      </c>
      <c r="BS1188">
        <v>8</v>
      </c>
      <c r="BT1188">
        <v>8</v>
      </c>
      <c r="BU1188">
        <v>0</v>
      </c>
      <c r="BV1188" t="str">
        <f t="shared" si="19"/>
        <v>8:00 AM</v>
      </c>
      <c r="BW1188" t="str">
        <f t="shared" si="20"/>
        <v>5:00 PM</v>
      </c>
      <c r="BX1188" t="s">
        <v>226</v>
      </c>
      <c r="BY1188">
        <v>0</v>
      </c>
      <c r="BZ1188">
        <v>12</v>
      </c>
      <c r="CA1188" t="s">
        <v>115</v>
      </c>
      <c r="CC1188" t="s">
        <v>158</v>
      </c>
      <c r="CD1188" t="s">
        <v>2732</v>
      </c>
      <c r="CE1188" t="s">
        <v>2733</v>
      </c>
      <c r="CF1188" t="s">
        <v>119</v>
      </c>
      <c r="CG1188" t="s">
        <v>120</v>
      </c>
      <c r="CH1188" s="8">
        <v>96950</v>
      </c>
      <c r="CI1188" s="3">
        <v>11.18</v>
      </c>
      <c r="CJ1188" s="3">
        <v>11.18</v>
      </c>
      <c r="CK1188" s="3">
        <v>16.77</v>
      </c>
      <c r="CL1188" s="3">
        <v>16.77</v>
      </c>
      <c r="CM1188" t="s">
        <v>136</v>
      </c>
      <c r="CN1188" t="s">
        <v>137</v>
      </c>
      <c r="CO1188" t="s">
        <v>138</v>
      </c>
      <c r="CQ1188" t="s">
        <v>115</v>
      </c>
      <c r="CR1188" t="s">
        <v>133</v>
      </c>
      <c r="CS1188" t="s">
        <v>139</v>
      </c>
      <c r="CT1188" t="s">
        <v>133</v>
      </c>
      <c r="CU1188" t="s">
        <v>139</v>
      </c>
      <c r="CV1188" t="s">
        <v>133</v>
      </c>
      <c r="CW1188" t="s">
        <v>139</v>
      </c>
      <c r="CX1188" t="s">
        <v>806</v>
      </c>
      <c r="CY1188" s="10">
        <v>16702353285</v>
      </c>
      <c r="CZ1188" t="s">
        <v>2738</v>
      </c>
      <c r="DA1188" t="s">
        <v>139</v>
      </c>
      <c r="DB1188" t="s">
        <v>133</v>
      </c>
      <c r="DC1188" t="s">
        <v>115</v>
      </c>
      <c r="DD1188" t="s">
        <v>2735</v>
      </c>
      <c r="DE1188" t="s">
        <v>2736</v>
      </c>
      <c r="DF1188" t="s">
        <v>190</v>
      </c>
      <c r="DG1188" t="s">
        <v>2730</v>
      </c>
      <c r="DH1188" t="s">
        <v>2738</v>
      </c>
    </row>
    <row r="1189" spans="1:112" ht="14.45" customHeight="1" x14ac:dyDescent="0.25">
      <c r="A1189" t="s">
        <v>4981</v>
      </c>
      <c r="B1189" t="s">
        <v>143</v>
      </c>
      <c r="C1189" s="1">
        <v>45461</v>
      </c>
      <c r="D1189" s="1">
        <v>45674</v>
      </c>
      <c r="E1189" t="s">
        <v>144</v>
      </c>
      <c r="F1189" s="1">
        <v>45564</v>
      </c>
      <c r="G1189" t="s">
        <v>115</v>
      </c>
      <c r="H1189" t="s">
        <v>115</v>
      </c>
      <c r="I1189" t="s">
        <v>115</v>
      </c>
      <c r="J1189" t="s">
        <v>559</v>
      </c>
      <c r="L1189" t="s">
        <v>560</v>
      </c>
      <c r="M1189" t="s">
        <v>2968</v>
      </c>
      <c r="N1189" t="s">
        <v>760</v>
      </c>
      <c r="O1189" t="s">
        <v>120</v>
      </c>
      <c r="P1189" s="8">
        <v>96950</v>
      </c>
      <c r="Q1189" t="s">
        <v>121</v>
      </c>
      <c r="S1189" s="10">
        <v>16702345828</v>
      </c>
      <c r="U1189" t="s">
        <v>562</v>
      </c>
      <c r="V1189">
        <v>2389</v>
      </c>
      <c r="W1189" t="s">
        <v>123</v>
      </c>
      <c r="Y1189" t="s">
        <v>563</v>
      </c>
      <c r="Z1189" t="s">
        <v>564</v>
      </c>
      <c r="AB1189" t="s">
        <v>565</v>
      </c>
      <c r="AC1189" t="s">
        <v>560</v>
      </c>
      <c r="AD1189" t="s">
        <v>2968</v>
      </c>
      <c r="AE1189" t="s">
        <v>760</v>
      </c>
      <c r="AF1189" t="s">
        <v>120</v>
      </c>
      <c r="AG1189" s="8">
        <v>96950</v>
      </c>
      <c r="AH1189" t="s">
        <v>121</v>
      </c>
      <c r="AJ1189" s="10">
        <v>16702345828</v>
      </c>
      <c r="AL1189" t="s">
        <v>566</v>
      </c>
      <c r="AM1189" t="s">
        <v>567</v>
      </c>
      <c r="AN1189" t="s">
        <v>568</v>
      </c>
      <c r="AO1189" t="s">
        <v>569</v>
      </c>
      <c r="AQ1189" t="s">
        <v>570</v>
      </c>
      <c r="AR1189" t="s">
        <v>2969</v>
      </c>
      <c r="AS1189" t="s">
        <v>148</v>
      </c>
      <c r="AT1189" t="s">
        <v>120</v>
      </c>
      <c r="AU1189" s="8">
        <v>96950</v>
      </c>
      <c r="AV1189" t="s">
        <v>121</v>
      </c>
      <c r="AX1189" s="10">
        <v>16702872946</v>
      </c>
      <c r="AZ1189" t="s">
        <v>572</v>
      </c>
      <c r="BA1189" t="s">
        <v>573</v>
      </c>
      <c r="BD1189" t="str">
        <f>"49-3021.00"</f>
        <v>49-3021.00</v>
      </c>
      <c r="BE1189" t="s">
        <v>3898</v>
      </c>
      <c r="BF1189" t="s">
        <v>4982</v>
      </c>
      <c r="BG1189" t="s">
        <v>3998</v>
      </c>
      <c r="BH1189">
        <v>4</v>
      </c>
      <c r="BI1189">
        <v>4</v>
      </c>
      <c r="BJ1189" s="1">
        <v>45566</v>
      </c>
      <c r="BK1189" s="1">
        <v>45930</v>
      </c>
      <c r="BL1189" s="1">
        <v>45674</v>
      </c>
      <c r="BM1189" s="1">
        <v>45930</v>
      </c>
      <c r="BN1189">
        <v>40</v>
      </c>
      <c r="BO1189">
        <v>0</v>
      </c>
      <c r="BP1189">
        <v>8</v>
      </c>
      <c r="BQ1189">
        <v>8</v>
      </c>
      <c r="BR1189">
        <v>8</v>
      </c>
      <c r="BS1189">
        <v>8</v>
      </c>
      <c r="BT1189">
        <v>8</v>
      </c>
      <c r="BU1189">
        <v>0</v>
      </c>
      <c r="BV1189" t="str">
        <f t="shared" si="19"/>
        <v>8:00 AM</v>
      </c>
      <c r="BW1189" t="str">
        <f t="shared" si="20"/>
        <v>5:00 PM</v>
      </c>
      <c r="BX1189" t="s">
        <v>226</v>
      </c>
      <c r="BY1189">
        <v>0</v>
      </c>
      <c r="BZ1189">
        <v>12</v>
      </c>
      <c r="CA1189" t="s">
        <v>115</v>
      </c>
      <c r="CC1189" t="s">
        <v>368</v>
      </c>
      <c r="CD1189" t="s">
        <v>560</v>
      </c>
      <c r="CE1189" t="s">
        <v>2968</v>
      </c>
      <c r="CF1189" t="s">
        <v>760</v>
      </c>
      <c r="CG1189" t="s">
        <v>120</v>
      </c>
      <c r="CH1189" s="8">
        <v>96950</v>
      </c>
      <c r="CI1189" s="3">
        <v>10.15</v>
      </c>
      <c r="CJ1189" s="3">
        <v>10.15</v>
      </c>
      <c r="CK1189" s="3">
        <v>15.23</v>
      </c>
      <c r="CL1189" s="3">
        <v>15.23</v>
      </c>
      <c r="CM1189" t="s">
        <v>136</v>
      </c>
      <c r="CN1189" t="s">
        <v>368</v>
      </c>
      <c r="CO1189" t="s">
        <v>138</v>
      </c>
      <c r="CQ1189" t="s">
        <v>115</v>
      </c>
      <c r="CR1189" t="s">
        <v>133</v>
      </c>
      <c r="CS1189" t="s">
        <v>139</v>
      </c>
      <c r="CT1189" t="s">
        <v>133</v>
      </c>
      <c r="CU1189" t="s">
        <v>139</v>
      </c>
      <c r="CV1189" t="s">
        <v>133</v>
      </c>
      <c r="CW1189" t="s">
        <v>139</v>
      </c>
      <c r="CX1189" t="s">
        <v>4983</v>
      </c>
      <c r="CY1189" s="10">
        <v>16702345828</v>
      </c>
      <c r="CZ1189" t="s">
        <v>566</v>
      </c>
      <c r="DA1189" t="s">
        <v>139</v>
      </c>
      <c r="DB1189" t="s">
        <v>133</v>
      </c>
      <c r="DC1189" t="s">
        <v>115</v>
      </c>
      <c r="DD1189" t="s">
        <v>568</v>
      </c>
      <c r="DE1189" t="s">
        <v>569</v>
      </c>
      <c r="DG1189" t="s">
        <v>573</v>
      </c>
      <c r="DH1189" t="s">
        <v>572</v>
      </c>
    </row>
    <row r="1190" spans="1:112" ht="14.45" customHeight="1" x14ac:dyDescent="0.25">
      <c r="A1190" t="s">
        <v>5882</v>
      </c>
      <c r="B1190" t="s">
        <v>143</v>
      </c>
      <c r="C1190" s="1">
        <v>45461</v>
      </c>
      <c r="D1190" s="1">
        <v>45674</v>
      </c>
      <c r="E1190" t="s">
        <v>144</v>
      </c>
      <c r="F1190" s="1">
        <v>45564</v>
      </c>
      <c r="G1190" t="s">
        <v>115</v>
      </c>
      <c r="H1190" t="s">
        <v>115</v>
      </c>
      <c r="I1190" t="s">
        <v>115</v>
      </c>
      <c r="J1190" t="s">
        <v>559</v>
      </c>
      <c r="L1190" t="s">
        <v>560</v>
      </c>
      <c r="M1190" t="s">
        <v>2968</v>
      </c>
      <c r="N1190" t="s">
        <v>760</v>
      </c>
      <c r="O1190" t="s">
        <v>120</v>
      </c>
      <c r="P1190" s="8">
        <v>96950</v>
      </c>
      <c r="Q1190" t="s">
        <v>121</v>
      </c>
      <c r="S1190" s="10">
        <v>16702345828</v>
      </c>
      <c r="U1190" t="s">
        <v>562</v>
      </c>
      <c r="V1190">
        <v>2362</v>
      </c>
      <c r="W1190" t="s">
        <v>123</v>
      </c>
      <c r="Y1190" t="s">
        <v>563</v>
      </c>
      <c r="Z1190" t="s">
        <v>564</v>
      </c>
      <c r="AB1190" t="s">
        <v>565</v>
      </c>
      <c r="AC1190" t="s">
        <v>560</v>
      </c>
      <c r="AD1190" t="s">
        <v>2968</v>
      </c>
      <c r="AE1190" t="s">
        <v>760</v>
      </c>
      <c r="AF1190" t="s">
        <v>120</v>
      </c>
      <c r="AG1190" s="8">
        <v>96950</v>
      </c>
      <c r="AH1190" t="s">
        <v>121</v>
      </c>
      <c r="AJ1190" s="10">
        <v>16702345828</v>
      </c>
      <c r="AL1190" t="s">
        <v>566</v>
      </c>
      <c r="AM1190" t="s">
        <v>567</v>
      </c>
      <c r="AN1190" t="s">
        <v>568</v>
      </c>
      <c r="AO1190" t="s">
        <v>569</v>
      </c>
      <c r="AQ1190" t="s">
        <v>570</v>
      </c>
      <c r="AR1190" t="s">
        <v>2969</v>
      </c>
      <c r="AS1190" t="s">
        <v>148</v>
      </c>
      <c r="AT1190" t="s">
        <v>120</v>
      </c>
      <c r="AU1190" s="8">
        <v>96950</v>
      </c>
      <c r="AV1190" t="s">
        <v>121</v>
      </c>
      <c r="AX1190" s="10">
        <v>16702872946</v>
      </c>
      <c r="AZ1190" t="s">
        <v>572</v>
      </c>
      <c r="BA1190" t="s">
        <v>573</v>
      </c>
      <c r="BD1190" t="str">
        <f>"43-3031.00"</f>
        <v>43-3031.00</v>
      </c>
      <c r="BE1190" t="s">
        <v>430</v>
      </c>
      <c r="BF1190" t="s">
        <v>5883</v>
      </c>
      <c r="BG1190" t="s">
        <v>4029</v>
      </c>
      <c r="BH1190">
        <v>1</v>
      </c>
      <c r="BI1190">
        <v>1</v>
      </c>
      <c r="BJ1190" s="1">
        <v>45566</v>
      </c>
      <c r="BK1190" s="1">
        <v>45930</v>
      </c>
      <c r="BL1190" s="1">
        <v>45674</v>
      </c>
      <c r="BM1190" s="1">
        <v>45930</v>
      </c>
      <c r="BN1190">
        <v>40</v>
      </c>
      <c r="BO1190">
        <v>0</v>
      </c>
      <c r="BP1190">
        <v>8</v>
      </c>
      <c r="BQ1190">
        <v>8</v>
      </c>
      <c r="BR1190">
        <v>8</v>
      </c>
      <c r="BS1190">
        <v>8</v>
      </c>
      <c r="BT1190">
        <v>8</v>
      </c>
      <c r="BU1190">
        <v>0</v>
      </c>
      <c r="BV1190" t="str">
        <f t="shared" si="19"/>
        <v>8:00 AM</v>
      </c>
      <c r="BW1190" t="str">
        <f t="shared" si="20"/>
        <v>5:00 PM</v>
      </c>
      <c r="BX1190" t="s">
        <v>226</v>
      </c>
      <c r="BY1190">
        <v>0</v>
      </c>
      <c r="BZ1190">
        <v>24</v>
      </c>
      <c r="CA1190" t="s">
        <v>115</v>
      </c>
      <c r="CC1190" t="s">
        <v>368</v>
      </c>
      <c r="CD1190" t="s">
        <v>560</v>
      </c>
      <c r="CE1190" t="s">
        <v>2968</v>
      </c>
      <c r="CF1190" t="s">
        <v>760</v>
      </c>
      <c r="CG1190" t="s">
        <v>120</v>
      </c>
      <c r="CH1190" s="8">
        <v>96950</v>
      </c>
      <c r="CI1190" s="3">
        <v>11.43</v>
      </c>
      <c r="CJ1190" s="3">
        <v>11.43</v>
      </c>
      <c r="CK1190" s="3">
        <v>17.149999999999999</v>
      </c>
      <c r="CL1190" s="3">
        <v>17.149999999999999</v>
      </c>
      <c r="CM1190" t="s">
        <v>136</v>
      </c>
      <c r="CN1190" t="s">
        <v>368</v>
      </c>
      <c r="CO1190" t="s">
        <v>138</v>
      </c>
      <c r="CQ1190" t="s">
        <v>115</v>
      </c>
      <c r="CR1190" t="s">
        <v>133</v>
      </c>
      <c r="CS1190" t="s">
        <v>139</v>
      </c>
      <c r="CT1190" t="s">
        <v>133</v>
      </c>
      <c r="CU1190" t="s">
        <v>139</v>
      </c>
      <c r="CV1190" t="s">
        <v>133</v>
      </c>
      <c r="CW1190" t="s">
        <v>139</v>
      </c>
      <c r="CX1190" t="s">
        <v>5884</v>
      </c>
      <c r="CY1190" s="10">
        <v>16702345828</v>
      </c>
      <c r="CZ1190" t="s">
        <v>566</v>
      </c>
      <c r="DA1190" t="s">
        <v>139</v>
      </c>
      <c r="DB1190" t="s">
        <v>133</v>
      </c>
      <c r="DC1190" t="s">
        <v>115</v>
      </c>
      <c r="DD1190" t="s">
        <v>568</v>
      </c>
      <c r="DE1190" t="s">
        <v>569</v>
      </c>
      <c r="DG1190" t="s">
        <v>573</v>
      </c>
      <c r="DH1190" t="s">
        <v>572</v>
      </c>
    </row>
    <row r="1191" spans="1:112" ht="14.45" customHeight="1" x14ac:dyDescent="0.25">
      <c r="A1191" t="s">
        <v>6505</v>
      </c>
      <c r="B1191" t="s">
        <v>192</v>
      </c>
      <c r="C1191" s="1">
        <v>45618</v>
      </c>
      <c r="D1191" s="1">
        <v>45674</v>
      </c>
      <c r="E1191" t="s">
        <v>114</v>
      </c>
      <c r="G1191" t="s">
        <v>115</v>
      </c>
      <c r="H1191" t="s">
        <v>115</v>
      </c>
      <c r="I1191" t="s">
        <v>115</v>
      </c>
      <c r="J1191" t="s">
        <v>5022</v>
      </c>
      <c r="K1191" t="s">
        <v>6506</v>
      </c>
      <c r="L1191" t="s">
        <v>5023</v>
      </c>
      <c r="M1191" t="s">
        <v>5024</v>
      </c>
      <c r="N1191" t="s">
        <v>148</v>
      </c>
      <c r="O1191" t="s">
        <v>120</v>
      </c>
      <c r="P1191" s="8">
        <v>96950</v>
      </c>
      <c r="Q1191" t="s">
        <v>121</v>
      </c>
      <c r="S1191" s="10">
        <v>16702347898</v>
      </c>
      <c r="U1191" t="s">
        <v>3091</v>
      </c>
      <c r="V1191">
        <v>531110</v>
      </c>
      <c r="W1191" t="s">
        <v>123</v>
      </c>
      <c r="Y1191" t="s">
        <v>1664</v>
      </c>
      <c r="Z1191" t="s">
        <v>813</v>
      </c>
      <c r="AA1191" t="s">
        <v>2497</v>
      </c>
      <c r="AB1191" t="s">
        <v>460</v>
      </c>
      <c r="AC1191" t="s">
        <v>5023</v>
      </c>
      <c r="AE1191" t="s">
        <v>148</v>
      </c>
      <c r="AF1191" t="s">
        <v>120</v>
      </c>
      <c r="AG1191" s="8">
        <v>96950</v>
      </c>
      <c r="AH1191" t="s">
        <v>121</v>
      </c>
      <c r="AJ1191" s="10">
        <v>16702347898</v>
      </c>
      <c r="AL1191" t="s">
        <v>3096</v>
      </c>
      <c r="BD1191" t="str">
        <f>"49-9071.00"</f>
        <v>49-9071.00</v>
      </c>
      <c r="BE1191" t="s">
        <v>241</v>
      </c>
      <c r="BF1191" t="s">
        <v>5025</v>
      </c>
      <c r="BG1191" t="s">
        <v>5026</v>
      </c>
      <c r="BH1191">
        <v>5</v>
      </c>
      <c r="BJ1191" s="1">
        <v>45717</v>
      </c>
      <c r="BK1191" s="1">
        <v>46081</v>
      </c>
      <c r="BN1191">
        <v>35</v>
      </c>
      <c r="BO1191">
        <v>0</v>
      </c>
      <c r="BP1191">
        <v>7</v>
      </c>
      <c r="BQ1191">
        <v>7</v>
      </c>
      <c r="BR1191">
        <v>7</v>
      </c>
      <c r="BS1191">
        <v>7</v>
      </c>
      <c r="BT1191">
        <v>7</v>
      </c>
      <c r="BU1191">
        <v>0</v>
      </c>
      <c r="BV1191" t="str">
        <f t="shared" si="19"/>
        <v>8:00 AM</v>
      </c>
      <c r="BW1191" t="str">
        <f>"4:00 PM"</f>
        <v>4:00 PM</v>
      </c>
      <c r="BX1191" t="s">
        <v>226</v>
      </c>
      <c r="BY1191">
        <v>0</v>
      </c>
      <c r="BZ1191">
        <v>12</v>
      </c>
      <c r="CA1191" t="s">
        <v>115</v>
      </c>
      <c r="CC1191" t="s">
        <v>6507</v>
      </c>
      <c r="CD1191" t="s">
        <v>1927</v>
      </c>
      <c r="CF1191" t="s">
        <v>148</v>
      </c>
      <c r="CG1191" t="s">
        <v>120</v>
      </c>
      <c r="CH1191" s="8">
        <v>96950</v>
      </c>
      <c r="CI1191" s="3">
        <v>9.75</v>
      </c>
      <c r="CJ1191" s="3">
        <v>9.75</v>
      </c>
      <c r="CK1191" s="3">
        <v>14.62</v>
      </c>
      <c r="CL1191" s="3">
        <v>14.62</v>
      </c>
      <c r="CM1191" t="s">
        <v>136</v>
      </c>
      <c r="CN1191" t="s">
        <v>6508</v>
      </c>
      <c r="CO1191" t="s">
        <v>138</v>
      </c>
      <c r="CQ1191" t="s">
        <v>133</v>
      </c>
      <c r="CR1191" t="s">
        <v>133</v>
      </c>
      <c r="CS1191" t="s">
        <v>139</v>
      </c>
      <c r="CT1191" t="s">
        <v>133</v>
      </c>
      <c r="CU1191" t="s">
        <v>139</v>
      </c>
      <c r="CV1191" t="s">
        <v>133</v>
      </c>
      <c r="CW1191" t="s">
        <v>139</v>
      </c>
      <c r="CX1191" t="s">
        <v>6509</v>
      </c>
      <c r="CY1191" s="10">
        <v>16702347898</v>
      </c>
      <c r="CZ1191" t="s">
        <v>3096</v>
      </c>
      <c r="DA1191" t="s">
        <v>209</v>
      </c>
      <c r="DB1191" t="s">
        <v>133</v>
      </c>
      <c r="DC1191" t="s">
        <v>115</v>
      </c>
    </row>
    <row r="1192" spans="1:112" ht="14.45" customHeight="1" x14ac:dyDescent="0.25">
      <c r="A1192" t="s">
        <v>6653</v>
      </c>
      <c r="B1192" t="s">
        <v>192</v>
      </c>
      <c r="C1192" s="1">
        <v>45620</v>
      </c>
      <c r="D1192" s="1">
        <v>45674</v>
      </c>
      <c r="E1192" t="s">
        <v>144</v>
      </c>
      <c r="F1192" s="1">
        <v>45685</v>
      </c>
      <c r="G1192" t="s">
        <v>115</v>
      </c>
      <c r="H1192" t="s">
        <v>115</v>
      </c>
      <c r="I1192" t="s">
        <v>115</v>
      </c>
      <c r="J1192" t="s">
        <v>3157</v>
      </c>
      <c r="K1192" t="s">
        <v>3157</v>
      </c>
      <c r="L1192" t="s">
        <v>3158</v>
      </c>
      <c r="M1192" t="s">
        <v>1067</v>
      </c>
      <c r="N1192" t="s">
        <v>643</v>
      </c>
      <c r="O1192" t="s">
        <v>120</v>
      </c>
      <c r="P1192" s="8">
        <v>96951</v>
      </c>
      <c r="Q1192" t="s">
        <v>121</v>
      </c>
      <c r="S1192" s="10">
        <v>16707893763</v>
      </c>
      <c r="U1192" t="s">
        <v>3159</v>
      </c>
      <c r="V1192">
        <v>236220</v>
      </c>
      <c r="W1192" t="s">
        <v>123</v>
      </c>
      <c r="Y1192" t="s">
        <v>3160</v>
      </c>
      <c r="Z1192" t="s">
        <v>3161</v>
      </c>
      <c r="AA1192" t="s">
        <v>302</v>
      </c>
      <c r="AB1192" t="s">
        <v>648</v>
      </c>
      <c r="AC1192" t="s">
        <v>3158</v>
      </c>
      <c r="AD1192" t="s">
        <v>1067</v>
      </c>
      <c r="AE1192" t="s">
        <v>643</v>
      </c>
      <c r="AF1192" t="s">
        <v>120</v>
      </c>
      <c r="AG1192" s="8">
        <v>96951</v>
      </c>
      <c r="AH1192" t="s">
        <v>121</v>
      </c>
      <c r="AJ1192" s="10">
        <v>16707893763</v>
      </c>
      <c r="AL1192" t="s">
        <v>1388</v>
      </c>
      <c r="BD1192" t="str">
        <f>"43-6014.00"</f>
        <v>43-6014.00</v>
      </c>
      <c r="BE1192" t="s">
        <v>2139</v>
      </c>
      <c r="BF1192" t="s">
        <v>6654</v>
      </c>
      <c r="BG1192" t="s">
        <v>2141</v>
      </c>
      <c r="BH1192">
        <v>2</v>
      </c>
      <c r="BJ1192" s="1">
        <v>45685</v>
      </c>
      <c r="BK1192" s="1">
        <v>46049</v>
      </c>
      <c r="BN1192">
        <v>35</v>
      </c>
      <c r="BO1192">
        <v>0</v>
      </c>
      <c r="BP1192">
        <v>7</v>
      </c>
      <c r="BQ1192">
        <v>7</v>
      </c>
      <c r="BR1192">
        <v>7</v>
      </c>
      <c r="BS1192">
        <v>7</v>
      </c>
      <c r="BT1192">
        <v>7</v>
      </c>
      <c r="BU1192">
        <v>0</v>
      </c>
      <c r="BV1192" t="str">
        <f t="shared" si="19"/>
        <v>8:00 AM</v>
      </c>
      <c r="BW1192" t="str">
        <f>"5:00 PM"</f>
        <v>5:00 PM</v>
      </c>
      <c r="BX1192" t="s">
        <v>226</v>
      </c>
      <c r="BY1192">
        <v>0</v>
      </c>
      <c r="BZ1192">
        <v>12</v>
      </c>
      <c r="CA1192" t="s">
        <v>115</v>
      </c>
      <c r="CC1192" t="s">
        <v>3164</v>
      </c>
      <c r="CD1192" t="s">
        <v>3158</v>
      </c>
      <c r="CE1192" t="s">
        <v>1067</v>
      </c>
      <c r="CF1192" t="s">
        <v>643</v>
      </c>
      <c r="CG1192" t="s">
        <v>120</v>
      </c>
      <c r="CH1192" s="8">
        <v>96951</v>
      </c>
      <c r="CI1192" s="3">
        <v>13.15</v>
      </c>
      <c r="CJ1192" s="3">
        <v>13.15</v>
      </c>
      <c r="CK1192" s="3">
        <v>19.72</v>
      </c>
      <c r="CL1192" s="3">
        <v>19.72</v>
      </c>
      <c r="CM1192" t="s">
        <v>136</v>
      </c>
      <c r="CN1192" t="s">
        <v>139</v>
      </c>
      <c r="CO1192" t="s">
        <v>138</v>
      </c>
      <c r="CQ1192" t="s">
        <v>115</v>
      </c>
      <c r="CR1192" t="s">
        <v>133</v>
      </c>
      <c r="CS1192" t="s">
        <v>139</v>
      </c>
      <c r="CT1192" t="s">
        <v>133</v>
      </c>
      <c r="CU1192" t="s">
        <v>139</v>
      </c>
      <c r="CV1192" t="s">
        <v>133</v>
      </c>
      <c r="CW1192" t="s">
        <v>133</v>
      </c>
      <c r="CX1192" t="s">
        <v>139</v>
      </c>
      <c r="CY1192" s="10">
        <v>16707893763</v>
      </c>
      <c r="CZ1192" t="s">
        <v>1388</v>
      </c>
      <c r="DA1192" t="s">
        <v>139</v>
      </c>
      <c r="DB1192" t="s">
        <v>133</v>
      </c>
      <c r="DC1192" t="s">
        <v>115</v>
      </c>
    </row>
    <row r="1193" spans="1:112" ht="14.45" customHeight="1" x14ac:dyDescent="0.25">
      <c r="A1193" t="s">
        <v>7179</v>
      </c>
      <c r="B1193" t="s">
        <v>212</v>
      </c>
      <c r="C1193" s="1">
        <v>45664</v>
      </c>
      <c r="D1193" s="1">
        <v>45674</v>
      </c>
      <c r="E1193" t="s">
        <v>114</v>
      </c>
      <c r="G1193" t="s">
        <v>115</v>
      </c>
      <c r="H1193" t="s">
        <v>115</v>
      </c>
      <c r="I1193" t="s">
        <v>115</v>
      </c>
      <c r="J1193" t="s">
        <v>3280</v>
      </c>
      <c r="L1193" t="s">
        <v>3281</v>
      </c>
      <c r="N1193" t="s">
        <v>148</v>
      </c>
      <c r="O1193" t="s">
        <v>120</v>
      </c>
      <c r="P1193" s="8">
        <v>96950</v>
      </c>
      <c r="Q1193" t="s">
        <v>121</v>
      </c>
      <c r="S1193" s="10">
        <v>16702877368</v>
      </c>
      <c r="U1193" t="s">
        <v>2369</v>
      </c>
      <c r="V1193">
        <v>54133</v>
      </c>
      <c r="W1193" t="s">
        <v>123</v>
      </c>
      <c r="Y1193" t="s">
        <v>3282</v>
      </c>
      <c r="Z1193" t="s">
        <v>3283</v>
      </c>
      <c r="AB1193" t="s">
        <v>565</v>
      </c>
      <c r="AC1193" t="s">
        <v>3281</v>
      </c>
      <c r="AE1193" t="s">
        <v>148</v>
      </c>
      <c r="AF1193" t="s">
        <v>120</v>
      </c>
      <c r="AG1193" s="8">
        <v>96950</v>
      </c>
      <c r="AH1193" t="s">
        <v>121</v>
      </c>
      <c r="AJ1193" s="10">
        <v>16702877368</v>
      </c>
      <c r="AL1193" t="s">
        <v>3284</v>
      </c>
      <c r="BD1193" t="str">
        <f>"49-9071.00"</f>
        <v>49-9071.00</v>
      </c>
      <c r="BE1193" t="s">
        <v>241</v>
      </c>
      <c r="BF1193" t="s">
        <v>5296</v>
      </c>
      <c r="BG1193" t="s">
        <v>5297</v>
      </c>
      <c r="BH1193">
        <v>2</v>
      </c>
      <c r="BJ1193" s="1">
        <v>45689</v>
      </c>
      <c r="BK1193" s="1">
        <v>46053</v>
      </c>
      <c r="BN1193">
        <v>35</v>
      </c>
      <c r="BO1193">
        <v>0</v>
      </c>
      <c r="BP1193">
        <v>7</v>
      </c>
      <c r="BQ1193">
        <v>7</v>
      </c>
      <c r="BR1193">
        <v>7</v>
      </c>
      <c r="BS1193">
        <v>7</v>
      </c>
      <c r="BT1193">
        <v>7</v>
      </c>
      <c r="BU1193">
        <v>0</v>
      </c>
      <c r="BV1193" t="str">
        <f t="shared" si="19"/>
        <v>8:00 AM</v>
      </c>
      <c r="BW1193" t="str">
        <f>"5:00 PM"</f>
        <v>5:00 PM</v>
      </c>
      <c r="BX1193" t="s">
        <v>226</v>
      </c>
      <c r="BY1193">
        <v>0</v>
      </c>
      <c r="BZ1193">
        <v>12</v>
      </c>
      <c r="CA1193" t="s">
        <v>115</v>
      </c>
      <c r="CC1193" s="2" t="s">
        <v>7180</v>
      </c>
      <c r="CD1193" t="s">
        <v>4278</v>
      </c>
      <c r="CF1193" t="s">
        <v>148</v>
      </c>
      <c r="CG1193" t="s">
        <v>120</v>
      </c>
      <c r="CH1193" s="8">
        <v>96950</v>
      </c>
      <c r="CI1193" s="3">
        <v>9.75</v>
      </c>
      <c r="CJ1193" s="3">
        <v>9.75</v>
      </c>
      <c r="CK1193" s="3">
        <v>14.62</v>
      </c>
      <c r="CL1193" s="3">
        <v>14.62</v>
      </c>
      <c r="CM1193" t="s">
        <v>136</v>
      </c>
      <c r="CN1193" t="s">
        <v>368</v>
      </c>
      <c r="CO1193" t="s">
        <v>138</v>
      </c>
      <c r="CQ1193" t="s">
        <v>115</v>
      </c>
      <c r="CR1193" t="s">
        <v>133</v>
      </c>
      <c r="CS1193" t="s">
        <v>139</v>
      </c>
      <c r="CT1193" t="s">
        <v>133</v>
      </c>
      <c r="CU1193" t="s">
        <v>139</v>
      </c>
      <c r="CV1193" t="s">
        <v>133</v>
      </c>
      <c r="CW1193" t="s">
        <v>139</v>
      </c>
      <c r="CX1193" t="s">
        <v>2193</v>
      </c>
      <c r="CY1193" s="10">
        <v>16702877368</v>
      </c>
      <c r="CZ1193" t="s">
        <v>3284</v>
      </c>
      <c r="DA1193" t="s">
        <v>139</v>
      </c>
      <c r="DB1193" t="s">
        <v>133</v>
      </c>
      <c r="DC1193" t="s">
        <v>115</v>
      </c>
      <c r="DD1193" t="s">
        <v>3282</v>
      </c>
      <c r="DE1193" t="s">
        <v>3283</v>
      </c>
      <c r="DG1193" t="s">
        <v>3280</v>
      </c>
      <c r="DH1193" t="s">
        <v>3284</v>
      </c>
    </row>
    <row r="1194" spans="1:112" ht="14.45" customHeight="1" x14ac:dyDescent="0.25">
      <c r="A1194" t="s">
        <v>7349</v>
      </c>
      <c r="B1194" t="s">
        <v>143</v>
      </c>
      <c r="C1194" s="1">
        <v>45460</v>
      </c>
      <c r="D1194" s="1">
        <v>45674</v>
      </c>
      <c r="E1194" t="s">
        <v>144</v>
      </c>
      <c r="F1194" s="1">
        <v>45564</v>
      </c>
      <c r="G1194" t="s">
        <v>133</v>
      </c>
      <c r="H1194" t="s">
        <v>115</v>
      </c>
      <c r="I1194" t="s">
        <v>115</v>
      </c>
      <c r="J1194" t="s">
        <v>559</v>
      </c>
      <c r="L1194" t="s">
        <v>560</v>
      </c>
      <c r="M1194" t="s">
        <v>561</v>
      </c>
      <c r="N1194" t="s">
        <v>148</v>
      </c>
      <c r="O1194" t="s">
        <v>120</v>
      </c>
      <c r="P1194" s="8">
        <v>96950</v>
      </c>
      <c r="Q1194" t="s">
        <v>121</v>
      </c>
      <c r="S1194" s="10">
        <v>16702345828</v>
      </c>
      <c r="U1194" t="s">
        <v>562</v>
      </c>
      <c r="V1194">
        <v>2362</v>
      </c>
      <c r="W1194" t="s">
        <v>123</v>
      </c>
      <c r="Y1194" t="s">
        <v>563</v>
      </c>
      <c r="Z1194" t="s">
        <v>564</v>
      </c>
      <c r="AB1194" t="s">
        <v>565</v>
      </c>
      <c r="AC1194" t="s">
        <v>560</v>
      </c>
      <c r="AD1194" t="s">
        <v>561</v>
      </c>
      <c r="AE1194" t="s">
        <v>148</v>
      </c>
      <c r="AF1194" t="s">
        <v>120</v>
      </c>
      <c r="AG1194" s="8">
        <v>96950</v>
      </c>
      <c r="AH1194" t="s">
        <v>121</v>
      </c>
      <c r="AJ1194" s="10">
        <v>16702345828</v>
      </c>
      <c r="AL1194" t="s">
        <v>566</v>
      </c>
      <c r="AM1194" t="s">
        <v>567</v>
      </c>
      <c r="AN1194" t="s">
        <v>568</v>
      </c>
      <c r="AO1194" t="s">
        <v>569</v>
      </c>
      <c r="AQ1194" t="s">
        <v>570</v>
      </c>
      <c r="AR1194" t="s">
        <v>571</v>
      </c>
      <c r="AS1194" t="s">
        <v>148</v>
      </c>
      <c r="AT1194" t="s">
        <v>120</v>
      </c>
      <c r="AU1194" s="8">
        <v>96950</v>
      </c>
      <c r="AV1194" t="s">
        <v>121</v>
      </c>
      <c r="AX1194" s="10">
        <v>16702872946</v>
      </c>
      <c r="AZ1194" t="s">
        <v>572</v>
      </c>
      <c r="BA1194" t="s">
        <v>573</v>
      </c>
      <c r="BD1194" t="str">
        <f>"47-2073.00"</f>
        <v>47-2073.00</v>
      </c>
      <c r="BE1194" t="s">
        <v>2976</v>
      </c>
      <c r="BF1194" t="s">
        <v>7350</v>
      </c>
      <c r="BG1194" t="s">
        <v>7351</v>
      </c>
      <c r="BH1194">
        <v>2</v>
      </c>
      <c r="BI1194">
        <v>2</v>
      </c>
      <c r="BJ1194" s="1">
        <v>45566</v>
      </c>
      <c r="BK1194" s="1">
        <v>46660</v>
      </c>
      <c r="BL1194" s="1">
        <v>45674</v>
      </c>
      <c r="BM1194" s="1">
        <v>46660</v>
      </c>
      <c r="BN1194">
        <v>40</v>
      </c>
      <c r="BO1194">
        <v>0</v>
      </c>
      <c r="BP1194">
        <v>8</v>
      </c>
      <c r="BQ1194">
        <v>8</v>
      </c>
      <c r="BR1194">
        <v>8</v>
      </c>
      <c r="BS1194">
        <v>8</v>
      </c>
      <c r="BT1194">
        <v>8</v>
      </c>
      <c r="BU1194">
        <v>0</v>
      </c>
      <c r="BV1194" t="str">
        <f t="shared" si="19"/>
        <v>8:00 AM</v>
      </c>
      <c r="BW1194" t="str">
        <f>"5:00 PM"</f>
        <v>5:00 PM</v>
      </c>
      <c r="BX1194" t="s">
        <v>226</v>
      </c>
      <c r="BY1194">
        <v>0</v>
      </c>
      <c r="BZ1194">
        <v>12</v>
      </c>
      <c r="CA1194" t="s">
        <v>115</v>
      </c>
      <c r="CC1194" t="s">
        <v>368</v>
      </c>
      <c r="CD1194" t="s">
        <v>560</v>
      </c>
      <c r="CE1194" t="s">
        <v>561</v>
      </c>
      <c r="CF1194" t="s">
        <v>148</v>
      </c>
      <c r="CG1194" t="s">
        <v>120</v>
      </c>
      <c r="CH1194" s="8">
        <v>96950</v>
      </c>
      <c r="CI1194" s="3">
        <v>11.1</v>
      </c>
      <c r="CJ1194" s="3">
        <v>11.1</v>
      </c>
      <c r="CK1194" s="3">
        <v>16.649999999999999</v>
      </c>
      <c r="CL1194" s="3">
        <v>16.649999999999999</v>
      </c>
      <c r="CM1194" t="s">
        <v>136</v>
      </c>
      <c r="CN1194" t="s">
        <v>368</v>
      </c>
      <c r="CO1194" t="s">
        <v>138</v>
      </c>
      <c r="CQ1194" t="s">
        <v>115</v>
      </c>
      <c r="CR1194" t="s">
        <v>133</v>
      </c>
      <c r="CS1194" t="s">
        <v>139</v>
      </c>
      <c r="CT1194" t="s">
        <v>133</v>
      </c>
      <c r="CU1194" t="s">
        <v>139</v>
      </c>
      <c r="CV1194" t="s">
        <v>133</v>
      </c>
      <c r="CW1194" t="s">
        <v>139</v>
      </c>
      <c r="CX1194" t="s">
        <v>7352</v>
      </c>
      <c r="CY1194" s="10">
        <v>16702345828</v>
      </c>
      <c r="CZ1194" t="s">
        <v>566</v>
      </c>
      <c r="DA1194" t="s">
        <v>139</v>
      </c>
      <c r="DB1194" t="s">
        <v>133</v>
      </c>
      <c r="DC1194" t="s">
        <v>115</v>
      </c>
      <c r="DD1194" t="s">
        <v>568</v>
      </c>
      <c r="DE1194" t="s">
        <v>569</v>
      </c>
      <c r="DG1194" t="s">
        <v>573</v>
      </c>
      <c r="DH1194" t="s">
        <v>572</v>
      </c>
    </row>
    <row r="1195" spans="1:112" ht="14.45" customHeight="1" x14ac:dyDescent="0.25">
      <c r="A1195" t="s">
        <v>8264</v>
      </c>
      <c r="B1195" t="s">
        <v>212</v>
      </c>
      <c r="C1195" s="1">
        <v>45671</v>
      </c>
      <c r="D1195" s="1">
        <v>45674</v>
      </c>
      <c r="E1195" t="s">
        <v>144</v>
      </c>
      <c r="F1195" s="1">
        <v>45807</v>
      </c>
      <c r="G1195" t="s">
        <v>115</v>
      </c>
      <c r="H1195" t="s">
        <v>115</v>
      </c>
      <c r="I1195" t="s">
        <v>115</v>
      </c>
      <c r="J1195" t="s">
        <v>6667</v>
      </c>
      <c r="K1195" t="s">
        <v>6668</v>
      </c>
      <c r="L1195" t="s">
        <v>4843</v>
      </c>
      <c r="N1195" t="s">
        <v>148</v>
      </c>
      <c r="O1195" t="s">
        <v>120</v>
      </c>
      <c r="P1195" s="8">
        <v>96950</v>
      </c>
      <c r="Q1195" t="s">
        <v>121</v>
      </c>
      <c r="S1195" s="10">
        <v>16702338883</v>
      </c>
      <c r="U1195" t="s">
        <v>6089</v>
      </c>
      <c r="V1195">
        <v>23622</v>
      </c>
      <c r="W1195" t="s">
        <v>123</v>
      </c>
      <c r="Y1195" t="s">
        <v>6593</v>
      </c>
      <c r="Z1195" t="s">
        <v>6594</v>
      </c>
      <c r="AA1195" t="s">
        <v>6595</v>
      </c>
      <c r="AB1195" t="s">
        <v>565</v>
      </c>
      <c r="AC1195" t="s">
        <v>8265</v>
      </c>
      <c r="AE1195" t="s">
        <v>148</v>
      </c>
      <c r="AF1195" t="s">
        <v>120</v>
      </c>
      <c r="AG1195" s="8">
        <v>96950</v>
      </c>
      <c r="AH1195" t="s">
        <v>121</v>
      </c>
      <c r="AJ1195" s="10">
        <v>16702338883</v>
      </c>
      <c r="AL1195" t="s">
        <v>6672</v>
      </c>
      <c r="BD1195" t="str">
        <f>"49-9071.00"</f>
        <v>49-9071.00</v>
      </c>
      <c r="BE1195" t="s">
        <v>241</v>
      </c>
      <c r="BF1195" t="s">
        <v>8266</v>
      </c>
      <c r="BG1195" t="s">
        <v>8267</v>
      </c>
      <c r="BH1195">
        <v>5</v>
      </c>
      <c r="BJ1195" s="1">
        <v>45809</v>
      </c>
      <c r="BK1195" s="1">
        <v>46173</v>
      </c>
      <c r="BN1195">
        <v>40</v>
      </c>
      <c r="BO1195">
        <v>0</v>
      </c>
      <c r="BP1195">
        <v>8</v>
      </c>
      <c r="BQ1195">
        <v>8</v>
      </c>
      <c r="BR1195">
        <v>8</v>
      </c>
      <c r="BS1195">
        <v>8</v>
      </c>
      <c r="BT1195">
        <v>8</v>
      </c>
      <c r="BU1195">
        <v>0</v>
      </c>
      <c r="BV1195" t="str">
        <f>"7:00 AM"</f>
        <v>7:00 AM</v>
      </c>
      <c r="BW1195" t="str">
        <f>"4:30 PM"</f>
        <v>4:30 PM</v>
      </c>
      <c r="BX1195" t="s">
        <v>226</v>
      </c>
      <c r="BY1195">
        <v>0</v>
      </c>
      <c r="BZ1195">
        <v>6</v>
      </c>
      <c r="CA1195" t="s">
        <v>115</v>
      </c>
      <c r="CC1195" s="2" t="s">
        <v>6832</v>
      </c>
      <c r="CD1195" t="s">
        <v>4843</v>
      </c>
      <c r="CF1195" t="s">
        <v>148</v>
      </c>
      <c r="CG1195" t="s">
        <v>120</v>
      </c>
      <c r="CH1195" s="8">
        <v>96950</v>
      </c>
      <c r="CI1195" s="3">
        <v>9.75</v>
      </c>
      <c r="CJ1195" s="3">
        <v>9.75</v>
      </c>
      <c r="CK1195" s="3">
        <v>14.63</v>
      </c>
      <c r="CL1195" s="3">
        <v>14.63</v>
      </c>
      <c r="CM1195" t="s">
        <v>136</v>
      </c>
      <c r="CN1195" t="s">
        <v>139</v>
      </c>
      <c r="CO1195" t="s">
        <v>466</v>
      </c>
      <c r="CQ1195" t="s">
        <v>115</v>
      </c>
      <c r="CR1195" t="s">
        <v>133</v>
      </c>
      <c r="CS1195" t="s">
        <v>133</v>
      </c>
      <c r="CT1195" t="s">
        <v>133</v>
      </c>
      <c r="CU1195" t="s">
        <v>139</v>
      </c>
      <c r="CV1195" t="s">
        <v>133</v>
      </c>
      <c r="CW1195" t="s">
        <v>133</v>
      </c>
      <c r="CX1195" t="s">
        <v>8268</v>
      </c>
      <c r="CY1195" s="10">
        <v>16702338883</v>
      </c>
      <c r="CZ1195" t="s">
        <v>6672</v>
      </c>
      <c r="DA1195" t="s">
        <v>139</v>
      </c>
      <c r="DB1195" t="s">
        <v>133</v>
      </c>
      <c r="DC1195" t="s">
        <v>115</v>
      </c>
    </row>
    <row r="1196" spans="1:112" ht="14.45" customHeight="1" x14ac:dyDescent="0.25">
      <c r="A1196" t="s">
        <v>8334</v>
      </c>
      <c r="B1196" t="s">
        <v>143</v>
      </c>
      <c r="C1196" s="1">
        <v>45630</v>
      </c>
      <c r="D1196" s="1">
        <v>45674</v>
      </c>
      <c r="E1196" t="s">
        <v>144</v>
      </c>
      <c r="F1196" s="1">
        <v>45807</v>
      </c>
      <c r="G1196" t="s">
        <v>115</v>
      </c>
      <c r="H1196" t="s">
        <v>115</v>
      </c>
      <c r="I1196" t="s">
        <v>115</v>
      </c>
      <c r="J1196" t="s">
        <v>2515</v>
      </c>
      <c r="K1196" t="s">
        <v>2997</v>
      </c>
      <c r="L1196" t="s">
        <v>160</v>
      </c>
      <c r="M1196" t="s">
        <v>2850</v>
      </c>
      <c r="N1196" t="s">
        <v>162</v>
      </c>
      <c r="O1196" t="s">
        <v>120</v>
      </c>
      <c r="P1196" s="8">
        <v>96952</v>
      </c>
      <c r="Q1196" t="s">
        <v>121</v>
      </c>
      <c r="R1196" t="s">
        <v>139</v>
      </c>
      <c r="S1196" s="10">
        <v>16704334428</v>
      </c>
      <c r="U1196" t="s">
        <v>2518</v>
      </c>
      <c r="V1196">
        <v>561720</v>
      </c>
      <c r="W1196" t="s">
        <v>123</v>
      </c>
      <c r="Y1196" t="s">
        <v>2519</v>
      </c>
      <c r="Z1196" t="s">
        <v>2520</v>
      </c>
      <c r="AA1196" t="s">
        <v>2521</v>
      </c>
      <c r="AB1196" t="s">
        <v>584</v>
      </c>
      <c r="AC1196" t="s">
        <v>160</v>
      </c>
      <c r="AD1196" t="s">
        <v>2850</v>
      </c>
      <c r="AE1196" t="s">
        <v>162</v>
      </c>
      <c r="AF1196" t="s">
        <v>120</v>
      </c>
      <c r="AG1196" s="8">
        <v>96952</v>
      </c>
      <c r="AH1196" t="s">
        <v>121</v>
      </c>
      <c r="AJ1196" s="10">
        <v>16709894711</v>
      </c>
      <c r="AL1196" t="s">
        <v>2522</v>
      </c>
      <c r="BD1196" t="str">
        <f>"37-2011.00"</f>
        <v>37-2011.00</v>
      </c>
      <c r="BE1196" t="s">
        <v>203</v>
      </c>
      <c r="BF1196" t="s">
        <v>2998</v>
      </c>
      <c r="BG1196" t="s">
        <v>2999</v>
      </c>
      <c r="BH1196">
        <v>2</v>
      </c>
      <c r="BI1196">
        <v>2</v>
      </c>
      <c r="BJ1196" s="1">
        <v>45809</v>
      </c>
      <c r="BK1196" s="1">
        <v>46173</v>
      </c>
      <c r="BL1196" s="1">
        <v>45809</v>
      </c>
      <c r="BM1196" s="1">
        <v>46173</v>
      </c>
      <c r="BN1196">
        <v>35</v>
      </c>
      <c r="BO1196">
        <v>0</v>
      </c>
      <c r="BP1196">
        <v>7</v>
      </c>
      <c r="BQ1196">
        <v>7</v>
      </c>
      <c r="BR1196">
        <v>7</v>
      </c>
      <c r="BS1196">
        <v>7</v>
      </c>
      <c r="BT1196">
        <v>7</v>
      </c>
      <c r="BU1196">
        <v>0</v>
      </c>
      <c r="BV1196" t="str">
        <f>"9:00 AM"</f>
        <v>9:00 AM</v>
      </c>
      <c r="BW1196" t="str">
        <f>"4:00 PM"</f>
        <v>4:00 PM</v>
      </c>
      <c r="BX1196" t="s">
        <v>158</v>
      </c>
      <c r="BY1196">
        <v>0</v>
      </c>
      <c r="BZ1196">
        <v>12</v>
      </c>
      <c r="CA1196" t="s">
        <v>115</v>
      </c>
      <c r="CC1196" t="s">
        <v>3000</v>
      </c>
      <c r="CD1196" t="s">
        <v>3001</v>
      </c>
      <c r="CE1196" t="s">
        <v>3002</v>
      </c>
      <c r="CF1196" t="s">
        <v>162</v>
      </c>
      <c r="CG1196" t="s">
        <v>120</v>
      </c>
      <c r="CH1196" s="8">
        <v>96952</v>
      </c>
      <c r="CI1196" s="3">
        <v>8.2899999999999991</v>
      </c>
      <c r="CJ1196" s="3">
        <v>8.2899999999999991</v>
      </c>
      <c r="CK1196" s="3">
        <v>12.44</v>
      </c>
      <c r="CL1196" s="3">
        <v>12.44</v>
      </c>
      <c r="CM1196" t="s">
        <v>136</v>
      </c>
      <c r="CO1196" t="s">
        <v>138</v>
      </c>
      <c r="CQ1196" t="s">
        <v>115</v>
      </c>
      <c r="CR1196" t="s">
        <v>133</v>
      </c>
      <c r="CS1196" t="s">
        <v>139</v>
      </c>
      <c r="CT1196" t="s">
        <v>133</v>
      </c>
      <c r="CU1196" t="s">
        <v>139</v>
      </c>
      <c r="CV1196" t="s">
        <v>133</v>
      </c>
      <c r="CW1196" t="s">
        <v>139</v>
      </c>
      <c r="CX1196" t="s">
        <v>1663</v>
      </c>
      <c r="CY1196" s="10">
        <v>16704334428</v>
      </c>
      <c r="CZ1196" t="s">
        <v>2522</v>
      </c>
      <c r="DA1196" t="s">
        <v>139</v>
      </c>
      <c r="DB1196" t="s">
        <v>133</v>
      </c>
      <c r="DC1196" t="s">
        <v>115</v>
      </c>
    </row>
    <row r="1197" spans="1:112" ht="14.45" customHeight="1" x14ac:dyDescent="0.25">
      <c r="A1197" t="s">
        <v>8535</v>
      </c>
      <c r="B1197" t="s">
        <v>143</v>
      </c>
      <c r="C1197" s="1">
        <v>45635</v>
      </c>
      <c r="D1197" s="1">
        <v>45674</v>
      </c>
      <c r="E1197" t="s">
        <v>144</v>
      </c>
      <c r="F1197" s="1">
        <v>45807</v>
      </c>
      <c r="G1197" t="s">
        <v>115</v>
      </c>
      <c r="H1197" t="s">
        <v>115</v>
      </c>
      <c r="I1197" t="s">
        <v>115</v>
      </c>
      <c r="J1197" t="s">
        <v>2730</v>
      </c>
      <c r="K1197" t="s">
        <v>2731</v>
      </c>
      <c r="L1197" t="s">
        <v>2732</v>
      </c>
      <c r="M1197" t="s">
        <v>2733</v>
      </c>
      <c r="N1197" t="s">
        <v>119</v>
      </c>
      <c r="O1197" t="s">
        <v>120</v>
      </c>
      <c r="P1197" s="8">
        <v>96950</v>
      </c>
      <c r="Q1197" t="s">
        <v>121</v>
      </c>
      <c r="S1197" s="10">
        <v>16702353285</v>
      </c>
      <c r="U1197" t="s">
        <v>2734</v>
      </c>
      <c r="V1197">
        <v>81111</v>
      </c>
      <c r="W1197" t="s">
        <v>123</v>
      </c>
      <c r="Y1197" t="s">
        <v>2735</v>
      </c>
      <c r="Z1197" t="s">
        <v>2736</v>
      </c>
      <c r="AA1197" t="s">
        <v>2297</v>
      </c>
      <c r="AB1197" t="s">
        <v>2737</v>
      </c>
      <c r="AC1197" t="s">
        <v>2732</v>
      </c>
      <c r="AD1197" t="s">
        <v>2733</v>
      </c>
      <c r="AE1197" t="s">
        <v>119</v>
      </c>
      <c r="AF1197" t="s">
        <v>120</v>
      </c>
      <c r="AG1197" s="8">
        <v>96950</v>
      </c>
      <c r="AH1197" t="s">
        <v>121</v>
      </c>
      <c r="AJ1197" s="10">
        <v>16702353285</v>
      </c>
      <c r="AL1197" t="s">
        <v>2738</v>
      </c>
      <c r="BD1197" t="str">
        <f>"37-2011.00"</f>
        <v>37-2011.00</v>
      </c>
      <c r="BE1197" t="s">
        <v>203</v>
      </c>
      <c r="BF1197" t="s">
        <v>7140</v>
      </c>
      <c r="BG1197" t="s">
        <v>805</v>
      </c>
      <c r="BH1197">
        <v>1</v>
      </c>
      <c r="BI1197">
        <v>1</v>
      </c>
      <c r="BJ1197" s="1">
        <v>45809</v>
      </c>
      <c r="BK1197" s="1">
        <v>46173</v>
      </c>
      <c r="BL1197" s="1">
        <v>45809</v>
      </c>
      <c r="BM1197" s="1">
        <v>46173</v>
      </c>
      <c r="BN1197">
        <v>40</v>
      </c>
      <c r="BO1197">
        <v>0</v>
      </c>
      <c r="BP1197">
        <v>8</v>
      </c>
      <c r="BQ1197">
        <v>8</v>
      </c>
      <c r="BR1197">
        <v>8</v>
      </c>
      <c r="BS1197">
        <v>8</v>
      </c>
      <c r="BT1197">
        <v>8</v>
      </c>
      <c r="BU1197">
        <v>0</v>
      </c>
      <c r="BV1197" t="str">
        <f>"8:00 AM"</f>
        <v>8:00 AM</v>
      </c>
      <c r="BW1197" t="str">
        <f>"5:00 PM"</f>
        <v>5:00 PM</v>
      </c>
      <c r="BX1197" t="s">
        <v>158</v>
      </c>
      <c r="BY1197">
        <v>0</v>
      </c>
      <c r="BZ1197">
        <v>12</v>
      </c>
      <c r="CA1197" t="s">
        <v>115</v>
      </c>
      <c r="CC1197" t="s">
        <v>158</v>
      </c>
      <c r="CD1197" t="s">
        <v>2732</v>
      </c>
      <c r="CE1197" t="s">
        <v>2733</v>
      </c>
      <c r="CF1197" t="s">
        <v>119</v>
      </c>
      <c r="CG1197" t="s">
        <v>120</v>
      </c>
      <c r="CH1197" s="8">
        <v>96950</v>
      </c>
      <c r="CI1197" s="3">
        <v>8.2899999999999991</v>
      </c>
      <c r="CJ1197" s="3">
        <v>8.2899999999999991</v>
      </c>
      <c r="CK1197" s="3">
        <v>12.44</v>
      </c>
      <c r="CL1197" s="3">
        <v>12.44</v>
      </c>
      <c r="CM1197" t="s">
        <v>136</v>
      </c>
      <c r="CN1197" t="s">
        <v>137</v>
      </c>
      <c r="CO1197" t="s">
        <v>138</v>
      </c>
      <c r="CQ1197" t="s">
        <v>115</v>
      </c>
      <c r="CR1197" t="s">
        <v>133</v>
      </c>
      <c r="CS1197" t="s">
        <v>139</v>
      </c>
      <c r="CT1197" t="s">
        <v>133</v>
      </c>
      <c r="CU1197" t="s">
        <v>139</v>
      </c>
      <c r="CV1197" t="s">
        <v>133</v>
      </c>
      <c r="CW1197" t="s">
        <v>139</v>
      </c>
      <c r="CX1197" t="s">
        <v>806</v>
      </c>
      <c r="CY1197" s="10">
        <v>16702353285</v>
      </c>
      <c r="CZ1197" t="s">
        <v>2738</v>
      </c>
      <c r="DA1197" t="s">
        <v>139</v>
      </c>
      <c r="DB1197" t="s">
        <v>133</v>
      </c>
      <c r="DC1197" t="s">
        <v>115</v>
      </c>
      <c r="DD1197" t="s">
        <v>2735</v>
      </c>
      <c r="DE1197" t="s">
        <v>2736</v>
      </c>
      <c r="DF1197" t="s">
        <v>190</v>
      </c>
      <c r="DG1197" t="s">
        <v>2730</v>
      </c>
      <c r="DH1197" t="s">
        <v>2738</v>
      </c>
    </row>
    <row r="1198" spans="1:112" ht="14.45" customHeight="1" x14ac:dyDescent="0.25">
      <c r="A1198" t="s">
        <v>8724</v>
      </c>
      <c r="B1198" t="s">
        <v>143</v>
      </c>
      <c r="C1198" s="1">
        <v>45460</v>
      </c>
      <c r="D1198" s="1">
        <v>45674</v>
      </c>
      <c r="E1198" t="s">
        <v>144</v>
      </c>
      <c r="F1198" s="1">
        <v>45564</v>
      </c>
      <c r="G1198" t="s">
        <v>115</v>
      </c>
      <c r="H1198" t="s">
        <v>115</v>
      </c>
      <c r="I1198" t="s">
        <v>115</v>
      </c>
      <c r="J1198" t="s">
        <v>559</v>
      </c>
      <c r="L1198" t="s">
        <v>560</v>
      </c>
      <c r="M1198" t="s">
        <v>561</v>
      </c>
      <c r="N1198" t="s">
        <v>148</v>
      </c>
      <c r="O1198" t="s">
        <v>120</v>
      </c>
      <c r="P1198" s="8">
        <v>96950</v>
      </c>
      <c r="Q1198" t="s">
        <v>121</v>
      </c>
      <c r="S1198" s="10">
        <v>16702345828</v>
      </c>
      <c r="U1198" t="s">
        <v>562</v>
      </c>
      <c r="V1198">
        <v>2362</v>
      </c>
      <c r="W1198" t="s">
        <v>123</v>
      </c>
      <c r="Y1198" t="s">
        <v>563</v>
      </c>
      <c r="Z1198" t="s">
        <v>564</v>
      </c>
      <c r="AB1198" t="s">
        <v>565</v>
      </c>
      <c r="AC1198" t="s">
        <v>560</v>
      </c>
      <c r="AD1198" t="s">
        <v>561</v>
      </c>
      <c r="AE1198" t="s">
        <v>148</v>
      </c>
      <c r="AF1198" t="s">
        <v>120</v>
      </c>
      <c r="AG1198" s="8">
        <v>96950</v>
      </c>
      <c r="AH1198" t="s">
        <v>121</v>
      </c>
      <c r="AJ1198" s="10">
        <v>16702345828</v>
      </c>
      <c r="AL1198" t="s">
        <v>566</v>
      </c>
      <c r="AM1198" t="s">
        <v>567</v>
      </c>
      <c r="AN1198" t="s">
        <v>568</v>
      </c>
      <c r="AO1198" t="s">
        <v>569</v>
      </c>
      <c r="AQ1198" t="s">
        <v>570</v>
      </c>
      <c r="AR1198" t="s">
        <v>571</v>
      </c>
      <c r="AS1198" t="s">
        <v>148</v>
      </c>
      <c r="AT1198" t="s">
        <v>120</v>
      </c>
      <c r="AU1198" s="8">
        <v>96950</v>
      </c>
      <c r="AV1198" t="s">
        <v>121</v>
      </c>
      <c r="AX1198" s="10">
        <v>16702872946</v>
      </c>
      <c r="AZ1198" t="s">
        <v>572</v>
      </c>
      <c r="BA1198" t="s">
        <v>573</v>
      </c>
      <c r="BD1198" t="str">
        <f>"47-2073.00"</f>
        <v>47-2073.00</v>
      </c>
      <c r="BE1198" t="s">
        <v>2976</v>
      </c>
      <c r="BF1198" t="s">
        <v>7350</v>
      </c>
      <c r="BG1198" t="s">
        <v>7351</v>
      </c>
      <c r="BH1198">
        <v>1</v>
      </c>
      <c r="BI1198">
        <v>1</v>
      </c>
      <c r="BJ1198" s="1">
        <v>45566</v>
      </c>
      <c r="BK1198" s="1">
        <v>45930</v>
      </c>
      <c r="BL1198" s="1">
        <v>45674</v>
      </c>
      <c r="BM1198" s="1">
        <v>45930</v>
      </c>
      <c r="BN1198">
        <v>40</v>
      </c>
      <c r="BO1198">
        <v>0</v>
      </c>
      <c r="BP1198">
        <v>8</v>
      </c>
      <c r="BQ1198">
        <v>8</v>
      </c>
      <c r="BR1198">
        <v>8</v>
      </c>
      <c r="BS1198">
        <v>8</v>
      </c>
      <c r="BT1198">
        <v>8</v>
      </c>
      <c r="BU1198">
        <v>0</v>
      </c>
      <c r="BV1198" t="str">
        <f>"8:00 AM"</f>
        <v>8:00 AM</v>
      </c>
      <c r="BW1198" t="str">
        <f>"5:00 PM"</f>
        <v>5:00 PM</v>
      </c>
      <c r="BX1198" t="s">
        <v>226</v>
      </c>
      <c r="BY1198">
        <v>0</v>
      </c>
      <c r="BZ1198">
        <v>12</v>
      </c>
      <c r="CA1198" t="s">
        <v>115</v>
      </c>
      <c r="CC1198" t="s">
        <v>368</v>
      </c>
      <c r="CD1198" t="s">
        <v>560</v>
      </c>
      <c r="CE1198" t="s">
        <v>561</v>
      </c>
      <c r="CF1198" t="s">
        <v>148</v>
      </c>
      <c r="CG1198" t="s">
        <v>120</v>
      </c>
      <c r="CH1198" s="8">
        <v>96950</v>
      </c>
      <c r="CI1198" s="3">
        <v>11.1</v>
      </c>
      <c r="CJ1198" s="3">
        <v>11.1</v>
      </c>
      <c r="CK1198" s="3">
        <v>16.649999999999999</v>
      </c>
      <c r="CL1198" s="3">
        <v>16.649999999999999</v>
      </c>
      <c r="CM1198" t="s">
        <v>136</v>
      </c>
      <c r="CN1198" t="s">
        <v>368</v>
      </c>
      <c r="CO1198" t="s">
        <v>138</v>
      </c>
      <c r="CQ1198" t="s">
        <v>115</v>
      </c>
      <c r="CR1198" t="s">
        <v>133</v>
      </c>
      <c r="CS1198" t="s">
        <v>139</v>
      </c>
      <c r="CT1198" t="s">
        <v>133</v>
      </c>
      <c r="CU1198" t="s">
        <v>139</v>
      </c>
      <c r="CV1198" t="s">
        <v>133</v>
      </c>
      <c r="CW1198" t="s">
        <v>139</v>
      </c>
      <c r="CX1198" t="s">
        <v>8725</v>
      </c>
      <c r="CY1198" s="10">
        <v>16702345828</v>
      </c>
      <c r="CZ1198" t="s">
        <v>566</v>
      </c>
      <c r="DA1198" t="s">
        <v>139</v>
      </c>
      <c r="DB1198" t="s">
        <v>133</v>
      </c>
      <c r="DC1198" t="s">
        <v>115</v>
      </c>
      <c r="DD1198" t="s">
        <v>568</v>
      </c>
      <c r="DE1198" t="s">
        <v>569</v>
      </c>
      <c r="DG1198" t="s">
        <v>573</v>
      </c>
      <c r="DH1198" t="s">
        <v>572</v>
      </c>
    </row>
    <row r="1199" spans="1:112" ht="14.45" customHeight="1" x14ac:dyDescent="0.25">
      <c r="A1199" t="s">
        <v>8905</v>
      </c>
      <c r="B1199" t="s">
        <v>192</v>
      </c>
      <c r="C1199" s="1">
        <v>45616</v>
      </c>
      <c r="D1199" s="1">
        <v>45674</v>
      </c>
      <c r="E1199" t="s">
        <v>144</v>
      </c>
      <c r="F1199" s="1">
        <v>45746</v>
      </c>
      <c r="G1199" t="s">
        <v>133</v>
      </c>
      <c r="H1199" t="s">
        <v>115</v>
      </c>
      <c r="I1199" t="s">
        <v>115</v>
      </c>
      <c r="J1199" t="s">
        <v>6918</v>
      </c>
      <c r="K1199" t="s">
        <v>6919</v>
      </c>
      <c r="L1199" t="s">
        <v>6920</v>
      </c>
      <c r="N1199" t="s">
        <v>148</v>
      </c>
      <c r="O1199" t="s">
        <v>120</v>
      </c>
      <c r="P1199" s="8">
        <v>96950</v>
      </c>
      <c r="Q1199" t="s">
        <v>121</v>
      </c>
      <c r="S1199" s="10">
        <v>16702876046</v>
      </c>
      <c r="U1199" t="s">
        <v>6921</v>
      </c>
      <c r="V1199">
        <v>812112</v>
      </c>
      <c r="W1199" t="s">
        <v>123</v>
      </c>
      <c r="Y1199" t="s">
        <v>6922</v>
      </c>
      <c r="Z1199" t="s">
        <v>6923</v>
      </c>
      <c r="AB1199" t="s">
        <v>4688</v>
      </c>
      <c r="AC1199" t="s">
        <v>6920</v>
      </c>
      <c r="AE1199" t="s">
        <v>148</v>
      </c>
      <c r="AF1199" t="s">
        <v>120</v>
      </c>
      <c r="AG1199" s="8">
        <v>96950</v>
      </c>
      <c r="AH1199" t="s">
        <v>121</v>
      </c>
      <c r="AJ1199" s="10">
        <v>16702876046</v>
      </c>
      <c r="AL1199" t="s">
        <v>6924</v>
      </c>
      <c r="BD1199" t="str">
        <f>"39-5012.00"</f>
        <v>39-5012.00</v>
      </c>
      <c r="BE1199" t="s">
        <v>947</v>
      </c>
      <c r="BF1199" t="s">
        <v>6925</v>
      </c>
      <c r="BG1199" t="s">
        <v>6926</v>
      </c>
      <c r="BH1199">
        <v>8</v>
      </c>
      <c r="BJ1199" s="1">
        <v>45748</v>
      </c>
      <c r="BK1199" s="1">
        <v>46112</v>
      </c>
      <c r="BN1199">
        <v>35</v>
      </c>
      <c r="BO1199">
        <v>5</v>
      </c>
      <c r="BP1199">
        <v>5</v>
      </c>
      <c r="BQ1199">
        <v>4</v>
      </c>
      <c r="BR1199">
        <v>4</v>
      </c>
      <c r="BS1199">
        <v>5</v>
      </c>
      <c r="BT1199">
        <v>6</v>
      </c>
      <c r="BU1199">
        <v>6</v>
      </c>
      <c r="BV1199" t="str">
        <f>"11:30 AM"</f>
        <v>11:30 AM</v>
      </c>
      <c r="BW1199" t="str">
        <f>"5:30 PM"</f>
        <v>5:30 PM</v>
      </c>
      <c r="BX1199" t="s">
        <v>158</v>
      </c>
      <c r="BY1199">
        <v>0</v>
      </c>
      <c r="BZ1199">
        <v>12</v>
      </c>
      <c r="CA1199" t="s">
        <v>115</v>
      </c>
      <c r="CC1199" t="s">
        <v>6927</v>
      </c>
      <c r="CD1199" t="s">
        <v>8906</v>
      </c>
      <c r="CE1199" t="s">
        <v>8907</v>
      </c>
      <c r="CF1199" t="s">
        <v>148</v>
      </c>
      <c r="CG1199" t="s">
        <v>120</v>
      </c>
      <c r="CH1199" s="8">
        <v>96950</v>
      </c>
      <c r="CI1199" s="3">
        <v>7.98</v>
      </c>
      <c r="CJ1199" s="3">
        <v>8</v>
      </c>
      <c r="CK1199" s="3">
        <v>11.97</v>
      </c>
      <c r="CL1199" s="3">
        <v>12</v>
      </c>
      <c r="CM1199" t="s">
        <v>136</v>
      </c>
      <c r="CN1199" t="s">
        <v>158</v>
      </c>
      <c r="CO1199" t="s">
        <v>138</v>
      </c>
      <c r="CQ1199" t="s">
        <v>115</v>
      </c>
      <c r="CR1199" t="s">
        <v>133</v>
      </c>
      <c r="CS1199" t="s">
        <v>139</v>
      </c>
      <c r="CT1199" t="s">
        <v>133</v>
      </c>
      <c r="CU1199" t="s">
        <v>139</v>
      </c>
      <c r="CV1199" t="s">
        <v>133</v>
      </c>
      <c r="CW1199" t="s">
        <v>133</v>
      </c>
      <c r="CX1199" t="s">
        <v>8908</v>
      </c>
      <c r="CY1199" s="10">
        <v>16702876046</v>
      </c>
      <c r="CZ1199" t="s">
        <v>6924</v>
      </c>
      <c r="DA1199" t="s">
        <v>139</v>
      </c>
      <c r="DB1199" t="s">
        <v>133</v>
      </c>
      <c r="DC1199" t="s">
        <v>115</v>
      </c>
    </row>
    <row r="1200" spans="1:112" ht="14.45" customHeight="1" x14ac:dyDescent="0.25">
      <c r="A1200" t="s">
        <v>9030</v>
      </c>
      <c r="B1200" t="s">
        <v>143</v>
      </c>
      <c r="C1200" s="1">
        <v>45634</v>
      </c>
      <c r="D1200" s="1">
        <v>45674</v>
      </c>
      <c r="E1200" t="s">
        <v>144</v>
      </c>
      <c r="F1200" s="1">
        <v>45807</v>
      </c>
      <c r="G1200" t="s">
        <v>115</v>
      </c>
      <c r="H1200" t="s">
        <v>115</v>
      </c>
      <c r="I1200" t="s">
        <v>115</v>
      </c>
      <c r="J1200" t="s">
        <v>2515</v>
      </c>
      <c r="K1200" t="s">
        <v>2516</v>
      </c>
      <c r="L1200" t="s">
        <v>160</v>
      </c>
      <c r="M1200" t="s">
        <v>2850</v>
      </c>
      <c r="N1200" t="s">
        <v>162</v>
      </c>
      <c r="O1200" t="s">
        <v>120</v>
      </c>
      <c r="P1200" s="8">
        <v>96952</v>
      </c>
      <c r="Q1200" t="s">
        <v>121</v>
      </c>
      <c r="R1200" t="s">
        <v>139</v>
      </c>
      <c r="S1200" s="10">
        <v>16704334428</v>
      </c>
      <c r="U1200" t="s">
        <v>2518</v>
      </c>
      <c r="V1200">
        <v>457110</v>
      </c>
      <c r="W1200" t="s">
        <v>123</v>
      </c>
      <c r="Y1200" t="s">
        <v>2519</v>
      </c>
      <c r="Z1200" t="s">
        <v>2520</v>
      </c>
      <c r="AA1200" t="s">
        <v>2521</v>
      </c>
      <c r="AB1200" t="s">
        <v>584</v>
      </c>
      <c r="AC1200" t="s">
        <v>160</v>
      </c>
      <c r="AD1200" t="s">
        <v>2850</v>
      </c>
      <c r="AE1200" t="s">
        <v>162</v>
      </c>
      <c r="AF1200" t="s">
        <v>120</v>
      </c>
      <c r="AG1200" s="8">
        <v>96952</v>
      </c>
      <c r="AH1200" t="s">
        <v>121</v>
      </c>
      <c r="AJ1200" s="10">
        <v>16709894711</v>
      </c>
      <c r="AL1200" t="s">
        <v>2522</v>
      </c>
      <c r="BD1200" t="str">
        <f>"49-3023.00"</f>
        <v>49-3023.00</v>
      </c>
      <c r="BE1200" t="s">
        <v>817</v>
      </c>
      <c r="BF1200" t="s">
        <v>9031</v>
      </c>
      <c r="BG1200" t="s">
        <v>817</v>
      </c>
      <c r="BH1200">
        <v>1</v>
      </c>
      <c r="BI1200">
        <v>1</v>
      </c>
      <c r="BJ1200" s="1">
        <v>45809</v>
      </c>
      <c r="BK1200" s="1">
        <v>46143</v>
      </c>
      <c r="BL1200" s="1">
        <v>45809</v>
      </c>
      <c r="BM1200" s="1">
        <v>46143</v>
      </c>
      <c r="BN1200">
        <v>40</v>
      </c>
      <c r="BO1200">
        <v>0</v>
      </c>
      <c r="BP1200">
        <v>8</v>
      </c>
      <c r="BQ1200">
        <v>8</v>
      </c>
      <c r="BR1200">
        <v>8</v>
      </c>
      <c r="BS1200">
        <v>8</v>
      </c>
      <c r="BT1200">
        <v>8</v>
      </c>
      <c r="BU1200">
        <v>0</v>
      </c>
      <c r="BV1200" t="str">
        <f>"7:30 AM"</f>
        <v>7:30 AM</v>
      </c>
      <c r="BW1200" t="str">
        <f>"4:30 PM"</f>
        <v>4:30 PM</v>
      </c>
      <c r="BX1200" t="s">
        <v>226</v>
      </c>
      <c r="BY1200">
        <v>0</v>
      </c>
      <c r="BZ1200">
        <v>12</v>
      </c>
      <c r="CA1200" t="s">
        <v>115</v>
      </c>
      <c r="CC1200" t="s">
        <v>9032</v>
      </c>
      <c r="CD1200" t="s">
        <v>3001</v>
      </c>
      <c r="CE1200" t="s">
        <v>2850</v>
      </c>
      <c r="CF1200" t="s">
        <v>162</v>
      </c>
      <c r="CG1200" t="s">
        <v>120</v>
      </c>
      <c r="CH1200" s="8">
        <v>96952</v>
      </c>
      <c r="CI1200" s="3">
        <v>11.01</v>
      </c>
      <c r="CJ1200" s="3">
        <v>11.01</v>
      </c>
      <c r="CK1200" s="3">
        <v>16.52</v>
      </c>
      <c r="CL1200" s="3">
        <v>16.52</v>
      </c>
      <c r="CM1200" t="s">
        <v>136</v>
      </c>
      <c r="CO1200" t="s">
        <v>138</v>
      </c>
      <c r="CQ1200" t="s">
        <v>115</v>
      </c>
      <c r="CR1200" t="s">
        <v>133</v>
      </c>
      <c r="CS1200" t="s">
        <v>139</v>
      </c>
      <c r="CT1200" t="s">
        <v>133</v>
      </c>
      <c r="CU1200" t="s">
        <v>139</v>
      </c>
      <c r="CV1200" t="s">
        <v>133</v>
      </c>
      <c r="CW1200" t="s">
        <v>139</v>
      </c>
      <c r="CX1200" t="s">
        <v>1663</v>
      </c>
      <c r="CY1200" s="10">
        <v>16704334428</v>
      </c>
      <c r="CZ1200" t="s">
        <v>2522</v>
      </c>
      <c r="DA1200" t="s">
        <v>139</v>
      </c>
      <c r="DB1200" t="s">
        <v>133</v>
      </c>
      <c r="DC1200" t="s">
        <v>115</v>
      </c>
    </row>
    <row r="1201" spans="1:112" ht="14.45" customHeight="1" x14ac:dyDescent="0.25">
      <c r="A1201" t="s">
        <v>9217</v>
      </c>
      <c r="B1201" t="s">
        <v>143</v>
      </c>
      <c r="C1201" s="1">
        <v>45626</v>
      </c>
      <c r="D1201" s="1">
        <v>45674</v>
      </c>
      <c r="E1201" t="s">
        <v>144</v>
      </c>
      <c r="F1201" s="1">
        <v>45776</v>
      </c>
      <c r="G1201" t="s">
        <v>115</v>
      </c>
      <c r="H1201" t="s">
        <v>115</v>
      </c>
      <c r="I1201" t="s">
        <v>115</v>
      </c>
      <c r="J1201" t="s">
        <v>5047</v>
      </c>
      <c r="K1201" t="s">
        <v>5048</v>
      </c>
      <c r="L1201" t="s">
        <v>550</v>
      </c>
      <c r="N1201" t="s">
        <v>119</v>
      </c>
      <c r="O1201" t="s">
        <v>120</v>
      </c>
      <c r="P1201" s="8">
        <v>96950</v>
      </c>
      <c r="Q1201" t="s">
        <v>121</v>
      </c>
      <c r="S1201" s="10">
        <v>16702331199</v>
      </c>
      <c r="U1201" t="s">
        <v>551</v>
      </c>
      <c r="V1201">
        <v>5323</v>
      </c>
      <c r="W1201" t="s">
        <v>123</v>
      </c>
      <c r="Y1201" t="s">
        <v>5049</v>
      </c>
      <c r="Z1201" t="s">
        <v>5050</v>
      </c>
      <c r="AA1201" t="s">
        <v>1358</v>
      </c>
      <c r="AB1201" t="s">
        <v>565</v>
      </c>
      <c r="AC1201" t="s">
        <v>550</v>
      </c>
      <c r="AE1201" t="s">
        <v>148</v>
      </c>
      <c r="AF1201" t="s">
        <v>120</v>
      </c>
      <c r="AG1201" s="8">
        <v>96950</v>
      </c>
      <c r="AH1201" t="s">
        <v>121</v>
      </c>
      <c r="AJ1201" s="10">
        <v>16702331199</v>
      </c>
      <c r="AL1201" t="s">
        <v>557</v>
      </c>
      <c r="BD1201" t="str">
        <f>"49-9071.00"</f>
        <v>49-9071.00</v>
      </c>
      <c r="BE1201" t="s">
        <v>241</v>
      </c>
      <c r="BF1201" t="s">
        <v>5051</v>
      </c>
      <c r="BG1201" t="s">
        <v>241</v>
      </c>
      <c r="BH1201">
        <v>2</v>
      </c>
      <c r="BI1201">
        <v>2</v>
      </c>
      <c r="BJ1201" s="1">
        <v>45778</v>
      </c>
      <c r="BK1201" s="1">
        <v>46142</v>
      </c>
      <c r="BL1201" s="1">
        <v>45778</v>
      </c>
      <c r="BM1201" s="1">
        <v>46142</v>
      </c>
      <c r="BN1201">
        <v>35</v>
      </c>
      <c r="BO1201">
        <v>0</v>
      </c>
      <c r="BP1201">
        <v>7</v>
      </c>
      <c r="BQ1201">
        <v>7</v>
      </c>
      <c r="BR1201">
        <v>7</v>
      </c>
      <c r="BS1201">
        <v>7</v>
      </c>
      <c r="BT1201">
        <v>7</v>
      </c>
      <c r="BU1201">
        <v>0</v>
      </c>
      <c r="BV1201" t="str">
        <f>"9:00 AM"</f>
        <v>9:00 AM</v>
      </c>
      <c r="BW1201" t="str">
        <f>"5:00 PM"</f>
        <v>5:00 PM</v>
      </c>
      <c r="BX1201" t="s">
        <v>226</v>
      </c>
      <c r="BY1201">
        <v>0</v>
      </c>
      <c r="BZ1201">
        <v>12</v>
      </c>
      <c r="CA1201" t="s">
        <v>115</v>
      </c>
      <c r="CC1201" s="2" t="s">
        <v>9218</v>
      </c>
      <c r="CD1201" t="s">
        <v>3056</v>
      </c>
      <c r="CF1201" t="s">
        <v>148</v>
      </c>
      <c r="CG1201" t="s">
        <v>120</v>
      </c>
      <c r="CH1201" s="8">
        <v>96950</v>
      </c>
      <c r="CI1201" s="3">
        <v>9.75</v>
      </c>
      <c r="CJ1201" s="3">
        <v>9.75</v>
      </c>
      <c r="CK1201" s="3">
        <v>14.63</v>
      </c>
      <c r="CL1201" s="3">
        <v>14.63</v>
      </c>
      <c r="CM1201" t="s">
        <v>136</v>
      </c>
      <c r="CN1201" t="s">
        <v>555</v>
      </c>
      <c r="CO1201" t="s">
        <v>138</v>
      </c>
      <c r="CQ1201" t="s">
        <v>115</v>
      </c>
      <c r="CR1201" t="s">
        <v>133</v>
      </c>
      <c r="CS1201" t="s">
        <v>139</v>
      </c>
      <c r="CT1201" t="s">
        <v>133</v>
      </c>
      <c r="CU1201" t="s">
        <v>139</v>
      </c>
      <c r="CV1201" t="s">
        <v>133</v>
      </c>
      <c r="CW1201" t="s">
        <v>139</v>
      </c>
      <c r="CX1201" t="s">
        <v>9219</v>
      </c>
      <c r="CY1201" s="10">
        <v>16702331199</v>
      </c>
      <c r="CZ1201" t="s">
        <v>557</v>
      </c>
      <c r="DA1201" t="s">
        <v>139</v>
      </c>
      <c r="DB1201" t="s">
        <v>133</v>
      </c>
      <c r="DC1201" t="s">
        <v>115</v>
      </c>
    </row>
    <row r="1202" spans="1:112" ht="14.45" customHeight="1" x14ac:dyDescent="0.25">
      <c r="A1202" t="s">
        <v>9242</v>
      </c>
      <c r="B1202" t="s">
        <v>143</v>
      </c>
      <c r="C1202" s="1">
        <v>45615</v>
      </c>
      <c r="D1202" s="1">
        <v>45674</v>
      </c>
      <c r="E1202" t="s">
        <v>144</v>
      </c>
      <c r="F1202" s="1">
        <v>45746</v>
      </c>
      <c r="G1202" t="s">
        <v>115</v>
      </c>
      <c r="H1202" t="s">
        <v>115</v>
      </c>
      <c r="I1202" t="s">
        <v>115</v>
      </c>
      <c r="J1202" t="s">
        <v>3973</v>
      </c>
      <c r="L1202" t="s">
        <v>3974</v>
      </c>
      <c r="M1202" t="s">
        <v>3975</v>
      </c>
      <c r="N1202" t="s">
        <v>119</v>
      </c>
      <c r="O1202" t="s">
        <v>120</v>
      </c>
      <c r="P1202" s="8">
        <v>96950</v>
      </c>
      <c r="Q1202" t="s">
        <v>121</v>
      </c>
      <c r="S1202" s="10">
        <v>16703232428</v>
      </c>
      <c r="U1202" t="s">
        <v>3710</v>
      </c>
      <c r="V1202">
        <v>23711</v>
      </c>
      <c r="W1202" t="s">
        <v>123</v>
      </c>
      <c r="Y1202" t="s">
        <v>3711</v>
      </c>
      <c r="Z1202" t="s">
        <v>3712</v>
      </c>
      <c r="AA1202" t="s">
        <v>3713</v>
      </c>
      <c r="AB1202" t="s">
        <v>3976</v>
      </c>
      <c r="AC1202" t="s">
        <v>3977</v>
      </c>
      <c r="AD1202" t="s">
        <v>3975</v>
      </c>
      <c r="AE1202" t="s">
        <v>119</v>
      </c>
      <c r="AF1202" t="s">
        <v>120</v>
      </c>
      <c r="AG1202" s="8">
        <v>96950</v>
      </c>
      <c r="AH1202" t="s">
        <v>121</v>
      </c>
      <c r="AJ1202" s="10">
        <v>16703232428</v>
      </c>
      <c r="AL1202" t="s">
        <v>3716</v>
      </c>
      <c r="BD1202" t="str">
        <f>"49-9071.00"</f>
        <v>49-9071.00</v>
      </c>
      <c r="BE1202" t="s">
        <v>241</v>
      </c>
      <c r="BF1202" t="s">
        <v>3978</v>
      </c>
      <c r="BG1202" t="s">
        <v>3979</v>
      </c>
      <c r="BH1202">
        <v>3</v>
      </c>
      <c r="BI1202">
        <v>3</v>
      </c>
      <c r="BJ1202" s="1">
        <v>45748</v>
      </c>
      <c r="BK1202" s="1">
        <v>46112</v>
      </c>
      <c r="BL1202" s="1">
        <v>45748</v>
      </c>
      <c r="BM1202" s="1">
        <v>46112</v>
      </c>
      <c r="BN1202">
        <v>40</v>
      </c>
      <c r="BO1202">
        <v>0</v>
      </c>
      <c r="BP1202">
        <v>8</v>
      </c>
      <c r="BQ1202">
        <v>8</v>
      </c>
      <c r="BR1202">
        <v>8</v>
      </c>
      <c r="BS1202">
        <v>8</v>
      </c>
      <c r="BT1202">
        <v>8</v>
      </c>
      <c r="BU1202">
        <v>0</v>
      </c>
      <c r="BV1202" t="str">
        <f>"7:00 AM"</f>
        <v>7:00 AM</v>
      </c>
      <c r="BW1202" t="str">
        <f>"5:00 PM"</f>
        <v>5:00 PM</v>
      </c>
      <c r="BX1202" t="s">
        <v>226</v>
      </c>
      <c r="BY1202">
        <v>0</v>
      </c>
      <c r="BZ1202">
        <v>12</v>
      </c>
      <c r="CA1202" t="s">
        <v>115</v>
      </c>
      <c r="CC1202" s="2" t="s">
        <v>3980</v>
      </c>
      <c r="CD1202" t="s">
        <v>3977</v>
      </c>
      <c r="CE1202" t="s">
        <v>3981</v>
      </c>
      <c r="CF1202" t="s">
        <v>119</v>
      </c>
      <c r="CG1202" t="s">
        <v>120</v>
      </c>
      <c r="CH1202" s="8">
        <v>96950</v>
      </c>
      <c r="CI1202" s="3">
        <v>9.75</v>
      </c>
      <c r="CJ1202" s="3">
        <v>10</v>
      </c>
      <c r="CK1202" s="3">
        <v>14.63</v>
      </c>
      <c r="CL1202" s="3">
        <v>15</v>
      </c>
      <c r="CM1202" t="s">
        <v>136</v>
      </c>
      <c r="CN1202" t="s">
        <v>3982</v>
      </c>
      <c r="CO1202" t="s">
        <v>138</v>
      </c>
      <c r="CQ1202" t="s">
        <v>115</v>
      </c>
      <c r="CR1202" t="s">
        <v>133</v>
      </c>
      <c r="CS1202" t="s">
        <v>139</v>
      </c>
      <c r="CT1202" t="s">
        <v>133</v>
      </c>
      <c r="CU1202" t="s">
        <v>139</v>
      </c>
      <c r="CV1202" t="s">
        <v>133</v>
      </c>
      <c r="CW1202" t="s">
        <v>139</v>
      </c>
      <c r="CX1202" t="s">
        <v>516</v>
      </c>
      <c r="CY1202" s="10">
        <v>16703232428</v>
      </c>
      <c r="CZ1202" t="s">
        <v>3716</v>
      </c>
      <c r="DA1202" t="s">
        <v>139</v>
      </c>
      <c r="DB1202" t="s">
        <v>133</v>
      </c>
      <c r="DC1202" t="s">
        <v>115</v>
      </c>
      <c r="DD1202" t="s">
        <v>517</v>
      </c>
      <c r="DE1202" t="s">
        <v>518</v>
      </c>
      <c r="DF1202" t="s">
        <v>519</v>
      </c>
      <c r="DG1202" t="s">
        <v>520</v>
      </c>
      <c r="DH1202" t="s">
        <v>521</v>
      </c>
    </row>
    <row r="1203" spans="1:112" ht="14.45" customHeight="1" x14ac:dyDescent="0.25">
      <c r="A1203" t="s">
        <v>9282</v>
      </c>
      <c r="B1203" t="s">
        <v>143</v>
      </c>
      <c r="C1203" s="1">
        <v>45461</v>
      </c>
      <c r="D1203" s="1">
        <v>45674</v>
      </c>
      <c r="E1203" t="s">
        <v>144</v>
      </c>
      <c r="F1203" s="1">
        <v>45564</v>
      </c>
      <c r="G1203" t="s">
        <v>115</v>
      </c>
      <c r="H1203" t="s">
        <v>115</v>
      </c>
      <c r="I1203" t="s">
        <v>115</v>
      </c>
      <c r="J1203" t="s">
        <v>559</v>
      </c>
      <c r="L1203" t="s">
        <v>560</v>
      </c>
      <c r="M1203" t="s">
        <v>2968</v>
      </c>
      <c r="N1203" t="s">
        <v>760</v>
      </c>
      <c r="O1203" t="s">
        <v>120</v>
      </c>
      <c r="P1203" s="8">
        <v>96950</v>
      </c>
      <c r="Q1203" t="s">
        <v>121</v>
      </c>
      <c r="S1203" s="10">
        <v>16702345828</v>
      </c>
      <c r="U1203" t="s">
        <v>562</v>
      </c>
      <c r="V1203">
        <v>2389</v>
      </c>
      <c r="W1203" t="s">
        <v>123</v>
      </c>
      <c r="Y1203" t="s">
        <v>563</v>
      </c>
      <c r="Z1203" t="s">
        <v>564</v>
      </c>
      <c r="AB1203" t="s">
        <v>565</v>
      </c>
      <c r="AC1203" t="s">
        <v>560</v>
      </c>
      <c r="AD1203" t="s">
        <v>2968</v>
      </c>
      <c r="AE1203" t="s">
        <v>760</v>
      </c>
      <c r="AF1203" t="s">
        <v>120</v>
      </c>
      <c r="AG1203" s="8">
        <v>96950</v>
      </c>
      <c r="AH1203" t="s">
        <v>121</v>
      </c>
      <c r="AJ1203" s="10">
        <v>16702345828</v>
      </c>
      <c r="AL1203" t="s">
        <v>566</v>
      </c>
      <c r="AM1203" t="s">
        <v>567</v>
      </c>
      <c r="AN1203" t="s">
        <v>568</v>
      </c>
      <c r="AO1203" t="s">
        <v>569</v>
      </c>
      <c r="AQ1203" t="s">
        <v>570</v>
      </c>
      <c r="AR1203" t="s">
        <v>2969</v>
      </c>
      <c r="AS1203" t="s">
        <v>148</v>
      </c>
      <c r="AT1203" t="s">
        <v>120</v>
      </c>
      <c r="AU1203" s="8">
        <v>96950</v>
      </c>
      <c r="AV1203" t="s">
        <v>121</v>
      </c>
      <c r="AX1203" s="10">
        <v>16702872946</v>
      </c>
      <c r="AZ1203" t="s">
        <v>572</v>
      </c>
      <c r="BA1203" t="s">
        <v>573</v>
      </c>
      <c r="BD1203" t="str">
        <f>"49-3042.00"</f>
        <v>49-3042.00</v>
      </c>
      <c r="BE1203" t="s">
        <v>1020</v>
      </c>
      <c r="BF1203" t="s">
        <v>9283</v>
      </c>
      <c r="BG1203" t="s">
        <v>1268</v>
      </c>
      <c r="BH1203">
        <v>2</v>
      </c>
      <c r="BI1203">
        <v>2</v>
      </c>
      <c r="BJ1203" s="1">
        <v>45566</v>
      </c>
      <c r="BK1203" s="1">
        <v>45930</v>
      </c>
      <c r="BL1203" s="1">
        <v>45674</v>
      </c>
      <c r="BM1203" s="1">
        <v>45930</v>
      </c>
      <c r="BN1203">
        <v>40</v>
      </c>
      <c r="BO1203">
        <v>0</v>
      </c>
      <c r="BP1203">
        <v>8</v>
      </c>
      <c r="BQ1203">
        <v>8</v>
      </c>
      <c r="BR1203">
        <v>8</v>
      </c>
      <c r="BS1203">
        <v>8</v>
      </c>
      <c r="BT1203">
        <v>8</v>
      </c>
      <c r="BU1203">
        <v>0</v>
      </c>
      <c r="BV1203" t="str">
        <f>"8:00 AM"</f>
        <v>8:00 AM</v>
      </c>
      <c r="BW1203" t="str">
        <f>"5:00 PM"</f>
        <v>5:00 PM</v>
      </c>
      <c r="BX1203" t="s">
        <v>158</v>
      </c>
      <c r="BY1203">
        <v>0</v>
      </c>
      <c r="BZ1203">
        <v>24</v>
      </c>
      <c r="CA1203" t="s">
        <v>115</v>
      </c>
      <c r="CC1203" t="s">
        <v>368</v>
      </c>
      <c r="CD1203" t="s">
        <v>560</v>
      </c>
      <c r="CE1203" t="s">
        <v>2968</v>
      </c>
      <c r="CF1203" t="s">
        <v>760</v>
      </c>
      <c r="CG1203" t="s">
        <v>120</v>
      </c>
      <c r="CH1203" s="8">
        <v>96950</v>
      </c>
      <c r="CI1203" s="3">
        <v>11.25</v>
      </c>
      <c r="CJ1203" s="3">
        <v>11.25</v>
      </c>
      <c r="CK1203" s="3">
        <v>16.88</v>
      </c>
      <c r="CL1203" s="3">
        <v>16.88</v>
      </c>
      <c r="CM1203" t="s">
        <v>136</v>
      </c>
      <c r="CN1203" t="s">
        <v>368</v>
      </c>
      <c r="CO1203" t="s">
        <v>138</v>
      </c>
      <c r="CQ1203" t="s">
        <v>115</v>
      </c>
      <c r="CR1203" t="s">
        <v>133</v>
      </c>
      <c r="CS1203" t="s">
        <v>139</v>
      </c>
      <c r="CT1203" t="s">
        <v>133</v>
      </c>
      <c r="CU1203" t="s">
        <v>139</v>
      </c>
      <c r="CV1203" t="s">
        <v>133</v>
      </c>
      <c r="CW1203" t="s">
        <v>139</v>
      </c>
      <c r="CX1203" t="s">
        <v>5884</v>
      </c>
      <c r="CY1203" s="10">
        <v>16702345828</v>
      </c>
      <c r="CZ1203" t="s">
        <v>566</v>
      </c>
      <c r="DA1203" t="s">
        <v>139</v>
      </c>
      <c r="DB1203" t="s">
        <v>133</v>
      </c>
      <c r="DC1203" t="s">
        <v>115</v>
      </c>
      <c r="DD1203" t="s">
        <v>568</v>
      </c>
      <c r="DE1203" t="s">
        <v>569</v>
      </c>
      <c r="DG1203" t="s">
        <v>573</v>
      </c>
      <c r="DH1203" t="s">
        <v>572</v>
      </c>
    </row>
    <row r="1204" spans="1:112" ht="14.45" customHeight="1" x14ac:dyDescent="0.25">
      <c r="A1204" t="s">
        <v>9594</v>
      </c>
      <c r="B1204" t="s">
        <v>143</v>
      </c>
      <c r="C1204" s="1">
        <v>45614</v>
      </c>
      <c r="D1204" s="1">
        <v>45674</v>
      </c>
      <c r="E1204" t="s">
        <v>114</v>
      </c>
      <c r="G1204" t="s">
        <v>115</v>
      </c>
      <c r="H1204" t="s">
        <v>115</v>
      </c>
      <c r="I1204" t="s">
        <v>115</v>
      </c>
      <c r="J1204" t="s">
        <v>1560</v>
      </c>
      <c r="K1204" t="s">
        <v>6602</v>
      </c>
      <c r="L1204" t="s">
        <v>1561</v>
      </c>
      <c r="M1204" t="s">
        <v>1565</v>
      </c>
      <c r="N1204" t="s">
        <v>148</v>
      </c>
      <c r="O1204" t="s">
        <v>120</v>
      </c>
      <c r="P1204" s="8">
        <v>96950</v>
      </c>
      <c r="Q1204" t="s">
        <v>121</v>
      </c>
      <c r="S1204" s="10">
        <v>16702852752</v>
      </c>
      <c r="U1204" t="s">
        <v>1562</v>
      </c>
      <c r="V1204">
        <v>221330</v>
      </c>
      <c r="W1204" t="s">
        <v>123</v>
      </c>
      <c r="Y1204" t="s">
        <v>1563</v>
      </c>
      <c r="Z1204" t="s">
        <v>1564</v>
      </c>
      <c r="AA1204" t="s">
        <v>6603</v>
      </c>
      <c r="AB1204" t="s">
        <v>171</v>
      </c>
      <c r="AC1204" t="s">
        <v>1561</v>
      </c>
      <c r="AD1204" t="s">
        <v>1565</v>
      </c>
      <c r="AE1204" t="s">
        <v>148</v>
      </c>
      <c r="AF1204" t="s">
        <v>120</v>
      </c>
      <c r="AG1204" s="8">
        <v>96950</v>
      </c>
      <c r="AH1204" t="s">
        <v>121</v>
      </c>
      <c r="AJ1204" s="10">
        <v>16702852752</v>
      </c>
      <c r="AL1204" t="s">
        <v>1566</v>
      </c>
      <c r="BD1204" t="str">
        <f>"49-9071.00"</f>
        <v>49-9071.00</v>
      </c>
      <c r="BE1204" t="s">
        <v>241</v>
      </c>
      <c r="BF1204" t="s">
        <v>6604</v>
      </c>
      <c r="BG1204" t="s">
        <v>241</v>
      </c>
      <c r="BH1204">
        <v>2</v>
      </c>
      <c r="BI1204">
        <v>2</v>
      </c>
      <c r="BJ1204" s="1">
        <v>45731</v>
      </c>
      <c r="BK1204" s="1">
        <v>46095</v>
      </c>
      <c r="BL1204" s="1">
        <v>45731</v>
      </c>
      <c r="BM1204" s="1">
        <v>46095</v>
      </c>
      <c r="BN1204">
        <v>40</v>
      </c>
      <c r="BO1204">
        <v>0</v>
      </c>
      <c r="BP1204">
        <v>8</v>
      </c>
      <c r="BQ1204">
        <v>8</v>
      </c>
      <c r="BR1204">
        <v>8</v>
      </c>
      <c r="BS1204">
        <v>8</v>
      </c>
      <c r="BT1204">
        <v>8</v>
      </c>
      <c r="BU1204">
        <v>0</v>
      </c>
      <c r="BV1204" t="str">
        <f>"8:00 AM"</f>
        <v>8:00 AM</v>
      </c>
      <c r="BW1204" t="str">
        <f>"5:00 PM"</f>
        <v>5:00 PM</v>
      </c>
      <c r="BX1204" t="s">
        <v>226</v>
      </c>
      <c r="BY1204">
        <v>0</v>
      </c>
      <c r="BZ1204">
        <v>24</v>
      </c>
      <c r="CA1204" t="s">
        <v>115</v>
      </c>
      <c r="CC1204" t="s">
        <v>6605</v>
      </c>
      <c r="CD1204" t="s">
        <v>1561</v>
      </c>
      <c r="CF1204" t="s">
        <v>148</v>
      </c>
      <c r="CG1204" t="s">
        <v>120</v>
      </c>
      <c r="CH1204" s="8">
        <v>96950</v>
      </c>
      <c r="CI1204" s="3">
        <v>9.75</v>
      </c>
      <c r="CJ1204" s="3">
        <v>9.75</v>
      </c>
      <c r="CK1204" s="3">
        <v>14.63</v>
      </c>
      <c r="CL1204" s="3">
        <v>14.63</v>
      </c>
      <c r="CM1204" t="s">
        <v>136</v>
      </c>
      <c r="CN1204" t="s">
        <v>139</v>
      </c>
      <c r="CO1204" t="s">
        <v>138</v>
      </c>
      <c r="CQ1204" t="s">
        <v>115</v>
      </c>
      <c r="CR1204" t="s">
        <v>133</v>
      </c>
      <c r="CS1204" t="s">
        <v>139</v>
      </c>
      <c r="CT1204" t="s">
        <v>133</v>
      </c>
      <c r="CU1204" t="s">
        <v>139</v>
      </c>
      <c r="CV1204" t="s">
        <v>133</v>
      </c>
      <c r="CW1204" t="s">
        <v>139</v>
      </c>
      <c r="CX1204" t="s">
        <v>158</v>
      </c>
      <c r="CY1204" s="10">
        <v>16702852752</v>
      </c>
      <c r="CZ1204" t="s">
        <v>1566</v>
      </c>
      <c r="DA1204" t="s">
        <v>1522</v>
      </c>
      <c r="DB1204" t="s">
        <v>133</v>
      </c>
      <c r="DC1204" t="s">
        <v>115</v>
      </c>
      <c r="DD1204" t="s">
        <v>517</v>
      </c>
      <c r="DE1204" t="s">
        <v>518</v>
      </c>
      <c r="DF1204" t="s">
        <v>519</v>
      </c>
      <c r="DG1204" t="s">
        <v>520</v>
      </c>
      <c r="DH1204" t="s">
        <v>521</v>
      </c>
    </row>
    <row r="1205" spans="1:112" ht="14.45" customHeight="1" x14ac:dyDescent="0.25">
      <c r="A1205" t="s">
        <v>755</v>
      </c>
      <c r="B1205" t="s">
        <v>143</v>
      </c>
      <c r="C1205" s="1">
        <v>45635</v>
      </c>
      <c r="D1205" s="1">
        <v>45678</v>
      </c>
      <c r="E1205" t="s">
        <v>144</v>
      </c>
      <c r="F1205" s="1">
        <v>45808</v>
      </c>
      <c r="G1205" t="s">
        <v>115</v>
      </c>
      <c r="H1205" t="s">
        <v>115</v>
      </c>
      <c r="I1205" t="s">
        <v>115</v>
      </c>
      <c r="J1205" t="s">
        <v>756</v>
      </c>
      <c r="K1205" t="s">
        <v>757</v>
      </c>
      <c r="L1205" t="s">
        <v>758</v>
      </c>
      <c r="M1205" t="s">
        <v>759</v>
      </c>
      <c r="N1205" t="s">
        <v>760</v>
      </c>
      <c r="O1205" t="s">
        <v>120</v>
      </c>
      <c r="P1205" s="8">
        <v>96950</v>
      </c>
      <c r="Q1205" t="s">
        <v>121</v>
      </c>
      <c r="S1205" s="10">
        <v>16702852253</v>
      </c>
      <c r="U1205" t="s">
        <v>761</v>
      </c>
      <c r="V1205">
        <v>311811</v>
      </c>
      <c r="W1205" t="s">
        <v>123</v>
      </c>
      <c r="Y1205" t="s">
        <v>762</v>
      </c>
      <c r="Z1205" t="s">
        <v>763</v>
      </c>
      <c r="AA1205" t="s">
        <v>764</v>
      </c>
      <c r="AB1205" t="s">
        <v>765</v>
      </c>
      <c r="AC1205" t="s">
        <v>758</v>
      </c>
      <c r="AD1205" t="s">
        <v>759</v>
      </c>
      <c r="AE1205" t="s">
        <v>760</v>
      </c>
      <c r="AF1205" t="s">
        <v>120</v>
      </c>
      <c r="AG1205" s="8">
        <v>96950</v>
      </c>
      <c r="AH1205" t="s">
        <v>121</v>
      </c>
      <c r="AJ1205" s="10">
        <v>16702852253</v>
      </c>
      <c r="AL1205" t="s">
        <v>766</v>
      </c>
      <c r="BD1205" t="str">
        <f>"51-3011.00"</f>
        <v>51-3011.00</v>
      </c>
      <c r="BE1205" t="s">
        <v>767</v>
      </c>
      <c r="BF1205" t="s">
        <v>768</v>
      </c>
      <c r="BG1205" t="s">
        <v>769</v>
      </c>
      <c r="BH1205">
        <v>1</v>
      </c>
      <c r="BI1205">
        <v>1</v>
      </c>
      <c r="BJ1205" s="1">
        <v>45810</v>
      </c>
      <c r="BK1205" s="1">
        <v>46174</v>
      </c>
      <c r="BL1205" s="1">
        <v>45810</v>
      </c>
      <c r="BM1205" s="1">
        <v>46174</v>
      </c>
      <c r="BN1205">
        <v>40</v>
      </c>
      <c r="BO1205">
        <v>0</v>
      </c>
      <c r="BP1205">
        <v>7</v>
      </c>
      <c r="BQ1205">
        <v>7</v>
      </c>
      <c r="BR1205">
        <v>7</v>
      </c>
      <c r="BS1205">
        <v>6</v>
      </c>
      <c r="BT1205">
        <v>7</v>
      </c>
      <c r="BU1205">
        <v>6</v>
      </c>
      <c r="BV1205" t="str">
        <f>"3:00 AM"</f>
        <v>3:00 AM</v>
      </c>
      <c r="BW1205" t="str">
        <f>"10:00 AM"</f>
        <v>10:00 AM</v>
      </c>
      <c r="BX1205" t="s">
        <v>158</v>
      </c>
      <c r="BY1205">
        <v>0</v>
      </c>
      <c r="BZ1205">
        <v>12</v>
      </c>
      <c r="CA1205" t="s">
        <v>115</v>
      </c>
      <c r="CC1205" t="s">
        <v>158</v>
      </c>
      <c r="CD1205" t="s">
        <v>758</v>
      </c>
      <c r="CE1205" t="s">
        <v>759</v>
      </c>
      <c r="CF1205" t="s">
        <v>760</v>
      </c>
      <c r="CG1205" t="s">
        <v>120</v>
      </c>
      <c r="CH1205" s="8">
        <v>96950</v>
      </c>
      <c r="CI1205" s="3">
        <v>8.64</v>
      </c>
      <c r="CJ1205" s="3">
        <v>8.64</v>
      </c>
      <c r="CK1205" s="3">
        <v>12.96</v>
      </c>
      <c r="CL1205" s="3">
        <v>12.96</v>
      </c>
      <c r="CM1205" t="s">
        <v>136</v>
      </c>
      <c r="CN1205" t="s">
        <v>209</v>
      </c>
      <c r="CO1205" t="s">
        <v>138</v>
      </c>
      <c r="CQ1205" t="s">
        <v>115</v>
      </c>
      <c r="CR1205" t="s">
        <v>133</v>
      </c>
      <c r="CS1205" t="s">
        <v>139</v>
      </c>
      <c r="CT1205" t="s">
        <v>133</v>
      </c>
      <c r="CU1205" t="s">
        <v>139</v>
      </c>
      <c r="CV1205" t="s">
        <v>133</v>
      </c>
      <c r="CW1205" t="s">
        <v>139</v>
      </c>
      <c r="CX1205" t="s">
        <v>770</v>
      </c>
      <c r="CY1205" s="10">
        <v>16702852253</v>
      </c>
      <c r="CZ1205" t="s">
        <v>766</v>
      </c>
      <c r="DA1205" t="s">
        <v>710</v>
      </c>
      <c r="DB1205" t="s">
        <v>133</v>
      </c>
      <c r="DC1205" t="s">
        <v>115</v>
      </c>
    </row>
    <row r="1206" spans="1:112" ht="14.45" customHeight="1" x14ac:dyDescent="0.25">
      <c r="A1206" t="s">
        <v>1896</v>
      </c>
      <c r="B1206" t="s">
        <v>192</v>
      </c>
      <c r="C1206" s="1">
        <v>45636</v>
      </c>
      <c r="D1206" s="1">
        <v>45678</v>
      </c>
      <c r="E1206" t="s">
        <v>114</v>
      </c>
      <c r="G1206" t="s">
        <v>115</v>
      </c>
      <c r="H1206" t="s">
        <v>115</v>
      </c>
      <c r="I1206" t="s">
        <v>115</v>
      </c>
      <c r="J1206" t="s">
        <v>1897</v>
      </c>
      <c r="K1206" t="s">
        <v>1898</v>
      </c>
      <c r="L1206" t="s">
        <v>1899</v>
      </c>
      <c r="M1206" t="s">
        <v>1900</v>
      </c>
      <c r="N1206" t="s">
        <v>119</v>
      </c>
      <c r="O1206" t="s">
        <v>120</v>
      </c>
      <c r="P1206" s="8">
        <v>96950</v>
      </c>
      <c r="Q1206" t="s">
        <v>121</v>
      </c>
      <c r="S1206" s="10">
        <v>16704830338</v>
      </c>
      <c r="T1206">
        <v>0</v>
      </c>
      <c r="U1206" t="s">
        <v>1901</v>
      </c>
      <c r="V1206">
        <v>61162</v>
      </c>
      <c r="W1206" t="s">
        <v>123</v>
      </c>
      <c r="Y1206" t="s">
        <v>1180</v>
      </c>
      <c r="Z1206" t="s">
        <v>1902</v>
      </c>
      <c r="AB1206" t="s">
        <v>200</v>
      </c>
      <c r="AC1206" t="s">
        <v>1899</v>
      </c>
      <c r="AD1206" t="s">
        <v>1900</v>
      </c>
      <c r="AE1206" t="s">
        <v>119</v>
      </c>
      <c r="AF1206" t="s">
        <v>120</v>
      </c>
      <c r="AG1206" s="8">
        <v>96950</v>
      </c>
      <c r="AH1206" t="s">
        <v>121</v>
      </c>
      <c r="AJ1206" s="10">
        <v>16704830338</v>
      </c>
      <c r="AK1206">
        <v>0</v>
      </c>
      <c r="AL1206" t="s">
        <v>1903</v>
      </c>
      <c r="BD1206" t="str">
        <f>"25-3021.00"</f>
        <v>25-3021.00</v>
      </c>
      <c r="BE1206" t="s">
        <v>1785</v>
      </c>
      <c r="BF1206" t="s">
        <v>1904</v>
      </c>
      <c r="BG1206" t="s">
        <v>1905</v>
      </c>
      <c r="BH1206">
        <v>2</v>
      </c>
      <c r="BJ1206" s="1">
        <v>45718</v>
      </c>
      <c r="BK1206" s="1">
        <v>46082</v>
      </c>
      <c r="BN1206">
        <v>40</v>
      </c>
      <c r="BO1206">
        <v>0</v>
      </c>
      <c r="BP1206">
        <v>8</v>
      </c>
      <c r="BQ1206">
        <v>8</v>
      </c>
      <c r="BR1206">
        <v>8</v>
      </c>
      <c r="BS1206">
        <v>8</v>
      </c>
      <c r="BT1206">
        <v>8</v>
      </c>
      <c r="BU1206">
        <v>0</v>
      </c>
      <c r="BV1206" t="str">
        <f>"8:00 AM"</f>
        <v>8:00 AM</v>
      </c>
      <c r="BW1206" t="str">
        <f>"5:00 PM"</f>
        <v>5:00 PM</v>
      </c>
      <c r="BX1206" t="s">
        <v>226</v>
      </c>
      <c r="BY1206">
        <v>0</v>
      </c>
      <c r="BZ1206">
        <v>24</v>
      </c>
      <c r="CA1206" t="s">
        <v>115</v>
      </c>
      <c r="CC1206" t="s">
        <v>1906</v>
      </c>
      <c r="CD1206" t="s">
        <v>1899</v>
      </c>
      <c r="CE1206" t="s">
        <v>1900</v>
      </c>
      <c r="CF1206" t="s">
        <v>119</v>
      </c>
      <c r="CG1206" t="s">
        <v>120</v>
      </c>
      <c r="CH1206" s="8">
        <v>96950</v>
      </c>
      <c r="CI1206" s="3">
        <v>17.760000000000002</v>
      </c>
      <c r="CJ1206" s="3">
        <v>17.760000000000002</v>
      </c>
      <c r="CK1206" s="3">
        <v>26.64</v>
      </c>
      <c r="CL1206" s="3">
        <v>26.64</v>
      </c>
      <c r="CM1206" t="s">
        <v>136</v>
      </c>
      <c r="CN1206" t="s">
        <v>139</v>
      </c>
      <c r="CO1206" t="s">
        <v>138</v>
      </c>
      <c r="CQ1206" t="s">
        <v>115</v>
      </c>
      <c r="CR1206" t="s">
        <v>133</v>
      </c>
      <c r="CS1206" t="s">
        <v>139</v>
      </c>
      <c r="CT1206" t="s">
        <v>133</v>
      </c>
      <c r="CU1206" t="s">
        <v>139</v>
      </c>
      <c r="CV1206" t="s">
        <v>133</v>
      </c>
      <c r="CW1206" t="s">
        <v>139</v>
      </c>
      <c r="CX1206" t="s">
        <v>1907</v>
      </c>
      <c r="CY1206" s="10">
        <v>16704830338</v>
      </c>
      <c r="CZ1206" t="s">
        <v>1903</v>
      </c>
      <c r="DA1206" t="s">
        <v>139</v>
      </c>
      <c r="DB1206" t="s">
        <v>133</v>
      </c>
      <c r="DC1206" t="s">
        <v>115</v>
      </c>
      <c r="DD1206" t="s">
        <v>1180</v>
      </c>
      <c r="DE1206" t="s">
        <v>1902</v>
      </c>
      <c r="DG1206" t="s">
        <v>1897</v>
      </c>
      <c r="DH1206" t="s">
        <v>1903</v>
      </c>
    </row>
    <row r="1207" spans="1:112" ht="14.45" customHeight="1" x14ac:dyDescent="0.25">
      <c r="A1207" t="s">
        <v>3276</v>
      </c>
      <c r="B1207" t="s">
        <v>212</v>
      </c>
      <c r="C1207" s="1">
        <v>45623</v>
      </c>
      <c r="D1207" s="1">
        <v>45678</v>
      </c>
      <c r="E1207" t="s">
        <v>114</v>
      </c>
      <c r="G1207" t="s">
        <v>115</v>
      </c>
      <c r="H1207" t="s">
        <v>115</v>
      </c>
      <c r="I1207" t="s">
        <v>115</v>
      </c>
      <c r="J1207" t="s">
        <v>2685</v>
      </c>
      <c r="K1207" t="s">
        <v>2686</v>
      </c>
      <c r="L1207" t="s">
        <v>2687</v>
      </c>
      <c r="M1207" t="s">
        <v>2688</v>
      </c>
      <c r="N1207" t="s">
        <v>119</v>
      </c>
      <c r="O1207" t="s">
        <v>120</v>
      </c>
      <c r="P1207" s="8">
        <v>96950</v>
      </c>
      <c r="Q1207" t="s">
        <v>121</v>
      </c>
      <c r="S1207" s="10">
        <v>16703223311</v>
      </c>
      <c r="T1207">
        <v>4504</v>
      </c>
      <c r="U1207" t="s">
        <v>2689</v>
      </c>
      <c r="V1207">
        <v>72111</v>
      </c>
      <c r="W1207" t="s">
        <v>123</v>
      </c>
      <c r="Y1207" t="s">
        <v>317</v>
      </c>
      <c r="Z1207" t="s">
        <v>2690</v>
      </c>
      <c r="AB1207" t="s">
        <v>271</v>
      </c>
      <c r="AC1207" t="s">
        <v>2687</v>
      </c>
      <c r="AD1207" t="s">
        <v>2688</v>
      </c>
      <c r="AE1207" t="s">
        <v>119</v>
      </c>
      <c r="AF1207" t="s">
        <v>120</v>
      </c>
      <c r="AG1207" s="8">
        <v>96950</v>
      </c>
      <c r="AH1207" t="s">
        <v>121</v>
      </c>
      <c r="AJ1207" s="10">
        <v>16703223311</v>
      </c>
      <c r="AK1207">
        <v>4506</v>
      </c>
      <c r="AL1207" t="s">
        <v>2691</v>
      </c>
      <c r="BD1207" t="str">
        <f>"43-3031.00"</f>
        <v>43-3031.00</v>
      </c>
      <c r="BE1207" t="s">
        <v>430</v>
      </c>
      <c r="BF1207" t="s">
        <v>3277</v>
      </c>
      <c r="BG1207" t="s">
        <v>2947</v>
      </c>
      <c r="BH1207">
        <v>2</v>
      </c>
      <c r="BJ1207" s="1">
        <v>45667</v>
      </c>
      <c r="BK1207" s="1">
        <v>46031</v>
      </c>
      <c r="BN1207">
        <v>35</v>
      </c>
      <c r="BO1207">
        <v>0</v>
      </c>
      <c r="BP1207">
        <v>7</v>
      </c>
      <c r="BQ1207">
        <v>7</v>
      </c>
      <c r="BR1207">
        <v>7</v>
      </c>
      <c r="BS1207">
        <v>7</v>
      </c>
      <c r="BT1207">
        <v>7</v>
      </c>
      <c r="BU1207">
        <v>0</v>
      </c>
      <c r="BV1207" t="str">
        <f>"8:00 AM"</f>
        <v>8:00 AM</v>
      </c>
      <c r="BW1207" t="str">
        <f>"4:00 PM"</f>
        <v>4:00 PM</v>
      </c>
      <c r="BX1207" t="s">
        <v>226</v>
      </c>
      <c r="BY1207">
        <v>0</v>
      </c>
      <c r="BZ1207">
        <v>12</v>
      </c>
      <c r="CA1207" t="s">
        <v>115</v>
      </c>
      <c r="CC1207" s="2" t="s">
        <v>3278</v>
      </c>
      <c r="CD1207" t="s">
        <v>2687</v>
      </c>
      <c r="CE1207" t="s">
        <v>2688</v>
      </c>
      <c r="CF1207" t="s">
        <v>119</v>
      </c>
      <c r="CG1207" t="s">
        <v>120</v>
      </c>
      <c r="CH1207" s="8">
        <v>96950</v>
      </c>
      <c r="CI1207" s="3">
        <v>12.28</v>
      </c>
      <c r="CJ1207" s="3">
        <v>12.28</v>
      </c>
      <c r="CK1207" s="3">
        <v>18.420000000000002</v>
      </c>
      <c r="CL1207" s="3">
        <v>18.420000000000002</v>
      </c>
      <c r="CM1207" t="s">
        <v>136</v>
      </c>
      <c r="CN1207" t="s">
        <v>2696</v>
      </c>
      <c r="CO1207" t="s">
        <v>138</v>
      </c>
      <c r="CQ1207" t="s">
        <v>115</v>
      </c>
      <c r="CR1207" t="s">
        <v>133</v>
      </c>
      <c r="CS1207" t="s">
        <v>139</v>
      </c>
      <c r="CT1207" t="s">
        <v>133</v>
      </c>
      <c r="CU1207" t="s">
        <v>139</v>
      </c>
      <c r="CV1207" t="s">
        <v>133</v>
      </c>
      <c r="CW1207" t="s">
        <v>133</v>
      </c>
      <c r="CX1207" t="s">
        <v>3189</v>
      </c>
      <c r="CY1207" s="10">
        <v>16703223311</v>
      </c>
      <c r="CZ1207" t="s">
        <v>2698</v>
      </c>
      <c r="DA1207" t="s">
        <v>2699</v>
      </c>
      <c r="DB1207" t="s">
        <v>133</v>
      </c>
      <c r="DC1207" t="s">
        <v>115</v>
      </c>
      <c r="DD1207" t="s">
        <v>2701</v>
      </c>
      <c r="DE1207" t="s">
        <v>2700</v>
      </c>
      <c r="DF1207" t="s">
        <v>878</v>
      </c>
      <c r="DG1207" t="s">
        <v>2702</v>
      </c>
      <c r="DH1207" t="s">
        <v>2703</v>
      </c>
    </row>
    <row r="1208" spans="1:112" ht="14.45" customHeight="1" x14ac:dyDescent="0.25">
      <c r="A1208" t="s">
        <v>5485</v>
      </c>
      <c r="B1208" t="s">
        <v>192</v>
      </c>
      <c r="C1208" s="1">
        <v>45628</v>
      </c>
      <c r="D1208" s="1">
        <v>45678</v>
      </c>
      <c r="E1208" t="s">
        <v>114</v>
      </c>
      <c r="G1208" t="s">
        <v>115</v>
      </c>
      <c r="H1208" t="s">
        <v>115</v>
      </c>
      <c r="I1208" t="s">
        <v>115</v>
      </c>
      <c r="J1208" t="s">
        <v>756</v>
      </c>
      <c r="L1208" t="s">
        <v>5486</v>
      </c>
      <c r="M1208" t="s">
        <v>5487</v>
      </c>
      <c r="N1208" t="s">
        <v>5488</v>
      </c>
      <c r="O1208" t="s">
        <v>120</v>
      </c>
      <c r="P1208" s="8">
        <v>96950</v>
      </c>
      <c r="Q1208" t="s">
        <v>121</v>
      </c>
      <c r="S1208" s="10">
        <v>16702852253</v>
      </c>
      <c r="U1208" t="s">
        <v>761</v>
      </c>
      <c r="V1208">
        <v>81131</v>
      </c>
      <c r="W1208" t="s">
        <v>123</v>
      </c>
      <c r="Y1208" t="s">
        <v>762</v>
      </c>
      <c r="Z1208" t="s">
        <v>763</v>
      </c>
      <c r="AA1208" t="s">
        <v>764</v>
      </c>
      <c r="AB1208" t="s">
        <v>765</v>
      </c>
      <c r="AC1208" t="s">
        <v>758</v>
      </c>
      <c r="AD1208" t="s">
        <v>759</v>
      </c>
      <c r="AE1208" t="s">
        <v>760</v>
      </c>
      <c r="AF1208" t="s">
        <v>120</v>
      </c>
      <c r="AG1208" s="8">
        <v>96950</v>
      </c>
      <c r="AH1208" t="s">
        <v>121</v>
      </c>
      <c r="AJ1208" s="10">
        <v>16702852253</v>
      </c>
      <c r="AL1208" t="s">
        <v>766</v>
      </c>
      <c r="BD1208" t="str">
        <f>"49-9043.00"</f>
        <v>49-9043.00</v>
      </c>
      <c r="BE1208" t="s">
        <v>5489</v>
      </c>
      <c r="BF1208" t="s">
        <v>5490</v>
      </c>
      <c r="BG1208" t="s">
        <v>5491</v>
      </c>
      <c r="BH1208">
        <v>1</v>
      </c>
      <c r="BJ1208" s="1">
        <v>45690</v>
      </c>
      <c r="BK1208" s="1">
        <v>46054</v>
      </c>
      <c r="BN1208">
        <v>40</v>
      </c>
      <c r="BO1208">
        <v>0</v>
      </c>
      <c r="BP1208">
        <v>8</v>
      </c>
      <c r="BQ1208">
        <v>8</v>
      </c>
      <c r="BR1208">
        <v>8</v>
      </c>
      <c r="BS1208">
        <v>8</v>
      </c>
      <c r="BT1208">
        <v>8</v>
      </c>
      <c r="BU1208">
        <v>0</v>
      </c>
      <c r="BV1208" t="str">
        <f>"8:00 AM"</f>
        <v>8:00 AM</v>
      </c>
      <c r="BW1208" t="str">
        <f>"5:00 PM"</f>
        <v>5:00 PM</v>
      </c>
      <c r="BX1208" t="s">
        <v>226</v>
      </c>
      <c r="BY1208">
        <v>0</v>
      </c>
      <c r="BZ1208">
        <v>12</v>
      </c>
      <c r="CA1208" t="s">
        <v>115</v>
      </c>
      <c r="CC1208" t="s">
        <v>137</v>
      </c>
      <c r="CD1208" t="s">
        <v>5486</v>
      </c>
      <c r="CE1208" t="s">
        <v>5487</v>
      </c>
      <c r="CF1208" t="s">
        <v>5488</v>
      </c>
      <c r="CG1208" t="s">
        <v>120</v>
      </c>
      <c r="CH1208" s="8">
        <v>96950</v>
      </c>
      <c r="CI1208" s="3">
        <v>10.029999999999999</v>
      </c>
      <c r="CJ1208" s="3">
        <v>10.029999999999999</v>
      </c>
      <c r="CK1208" s="3">
        <v>15.05</v>
      </c>
      <c r="CL1208" s="3">
        <v>15.05</v>
      </c>
      <c r="CM1208" t="s">
        <v>136</v>
      </c>
      <c r="CN1208" t="s">
        <v>209</v>
      </c>
      <c r="CO1208" t="s">
        <v>138</v>
      </c>
      <c r="CQ1208" t="s">
        <v>115</v>
      </c>
      <c r="CR1208" t="s">
        <v>133</v>
      </c>
      <c r="CS1208" t="s">
        <v>139</v>
      </c>
      <c r="CT1208" t="s">
        <v>133</v>
      </c>
      <c r="CU1208" t="s">
        <v>139</v>
      </c>
      <c r="CV1208" t="s">
        <v>133</v>
      </c>
      <c r="CW1208" t="s">
        <v>139</v>
      </c>
      <c r="CX1208" t="s">
        <v>5492</v>
      </c>
      <c r="CY1208" s="10">
        <v>16702852253</v>
      </c>
      <c r="CZ1208" t="s">
        <v>766</v>
      </c>
      <c r="DA1208" t="s">
        <v>710</v>
      </c>
      <c r="DB1208" t="s">
        <v>133</v>
      </c>
      <c r="DC1208" t="s">
        <v>115</v>
      </c>
    </row>
    <row r="1209" spans="1:112" ht="14.45" customHeight="1" x14ac:dyDescent="0.25">
      <c r="A1209" t="s">
        <v>7751</v>
      </c>
      <c r="B1209" t="s">
        <v>192</v>
      </c>
      <c r="C1209" s="1">
        <v>45608</v>
      </c>
      <c r="D1209" s="1">
        <v>45678</v>
      </c>
      <c r="E1209" t="s">
        <v>144</v>
      </c>
      <c r="F1209" s="1">
        <v>45687</v>
      </c>
      <c r="G1209" t="s">
        <v>115</v>
      </c>
      <c r="H1209" t="s">
        <v>115</v>
      </c>
      <c r="I1209" t="s">
        <v>115</v>
      </c>
      <c r="J1209" t="s">
        <v>2875</v>
      </c>
      <c r="L1209" t="s">
        <v>2876</v>
      </c>
      <c r="N1209" t="s">
        <v>148</v>
      </c>
      <c r="O1209" t="s">
        <v>120</v>
      </c>
      <c r="P1209" s="8">
        <v>96950</v>
      </c>
      <c r="Q1209" t="s">
        <v>121</v>
      </c>
      <c r="R1209" t="s">
        <v>1354</v>
      </c>
      <c r="S1209" s="10">
        <v>16707891106</v>
      </c>
      <c r="U1209" t="s">
        <v>2877</v>
      </c>
      <c r="V1209">
        <v>54121</v>
      </c>
      <c r="W1209" t="s">
        <v>123</v>
      </c>
      <c r="Y1209" t="s">
        <v>2878</v>
      </c>
      <c r="Z1209" t="s">
        <v>2879</v>
      </c>
      <c r="AA1209" t="s">
        <v>2880</v>
      </c>
      <c r="AB1209" t="s">
        <v>623</v>
      </c>
      <c r="AC1209" t="s">
        <v>2876</v>
      </c>
      <c r="AE1209" t="s">
        <v>119</v>
      </c>
      <c r="AF1209" t="s">
        <v>120</v>
      </c>
      <c r="AG1209" s="8">
        <v>96950</v>
      </c>
      <c r="AH1209" t="s">
        <v>121</v>
      </c>
      <c r="AI1209" t="s">
        <v>5711</v>
      </c>
      <c r="AJ1209" s="10">
        <v>16707891106</v>
      </c>
      <c r="AL1209" t="s">
        <v>2882</v>
      </c>
      <c r="BD1209" t="str">
        <f>"43-3031.00"</f>
        <v>43-3031.00</v>
      </c>
      <c r="BE1209" t="s">
        <v>430</v>
      </c>
      <c r="BF1209" t="s">
        <v>7752</v>
      </c>
      <c r="BG1209" t="s">
        <v>785</v>
      </c>
      <c r="BH1209">
        <v>10</v>
      </c>
      <c r="BJ1209" s="1">
        <v>45689</v>
      </c>
      <c r="BK1209" s="1">
        <v>46053</v>
      </c>
      <c r="BN1209">
        <v>35</v>
      </c>
      <c r="BO1209">
        <v>0</v>
      </c>
      <c r="BP1209">
        <v>7</v>
      </c>
      <c r="BQ1209">
        <v>7</v>
      </c>
      <c r="BR1209">
        <v>7</v>
      </c>
      <c r="BS1209">
        <v>7</v>
      </c>
      <c r="BT1209">
        <v>7</v>
      </c>
      <c r="BU1209">
        <v>0</v>
      </c>
      <c r="BV1209" t="str">
        <f>"8:00 AM"</f>
        <v>8:00 AM</v>
      </c>
      <c r="BW1209" t="str">
        <f>"4:00 PM"</f>
        <v>4:00 PM</v>
      </c>
      <c r="BX1209" t="s">
        <v>226</v>
      </c>
      <c r="BY1209">
        <v>0</v>
      </c>
      <c r="BZ1209">
        <v>12</v>
      </c>
      <c r="CA1209" t="s">
        <v>115</v>
      </c>
      <c r="CC1209" t="s">
        <v>7753</v>
      </c>
      <c r="CD1209" t="s">
        <v>2876</v>
      </c>
      <c r="CF1209" t="s">
        <v>119</v>
      </c>
      <c r="CG1209" t="s">
        <v>120</v>
      </c>
      <c r="CH1209" s="8">
        <v>96950</v>
      </c>
      <c r="CI1209" s="3">
        <v>12.28</v>
      </c>
      <c r="CJ1209" s="3">
        <v>12.28</v>
      </c>
      <c r="CK1209" s="3">
        <v>18.420000000000002</v>
      </c>
      <c r="CL1209" s="3">
        <v>18.420000000000002</v>
      </c>
      <c r="CM1209" t="s">
        <v>136</v>
      </c>
      <c r="CO1209" t="s">
        <v>138</v>
      </c>
      <c r="CQ1209" t="s">
        <v>115</v>
      </c>
      <c r="CR1209" t="s">
        <v>133</v>
      </c>
      <c r="CS1209" t="s">
        <v>139</v>
      </c>
      <c r="CT1209" t="s">
        <v>133</v>
      </c>
      <c r="CU1209" t="s">
        <v>139</v>
      </c>
      <c r="CV1209" t="s">
        <v>133</v>
      </c>
      <c r="CW1209" t="s">
        <v>139</v>
      </c>
      <c r="CX1209" t="s">
        <v>2885</v>
      </c>
      <c r="CY1209" s="10">
        <v>16707891106</v>
      </c>
      <c r="CZ1209" t="s">
        <v>2882</v>
      </c>
      <c r="DA1209" t="s">
        <v>793</v>
      </c>
      <c r="DB1209" t="s">
        <v>133</v>
      </c>
      <c r="DC1209" t="s">
        <v>115</v>
      </c>
    </row>
    <row r="1210" spans="1:112" ht="14.45" customHeight="1" x14ac:dyDescent="0.25">
      <c r="A1210" t="s">
        <v>7805</v>
      </c>
      <c r="B1210" t="s">
        <v>143</v>
      </c>
      <c r="C1210" s="1">
        <v>45628</v>
      </c>
      <c r="D1210" s="1">
        <v>45678</v>
      </c>
      <c r="E1210" t="s">
        <v>144</v>
      </c>
      <c r="F1210" s="1">
        <v>45777</v>
      </c>
      <c r="G1210" t="s">
        <v>115</v>
      </c>
      <c r="H1210" t="s">
        <v>115</v>
      </c>
      <c r="I1210" t="s">
        <v>115</v>
      </c>
      <c r="J1210" t="s">
        <v>756</v>
      </c>
      <c r="K1210" t="s">
        <v>757</v>
      </c>
      <c r="L1210" t="s">
        <v>758</v>
      </c>
      <c r="M1210" t="s">
        <v>759</v>
      </c>
      <c r="N1210" t="s">
        <v>760</v>
      </c>
      <c r="O1210" t="s">
        <v>120</v>
      </c>
      <c r="P1210" s="8">
        <v>96950</v>
      </c>
      <c r="Q1210" t="s">
        <v>121</v>
      </c>
      <c r="S1210" s="10">
        <v>16702852253</v>
      </c>
      <c r="U1210" t="s">
        <v>761</v>
      </c>
      <c r="V1210">
        <v>311811</v>
      </c>
      <c r="W1210" t="s">
        <v>123</v>
      </c>
      <c r="Y1210" t="s">
        <v>762</v>
      </c>
      <c r="Z1210" t="s">
        <v>763</v>
      </c>
      <c r="AA1210" t="s">
        <v>764</v>
      </c>
      <c r="AB1210" t="s">
        <v>765</v>
      </c>
      <c r="AC1210" t="s">
        <v>758</v>
      </c>
      <c r="AD1210" t="s">
        <v>759</v>
      </c>
      <c r="AE1210" t="s">
        <v>760</v>
      </c>
      <c r="AF1210" t="s">
        <v>120</v>
      </c>
      <c r="AG1210" s="8">
        <v>96950</v>
      </c>
      <c r="AH1210" t="s">
        <v>121</v>
      </c>
      <c r="AJ1210" s="10">
        <v>16702852253</v>
      </c>
      <c r="AL1210" t="s">
        <v>766</v>
      </c>
      <c r="BD1210" t="str">
        <f>"51-3011.00"</f>
        <v>51-3011.00</v>
      </c>
      <c r="BE1210" t="s">
        <v>767</v>
      </c>
      <c r="BF1210" t="s">
        <v>7806</v>
      </c>
      <c r="BG1210" t="s">
        <v>769</v>
      </c>
      <c r="BH1210">
        <v>1</v>
      </c>
      <c r="BI1210">
        <v>1</v>
      </c>
      <c r="BJ1210" s="1">
        <v>45779</v>
      </c>
      <c r="BK1210" s="1">
        <v>46143</v>
      </c>
      <c r="BL1210" s="1">
        <v>45779</v>
      </c>
      <c r="BM1210" s="1">
        <v>46143</v>
      </c>
      <c r="BN1210">
        <v>36</v>
      </c>
      <c r="BO1210">
        <v>0</v>
      </c>
      <c r="BP1210">
        <v>6</v>
      </c>
      <c r="BQ1210">
        <v>6</v>
      </c>
      <c r="BR1210">
        <v>6</v>
      </c>
      <c r="BS1210">
        <v>6</v>
      </c>
      <c r="BT1210">
        <v>6</v>
      </c>
      <c r="BU1210">
        <v>6</v>
      </c>
      <c r="BV1210" t="str">
        <f>"3:00 AM"</f>
        <v>3:00 AM</v>
      </c>
      <c r="BW1210" t="str">
        <f>"9:00 AM"</f>
        <v>9:00 AM</v>
      </c>
      <c r="BX1210" t="s">
        <v>158</v>
      </c>
      <c r="BY1210">
        <v>0</v>
      </c>
      <c r="BZ1210">
        <v>12</v>
      </c>
      <c r="CA1210" t="s">
        <v>115</v>
      </c>
      <c r="CC1210" t="s">
        <v>158</v>
      </c>
      <c r="CD1210" t="s">
        <v>758</v>
      </c>
      <c r="CE1210" t="s">
        <v>759</v>
      </c>
      <c r="CF1210" t="s">
        <v>760</v>
      </c>
      <c r="CG1210" t="s">
        <v>120</v>
      </c>
      <c r="CH1210" s="8">
        <v>96950</v>
      </c>
      <c r="CI1210" s="3">
        <v>8.64</v>
      </c>
      <c r="CJ1210" s="3">
        <v>8.64</v>
      </c>
      <c r="CK1210" s="3">
        <v>12.96</v>
      </c>
      <c r="CL1210" s="3">
        <v>12.96</v>
      </c>
      <c r="CM1210" t="s">
        <v>136</v>
      </c>
      <c r="CN1210" t="s">
        <v>209</v>
      </c>
      <c r="CO1210" t="s">
        <v>138</v>
      </c>
      <c r="CQ1210" t="s">
        <v>115</v>
      </c>
      <c r="CR1210" t="s">
        <v>133</v>
      </c>
      <c r="CS1210" t="s">
        <v>139</v>
      </c>
      <c r="CT1210" t="s">
        <v>133</v>
      </c>
      <c r="CU1210" t="s">
        <v>139</v>
      </c>
      <c r="CV1210" t="s">
        <v>133</v>
      </c>
      <c r="CW1210" t="s">
        <v>139</v>
      </c>
      <c r="CX1210" t="s">
        <v>5612</v>
      </c>
      <c r="CY1210" s="10">
        <v>16702852253</v>
      </c>
      <c r="CZ1210" t="s">
        <v>766</v>
      </c>
      <c r="DA1210" t="s">
        <v>710</v>
      </c>
      <c r="DB1210" t="s">
        <v>133</v>
      </c>
      <c r="DC1210" t="s">
        <v>115</v>
      </c>
    </row>
    <row r="1211" spans="1:112" ht="14.45" customHeight="1" x14ac:dyDescent="0.25">
      <c r="A1211" t="s">
        <v>8026</v>
      </c>
      <c r="B1211" t="s">
        <v>143</v>
      </c>
      <c r="C1211" s="1">
        <v>45614</v>
      </c>
      <c r="D1211" s="1">
        <v>45678</v>
      </c>
      <c r="E1211" t="s">
        <v>114</v>
      </c>
      <c r="G1211" t="s">
        <v>115</v>
      </c>
      <c r="H1211" t="s">
        <v>115</v>
      </c>
      <c r="I1211" t="s">
        <v>115</v>
      </c>
      <c r="J1211" t="s">
        <v>1560</v>
      </c>
      <c r="K1211" t="s">
        <v>6602</v>
      </c>
      <c r="L1211" t="s">
        <v>1561</v>
      </c>
      <c r="M1211" t="s">
        <v>1565</v>
      </c>
      <c r="N1211" t="s">
        <v>148</v>
      </c>
      <c r="O1211" t="s">
        <v>120</v>
      </c>
      <c r="P1211" s="8">
        <v>96950</v>
      </c>
      <c r="Q1211" t="s">
        <v>121</v>
      </c>
      <c r="S1211" s="10">
        <v>16702852752</v>
      </c>
      <c r="U1211" t="s">
        <v>1562</v>
      </c>
      <c r="V1211">
        <v>221330</v>
      </c>
      <c r="W1211" t="s">
        <v>123</v>
      </c>
      <c r="Y1211" t="s">
        <v>1563</v>
      </c>
      <c r="Z1211" t="s">
        <v>1564</v>
      </c>
      <c r="AA1211" t="s">
        <v>6603</v>
      </c>
      <c r="AB1211" t="s">
        <v>171</v>
      </c>
      <c r="AC1211" t="s">
        <v>1561</v>
      </c>
      <c r="AD1211" t="s">
        <v>1565</v>
      </c>
      <c r="AE1211" t="s">
        <v>148</v>
      </c>
      <c r="AF1211" t="s">
        <v>120</v>
      </c>
      <c r="AG1211" s="8">
        <v>96950</v>
      </c>
      <c r="AH1211" t="s">
        <v>121</v>
      </c>
      <c r="AJ1211" s="10">
        <v>16702852752</v>
      </c>
      <c r="AL1211" t="s">
        <v>1566</v>
      </c>
      <c r="BD1211" t="str">
        <f>"49-9021.00"</f>
        <v>49-9021.00</v>
      </c>
      <c r="BE1211" t="s">
        <v>935</v>
      </c>
      <c r="BF1211" t="s">
        <v>7684</v>
      </c>
      <c r="BG1211" t="s">
        <v>7685</v>
      </c>
      <c r="BH1211">
        <v>3</v>
      </c>
      <c r="BI1211">
        <v>3</v>
      </c>
      <c r="BJ1211" s="1">
        <v>45731</v>
      </c>
      <c r="BK1211" s="1">
        <v>46095</v>
      </c>
      <c r="BL1211" s="1">
        <v>45731</v>
      </c>
      <c r="BM1211" s="1">
        <v>46095</v>
      </c>
      <c r="BN1211">
        <v>40</v>
      </c>
      <c r="BO1211">
        <v>0</v>
      </c>
      <c r="BP1211">
        <v>8</v>
      </c>
      <c r="BQ1211">
        <v>8</v>
      </c>
      <c r="BR1211">
        <v>8</v>
      </c>
      <c r="BS1211">
        <v>8</v>
      </c>
      <c r="BT1211">
        <v>8</v>
      </c>
      <c r="BU1211">
        <v>0</v>
      </c>
      <c r="BV1211" t="str">
        <f>"8:00 AM"</f>
        <v>8:00 AM</v>
      </c>
      <c r="BW1211" t="str">
        <f>"5:00 PM"</f>
        <v>5:00 PM</v>
      </c>
      <c r="BX1211" t="s">
        <v>226</v>
      </c>
      <c r="BY1211">
        <v>0</v>
      </c>
      <c r="BZ1211">
        <v>24</v>
      </c>
      <c r="CA1211" t="s">
        <v>115</v>
      </c>
      <c r="CC1211" t="s">
        <v>7686</v>
      </c>
      <c r="CD1211" t="s">
        <v>1561</v>
      </c>
      <c r="CF1211" t="s">
        <v>148</v>
      </c>
      <c r="CG1211" t="s">
        <v>120</v>
      </c>
      <c r="CH1211" s="8">
        <v>96950</v>
      </c>
      <c r="CI1211" s="3">
        <v>10.74</v>
      </c>
      <c r="CJ1211" s="3">
        <v>10.74</v>
      </c>
      <c r="CK1211" s="3">
        <v>16.11</v>
      </c>
      <c r="CL1211" s="3">
        <v>16.11</v>
      </c>
      <c r="CM1211" t="s">
        <v>136</v>
      </c>
      <c r="CN1211" t="s">
        <v>139</v>
      </c>
      <c r="CO1211" t="s">
        <v>138</v>
      </c>
      <c r="CQ1211" t="s">
        <v>115</v>
      </c>
      <c r="CR1211" t="s">
        <v>133</v>
      </c>
      <c r="CS1211" t="s">
        <v>139</v>
      </c>
      <c r="CT1211" t="s">
        <v>133</v>
      </c>
      <c r="CU1211" t="s">
        <v>139</v>
      </c>
      <c r="CV1211" t="s">
        <v>133</v>
      </c>
      <c r="CW1211" t="s">
        <v>139</v>
      </c>
      <c r="CX1211" t="s">
        <v>516</v>
      </c>
      <c r="CY1211" s="10">
        <v>16702852752</v>
      </c>
      <c r="CZ1211" t="s">
        <v>1566</v>
      </c>
      <c r="DA1211" t="s">
        <v>1522</v>
      </c>
      <c r="DB1211" t="s">
        <v>133</v>
      </c>
      <c r="DC1211" t="s">
        <v>115</v>
      </c>
      <c r="DD1211" t="s">
        <v>517</v>
      </c>
      <c r="DE1211" t="s">
        <v>518</v>
      </c>
      <c r="DF1211" t="s">
        <v>519</v>
      </c>
      <c r="DG1211" t="s">
        <v>520</v>
      </c>
      <c r="DH1211" t="s">
        <v>521</v>
      </c>
    </row>
    <row r="1212" spans="1:112" ht="14.45" customHeight="1" x14ac:dyDescent="0.25">
      <c r="A1212" t="s">
        <v>8028</v>
      </c>
      <c r="B1212" t="s">
        <v>143</v>
      </c>
      <c r="C1212" s="1">
        <v>45615</v>
      </c>
      <c r="D1212" s="1">
        <v>45678</v>
      </c>
      <c r="E1212" t="s">
        <v>114</v>
      </c>
      <c r="G1212" t="s">
        <v>115</v>
      </c>
      <c r="H1212" t="s">
        <v>115</v>
      </c>
      <c r="I1212" t="s">
        <v>115</v>
      </c>
      <c r="J1212" t="s">
        <v>3973</v>
      </c>
      <c r="L1212" t="s">
        <v>3974</v>
      </c>
      <c r="M1212" t="s">
        <v>3975</v>
      </c>
      <c r="N1212" t="s">
        <v>119</v>
      </c>
      <c r="O1212" t="s">
        <v>120</v>
      </c>
      <c r="P1212" s="8">
        <v>96950</v>
      </c>
      <c r="Q1212" t="s">
        <v>121</v>
      </c>
      <c r="S1212" s="10">
        <v>16703232428</v>
      </c>
      <c r="U1212" t="s">
        <v>3710</v>
      </c>
      <c r="V1212">
        <v>23711</v>
      </c>
      <c r="W1212" t="s">
        <v>123</v>
      </c>
      <c r="Y1212" t="s">
        <v>3711</v>
      </c>
      <c r="Z1212" t="s">
        <v>3712</v>
      </c>
      <c r="AA1212" t="s">
        <v>3713</v>
      </c>
      <c r="AB1212" t="s">
        <v>3976</v>
      </c>
      <c r="AC1212" t="s">
        <v>3977</v>
      </c>
      <c r="AD1212" t="s">
        <v>3975</v>
      </c>
      <c r="AE1212" t="s">
        <v>119</v>
      </c>
      <c r="AF1212" t="s">
        <v>120</v>
      </c>
      <c r="AG1212" s="8">
        <v>96950</v>
      </c>
      <c r="AH1212" t="s">
        <v>121</v>
      </c>
      <c r="AJ1212" s="10">
        <v>16703232428</v>
      </c>
      <c r="AL1212" t="s">
        <v>3716</v>
      </c>
      <c r="BD1212" t="str">
        <f>"49-9071.00"</f>
        <v>49-9071.00</v>
      </c>
      <c r="BE1212" t="s">
        <v>241</v>
      </c>
      <c r="BF1212" t="s">
        <v>3978</v>
      </c>
      <c r="BG1212" t="s">
        <v>3979</v>
      </c>
      <c r="BH1212">
        <v>7</v>
      </c>
      <c r="BI1212">
        <v>7</v>
      </c>
      <c r="BJ1212" s="1">
        <v>45717</v>
      </c>
      <c r="BK1212" s="1">
        <v>46081</v>
      </c>
      <c r="BL1212" s="1">
        <v>45717</v>
      </c>
      <c r="BM1212" s="1">
        <v>46081</v>
      </c>
      <c r="BN1212">
        <v>40</v>
      </c>
      <c r="BO1212">
        <v>0</v>
      </c>
      <c r="BP1212">
        <v>8</v>
      </c>
      <c r="BQ1212">
        <v>8</v>
      </c>
      <c r="BR1212">
        <v>8</v>
      </c>
      <c r="BS1212">
        <v>8</v>
      </c>
      <c r="BT1212">
        <v>8</v>
      </c>
      <c r="BU1212">
        <v>0</v>
      </c>
      <c r="BV1212" t="str">
        <f>"7:00 AM"</f>
        <v>7:00 AM</v>
      </c>
      <c r="BW1212" t="str">
        <f>"5:00 PM"</f>
        <v>5:00 PM</v>
      </c>
      <c r="BX1212" t="s">
        <v>226</v>
      </c>
      <c r="BY1212">
        <v>0</v>
      </c>
      <c r="BZ1212">
        <v>12</v>
      </c>
      <c r="CA1212" t="s">
        <v>115</v>
      </c>
      <c r="CC1212" s="2" t="s">
        <v>3980</v>
      </c>
      <c r="CD1212" t="s">
        <v>3977</v>
      </c>
      <c r="CE1212" t="s">
        <v>3981</v>
      </c>
      <c r="CF1212" t="s">
        <v>119</v>
      </c>
      <c r="CG1212" t="s">
        <v>120</v>
      </c>
      <c r="CH1212" s="8">
        <v>96950</v>
      </c>
      <c r="CI1212" s="3">
        <v>9.75</v>
      </c>
      <c r="CJ1212" s="3">
        <v>10</v>
      </c>
      <c r="CK1212" s="3">
        <v>14.63</v>
      </c>
      <c r="CL1212" s="3">
        <v>15</v>
      </c>
      <c r="CM1212" t="s">
        <v>136</v>
      </c>
      <c r="CN1212" t="s">
        <v>3982</v>
      </c>
      <c r="CO1212" t="s">
        <v>138</v>
      </c>
      <c r="CQ1212" t="s">
        <v>115</v>
      </c>
      <c r="CR1212" t="s">
        <v>133</v>
      </c>
      <c r="CS1212" t="s">
        <v>139</v>
      </c>
      <c r="CT1212" t="s">
        <v>133</v>
      </c>
      <c r="CU1212" t="s">
        <v>139</v>
      </c>
      <c r="CV1212" t="s">
        <v>133</v>
      </c>
      <c r="CW1212" t="s">
        <v>139</v>
      </c>
      <c r="CX1212" t="s">
        <v>516</v>
      </c>
      <c r="CY1212" s="10">
        <v>16703232428</v>
      </c>
      <c r="CZ1212" t="s">
        <v>3716</v>
      </c>
      <c r="DA1212" t="s">
        <v>139</v>
      </c>
      <c r="DB1212" t="s">
        <v>133</v>
      </c>
      <c r="DC1212" t="s">
        <v>115</v>
      </c>
      <c r="DD1212" t="s">
        <v>517</v>
      </c>
      <c r="DE1212" t="s">
        <v>518</v>
      </c>
      <c r="DF1212" t="s">
        <v>519</v>
      </c>
      <c r="DG1212" t="s">
        <v>520</v>
      </c>
      <c r="DH1212" t="s">
        <v>521</v>
      </c>
    </row>
    <row r="1213" spans="1:112" ht="14.45" customHeight="1" x14ac:dyDescent="0.25">
      <c r="A1213" t="s">
        <v>8660</v>
      </c>
      <c r="B1213" t="s">
        <v>212</v>
      </c>
      <c r="C1213" s="1">
        <v>45623</v>
      </c>
      <c r="D1213" s="1">
        <v>45678</v>
      </c>
      <c r="E1213" t="s">
        <v>114</v>
      </c>
      <c r="G1213" t="s">
        <v>115</v>
      </c>
      <c r="H1213" t="s">
        <v>115</v>
      </c>
      <c r="I1213" t="s">
        <v>115</v>
      </c>
      <c r="J1213" t="s">
        <v>2685</v>
      </c>
      <c r="K1213" t="s">
        <v>2686</v>
      </c>
      <c r="L1213" t="s">
        <v>2687</v>
      </c>
      <c r="M1213" t="s">
        <v>2688</v>
      </c>
      <c r="N1213" t="s">
        <v>119</v>
      </c>
      <c r="O1213" t="s">
        <v>120</v>
      </c>
      <c r="P1213" s="8">
        <v>96950</v>
      </c>
      <c r="Q1213" t="s">
        <v>121</v>
      </c>
      <c r="S1213" s="10">
        <v>16703223311</v>
      </c>
      <c r="T1213">
        <v>4504</v>
      </c>
      <c r="U1213" t="s">
        <v>2689</v>
      </c>
      <c r="V1213">
        <v>72111</v>
      </c>
      <c r="W1213" t="s">
        <v>123</v>
      </c>
      <c r="Y1213" t="s">
        <v>317</v>
      </c>
      <c r="Z1213" t="s">
        <v>2690</v>
      </c>
      <c r="AB1213" t="s">
        <v>271</v>
      </c>
      <c r="AC1213" t="s">
        <v>2687</v>
      </c>
      <c r="AD1213" t="s">
        <v>2688</v>
      </c>
      <c r="AE1213" t="s">
        <v>119</v>
      </c>
      <c r="AF1213" t="s">
        <v>120</v>
      </c>
      <c r="AG1213" s="8">
        <v>96950</v>
      </c>
      <c r="AH1213" t="s">
        <v>121</v>
      </c>
      <c r="AJ1213" s="10">
        <v>16703223311</v>
      </c>
      <c r="AK1213">
        <v>4506</v>
      </c>
      <c r="AL1213" t="s">
        <v>2691</v>
      </c>
      <c r="BD1213" t="str">
        <f>"51-3011.00"</f>
        <v>51-3011.00</v>
      </c>
      <c r="BE1213" t="s">
        <v>767</v>
      </c>
      <c r="BF1213" t="s">
        <v>4454</v>
      </c>
      <c r="BG1213" t="s">
        <v>769</v>
      </c>
      <c r="BH1213">
        <v>5</v>
      </c>
      <c r="BJ1213" s="1">
        <v>45688</v>
      </c>
      <c r="BK1213" s="1">
        <v>46052</v>
      </c>
      <c r="BN1213">
        <v>35</v>
      </c>
      <c r="BO1213">
        <v>0</v>
      </c>
      <c r="BP1213">
        <v>7</v>
      </c>
      <c r="BQ1213">
        <v>7</v>
      </c>
      <c r="BR1213">
        <v>7</v>
      </c>
      <c r="BS1213">
        <v>7</v>
      </c>
      <c r="BT1213">
        <v>7</v>
      </c>
      <c r="BU1213">
        <v>0</v>
      </c>
      <c r="BV1213" t="str">
        <f>"8:00 AM"</f>
        <v>8:00 AM</v>
      </c>
      <c r="BW1213" t="str">
        <f>"4:00 PM"</f>
        <v>4:00 PM</v>
      </c>
      <c r="BX1213" t="s">
        <v>158</v>
      </c>
      <c r="BY1213">
        <v>0</v>
      </c>
      <c r="BZ1213">
        <v>12</v>
      </c>
      <c r="CA1213" t="s">
        <v>115</v>
      </c>
      <c r="CC1213" t="s">
        <v>4455</v>
      </c>
      <c r="CD1213" t="s">
        <v>2687</v>
      </c>
      <c r="CE1213" t="s">
        <v>2688</v>
      </c>
      <c r="CF1213" t="s">
        <v>119</v>
      </c>
      <c r="CG1213" t="s">
        <v>120</v>
      </c>
      <c r="CH1213" s="8">
        <v>96950</v>
      </c>
      <c r="CI1213" s="3">
        <v>8.64</v>
      </c>
      <c r="CJ1213" s="3">
        <v>10.19</v>
      </c>
      <c r="CK1213" s="3">
        <v>12.96</v>
      </c>
      <c r="CL1213" s="3">
        <v>15.28</v>
      </c>
      <c r="CM1213" t="s">
        <v>136</v>
      </c>
      <c r="CN1213" t="s">
        <v>2696</v>
      </c>
      <c r="CO1213" t="s">
        <v>138</v>
      </c>
      <c r="CQ1213" t="s">
        <v>115</v>
      </c>
      <c r="CR1213" t="s">
        <v>133</v>
      </c>
      <c r="CS1213" t="s">
        <v>139</v>
      </c>
      <c r="CT1213" t="s">
        <v>133</v>
      </c>
      <c r="CU1213" t="s">
        <v>139</v>
      </c>
      <c r="CV1213" t="s">
        <v>133</v>
      </c>
      <c r="CW1213" t="s">
        <v>133</v>
      </c>
      <c r="CX1213" t="s">
        <v>3189</v>
      </c>
      <c r="CY1213" s="10">
        <v>16703223311</v>
      </c>
      <c r="CZ1213" t="s">
        <v>2698</v>
      </c>
      <c r="DA1213" t="s">
        <v>2699</v>
      </c>
      <c r="DB1213" t="s">
        <v>133</v>
      </c>
      <c r="DC1213" t="s">
        <v>115</v>
      </c>
      <c r="DD1213" t="s">
        <v>2701</v>
      </c>
      <c r="DE1213" t="s">
        <v>2700</v>
      </c>
      <c r="DF1213" t="s">
        <v>878</v>
      </c>
      <c r="DG1213" t="s">
        <v>2702</v>
      </c>
      <c r="DH1213" t="s">
        <v>2703</v>
      </c>
    </row>
    <row r="1214" spans="1:112" ht="14.45" customHeight="1" x14ac:dyDescent="0.25">
      <c r="A1214" t="s">
        <v>9494</v>
      </c>
      <c r="B1214" t="s">
        <v>192</v>
      </c>
      <c r="C1214" s="1">
        <v>45608</v>
      </c>
      <c r="D1214" s="1">
        <v>45678</v>
      </c>
      <c r="E1214" t="s">
        <v>114</v>
      </c>
      <c r="G1214" t="s">
        <v>115</v>
      </c>
      <c r="H1214" t="s">
        <v>115</v>
      </c>
      <c r="I1214" t="s">
        <v>115</v>
      </c>
      <c r="J1214" t="s">
        <v>2875</v>
      </c>
      <c r="L1214" t="s">
        <v>2876</v>
      </c>
      <c r="N1214" t="s">
        <v>148</v>
      </c>
      <c r="O1214" t="s">
        <v>120</v>
      </c>
      <c r="P1214" s="8">
        <v>96950</v>
      </c>
      <c r="Q1214" t="s">
        <v>121</v>
      </c>
      <c r="R1214" t="s">
        <v>1354</v>
      </c>
      <c r="S1214" s="10">
        <v>16707891106</v>
      </c>
      <c r="U1214" t="s">
        <v>2877</v>
      </c>
      <c r="V1214">
        <v>236116</v>
      </c>
      <c r="W1214" t="s">
        <v>123</v>
      </c>
      <c r="Y1214" t="s">
        <v>2878</v>
      </c>
      <c r="Z1214" t="s">
        <v>2879</v>
      </c>
      <c r="AA1214" t="s">
        <v>2880</v>
      </c>
      <c r="AB1214" t="s">
        <v>623</v>
      </c>
      <c r="AC1214" t="s">
        <v>2876</v>
      </c>
      <c r="AE1214" t="s">
        <v>119</v>
      </c>
      <c r="AF1214" t="s">
        <v>120</v>
      </c>
      <c r="AG1214" s="8">
        <v>96950</v>
      </c>
      <c r="AH1214" t="s">
        <v>121</v>
      </c>
      <c r="AI1214" t="s">
        <v>4772</v>
      </c>
      <c r="AJ1214" s="10">
        <v>16707891106</v>
      </c>
      <c r="AL1214" t="s">
        <v>2882</v>
      </c>
      <c r="BD1214" t="str">
        <f>"49-9071.00"</f>
        <v>49-9071.00</v>
      </c>
      <c r="BE1214" t="s">
        <v>241</v>
      </c>
      <c r="BF1214" t="s">
        <v>9495</v>
      </c>
      <c r="BG1214" t="s">
        <v>241</v>
      </c>
      <c r="BH1214">
        <v>10</v>
      </c>
      <c r="BJ1214" s="1">
        <v>45689</v>
      </c>
      <c r="BK1214" s="1">
        <v>46053</v>
      </c>
      <c r="BN1214">
        <v>35</v>
      </c>
      <c r="BO1214">
        <v>0</v>
      </c>
      <c r="BP1214">
        <v>7</v>
      </c>
      <c r="BQ1214">
        <v>7</v>
      </c>
      <c r="BR1214">
        <v>7</v>
      </c>
      <c r="BS1214">
        <v>7</v>
      </c>
      <c r="BT1214">
        <v>7</v>
      </c>
      <c r="BU1214">
        <v>0</v>
      </c>
      <c r="BV1214" t="str">
        <f>"8:00 AM"</f>
        <v>8:00 AM</v>
      </c>
      <c r="BW1214" t="str">
        <f>"4:00 PM"</f>
        <v>4:00 PM</v>
      </c>
      <c r="BX1214" t="s">
        <v>158</v>
      </c>
      <c r="BY1214">
        <v>0</v>
      </c>
      <c r="BZ1214">
        <v>6</v>
      </c>
      <c r="CA1214" t="s">
        <v>115</v>
      </c>
      <c r="CC1214" t="s">
        <v>4773</v>
      </c>
      <c r="CD1214" t="s">
        <v>2876</v>
      </c>
      <c r="CF1214" t="s">
        <v>119</v>
      </c>
      <c r="CG1214" t="s">
        <v>120</v>
      </c>
      <c r="CH1214" s="8">
        <v>96950</v>
      </c>
      <c r="CI1214" s="3">
        <v>9.75</v>
      </c>
      <c r="CJ1214" s="3">
        <v>9.75</v>
      </c>
      <c r="CK1214" s="3">
        <v>14.63</v>
      </c>
      <c r="CL1214" s="3">
        <v>14.63</v>
      </c>
      <c r="CM1214" t="s">
        <v>136</v>
      </c>
      <c r="CO1214" t="s">
        <v>138</v>
      </c>
      <c r="CQ1214" t="s">
        <v>115</v>
      </c>
      <c r="CR1214" t="s">
        <v>133</v>
      </c>
      <c r="CS1214" t="s">
        <v>139</v>
      </c>
      <c r="CT1214" t="s">
        <v>133</v>
      </c>
      <c r="CU1214" t="s">
        <v>139</v>
      </c>
      <c r="CV1214" t="s">
        <v>133</v>
      </c>
      <c r="CW1214" t="s">
        <v>139</v>
      </c>
      <c r="CX1214" t="s">
        <v>2885</v>
      </c>
      <c r="CY1214" s="10">
        <v>16707891106</v>
      </c>
      <c r="CZ1214" t="s">
        <v>2882</v>
      </c>
      <c r="DA1214" t="s">
        <v>793</v>
      </c>
      <c r="DB1214" t="s">
        <v>133</v>
      </c>
      <c r="DC1214" t="s">
        <v>115</v>
      </c>
    </row>
    <row r="1215" spans="1:112" ht="14.45" customHeight="1" x14ac:dyDescent="0.25">
      <c r="A1215" t="s">
        <v>1546</v>
      </c>
      <c r="B1215" t="s">
        <v>113</v>
      </c>
      <c r="C1215" s="1">
        <v>45676</v>
      </c>
      <c r="D1215" s="1">
        <v>45679</v>
      </c>
      <c r="E1215" t="s">
        <v>114</v>
      </c>
      <c r="G1215" t="s">
        <v>115</v>
      </c>
      <c r="H1215" t="s">
        <v>115</v>
      </c>
      <c r="I1215" t="s">
        <v>115</v>
      </c>
      <c r="J1215" t="s">
        <v>1547</v>
      </c>
      <c r="K1215" t="s">
        <v>1548</v>
      </c>
      <c r="L1215" t="s">
        <v>1549</v>
      </c>
      <c r="N1215" t="s">
        <v>148</v>
      </c>
      <c r="O1215" t="s">
        <v>120</v>
      </c>
      <c r="P1215" s="8">
        <v>96950</v>
      </c>
      <c r="Q1215" t="s">
        <v>121</v>
      </c>
      <c r="S1215" s="10">
        <v>16702345900</v>
      </c>
      <c r="T1215">
        <v>266</v>
      </c>
      <c r="U1215" t="s">
        <v>1550</v>
      </c>
      <c r="V1215">
        <v>721110</v>
      </c>
      <c r="W1215" t="s">
        <v>123</v>
      </c>
      <c r="Y1215" t="s">
        <v>1551</v>
      </c>
      <c r="Z1215" t="s">
        <v>1552</v>
      </c>
      <c r="AB1215" t="s">
        <v>1553</v>
      </c>
      <c r="AC1215" t="s">
        <v>1549</v>
      </c>
      <c r="AE1215" t="s">
        <v>148</v>
      </c>
      <c r="AF1215" t="s">
        <v>120</v>
      </c>
      <c r="AG1215" s="8">
        <v>96950</v>
      </c>
      <c r="AH1215" t="s">
        <v>121</v>
      </c>
      <c r="AJ1215" s="10">
        <v>16702345900</v>
      </c>
      <c r="AK1215">
        <v>266</v>
      </c>
      <c r="AL1215" t="s">
        <v>1554</v>
      </c>
      <c r="BD1215" t="str">
        <f>"49-9071.00"</f>
        <v>49-9071.00</v>
      </c>
      <c r="BE1215" t="s">
        <v>241</v>
      </c>
      <c r="BF1215" t="s">
        <v>1555</v>
      </c>
      <c r="BG1215" t="s">
        <v>1556</v>
      </c>
      <c r="BH1215">
        <v>2</v>
      </c>
      <c r="BJ1215" s="1">
        <v>45839</v>
      </c>
      <c r="BK1215" s="1">
        <v>46203</v>
      </c>
      <c r="BN1215">
        <v>40</v>
      </c>
      <c r="BO1215">
        <v>0</v>
      </c>
      <c r="BP1215">
        <v>8</v>
      </c>
      <c r="BQ1215">
        <v>8</v>
      </c>
      <c r="BR1215">
        <v>8</v>
      </c>
      <c r="BS1215">
        <v>8</v>
      </c>
      <c r="BT1215">
        <v>8</v>
      </c>
      <c r="BU1215">
        <v>0</v>
      </c>
      <c r="BV1215" t="str">
        <f>"8:00 AM"</f>
        <v>8:00 AM</v>
      </c>
      <c r="BW1215" t="str">
        <f>"5:00 PM"</f>
        <v>5:00 PM</v>
      </c>
      <c r="BX1215" t="s">
        <v>226</v>
      </c>
      <c r="BY1215">
        <v>0</v>
      </c>
      <c r="BZ1215">
        <v>12</v>
      </c>
      <c r="CA1215" t="s">
        <v>115</v>
      </c>
      <c r="CC1215" t="s">
        <v>368</v>
      </c>
      <c r="CD1215" t="s">
        <v>1557</v>
      </c>
      <c r="CF1215" t="s">
        <v>148</v>
      </c>
      <c r="CG1215" t="s">
        <v>120</v>
      </c>
      <c r="CH1215" s="8">
        <v>96950</v>
      </c>
      <c r="CI1215" s="3">
        <v>9.75</v>
      </c>
      <c r="CJ1215" s="3">
        <v>9.75</v>
      </c>
      <c r="CK1215" s="3">
        <v>14.62</v>
      </c>
      <c r="CL1215" s="3">
        <v>14.62</v>
      </c>
      <c r="CM1215" t="s">
        <v>136</v>
      </c>
      <c r="CO1215" t="s">
        <v>138</v>
      </c>
      <c r="CQ1215" t="s">
        <v>115</v>
      </c>
      <c r="CR1215" t="s">
        <v>133</v>
      </c>
      <c r="CS1215" t="s">
        <v>139</v>
      </c>
      <c r="CT1215" t="s">
        <v>133</v>
      </c>
      <c r="CU1215" t="s">
        <v>139</v>
      </c>
      <c r="CV1215" t="s">
        <v>133</v>
      </c>
      <c r="CW1215" t="s">
        <v>139</v>
      </c>
      <c r="CX1215" t="s">
        <v>1558</v>
      </c>
      <c r="CY1215" s="10">
        <v>16702345900</v>
      </c>
      <c r="CZ1215" t="s">
        <v>1559</v>
      </c>
      <c r="DA1215" t="s">
        <v>139</v>
      </c>
      <c r="DB1215" t="s">
        <v>133</v>
      </c>
      <c r="DC1215" t="s">
        <v>115</v>
      </c>
    </row>
    <row r="1216" spans="1:112" ht="14.45" customHeight="1" x14ac:dyDescent="0.25">
      <c r="A1216" t="s">
        <v>1975</v>
      </c>
      <c r="B1216" t="s">
        <v>192</v>
      </c>
      <c r="C1216" s="1">
        <v>45628</v>
      </c>
      <c r="D1216" s="1">
        <v>45679</v>
      </c>
      <c r="E1216" t="s">
        <v>114</v>
      </c>
      <c r="G1216" t="s">
        <v>115</v>
      </c>
      <c r="H1216" t="s">
        <v>115</v>
      </c>
      <c r="I1216" t="s">
        <v>115</v>
      </c>
      <c r="J1216" t="s">
        <v>326</v>
      </c>
      <c r="K1216" t="s">
        <v>327</v>
      </c>
      <c r="L1216" t="s">
        <v>959</v>
      </c>
      <c r="M1216" t="s">
        <v>329</v>
      </c>
      <c r="N1216" t="s">
        <v>119</v>
      </c>
      <c r="O1216" t="s">
        <v>120</v>
      </c>
      <c r="P1216" s="8">
        <v>96950</v>
      </c>
      <c r="Q1216" t="s">
        <v>121</v>
      </c>
      <c r="S1216" s="10">
        <v>16702336927</v>
      </c>
      <c r="U1216" t="s">
        <v>330</v>
      </c>
      <c r="V1216">
        <v>23622</v>
      </c>
      <c r="W1216" t="s">
        <v>123</v>
      </c>
      <c r="Y1216" t="s">
        <v>331</v>
      </c>
      <c r="Z1216" t="s">
        <v>332</v>
      </c>
      <c r="AA1216" t="s">
        <v>333</v>
      </c>
      <c r="AB1216" t="s">
        <v>200</v>
      </c>
      <c r="AC1216" t="s">
        <v>959</v>
      </c>
      <c r="AD1216" t="s">
        <v>329</v>
      </c>
      <c r="AE1216" t="s">
        <v>119</v>
      </c>
      <c r="AF1216" t="s">
        <v>120</v>
      </c>
      <c r="AG1216" s="8">
        <v>96950</v>
      </c>
      <c r="AH1216" t="s">
        <v>121</v>
      </c>
      <c r="AJ1216" s="10">
        <v>16702336927</v>
      </c>
      <c r="AL1216" t="s">
        <v>334</v>
      </c>
      <c r="BD1216" t="str">
        <f>"49-9071.00"</f>
        <v>49-9071.00</v>
      </c>
      <c r="BE1216" t="s">
        <v>241</v>
      </c>
      <c r="BF1216" t="s">
        <v>1569</v>
      </c>
      <c r="BG1216" t="s">
        <v>1570</v>
      </c>
      <c r="BH1216">
        <v>15</v>
      </c>
      <c r="BJ1216" s="1">
        <v>45748</v>
      </c>
      <c r="BK1216" s="1">
        <v>46112</v>
      </c>
      <c r="BN1216">
        <v>35</v>
      </c>
      <c r="BO1216">
        <v>0</v>
      </c>
      <c r="BP1216">
        <v>7</v>
      </c>
      <c r="BQ1216">
        <v>7</v>
      </c>
      <c r="BR1216">
        <v>7</v>
      </c>
      <c r="BS1216">
        <v>7</v>
      </c>
      <c r="BT1216">
        <v>7</v>
      </c>
      <c r="BU1216">
        <v>0</v>
      </c>
      <c r="BV1216" t="str">
        <f>"7:30 AM"</f>
        <v>7:30 AM</v>
      </c>
      <c r="BW1216" t="str">
        <f>"3:30 PM"</f>
        <v>3:30 PM</v>
      </c>
      <c r="BX1216" t="s">
        <v>226</v>
      </c>
      <c r="BY1216">
        <v>0</v>
      </c>
      <c r="BZ1216">
        <v>24</v>
      </c>
      <c r="CA1216" t="s">
        <v>115</v>
      </c>
      <c r="CC1216" s="2" t="s">
        <v>1976</v>
      </c>
      <c r="CD1216" t="s">
        <v>959</v>
      </c>
      <c r="CF1216" t="s">
        <v>119</v>
      </c>
      <c r="CG1216" t="s">
        <v>120</v>
      </c>
      <c r="CH1216" s="8">
        <v>96950</v>
      </c>
      <c r="CI1216" s="3">
        <v>9.75</v>
      </c>
      <c r="CJ1216" s="3">
        <v>9.75</v>
      </c>
      <c r="CK1216" s="3">
        <v>14.63</v>
      </c>
      <c r="CL1216" s="3">
        <v>14.63</v>
      </c>
      <c r="CM1216" t="s">
        <v>136</v>
      </c>
      <c r="CO1216" t="s">
        <v>138</v>
      </c>
      <c r="CQ1216" t="s">
        <v>115</v>
      </c>
      <c r="CR1216" t="s">
        <v>133</v>
      </c>
      <c r="CS1216" t="s">
        <v>139</v>
      </c>
      <c r="CT1216" t="s">
        <v>133</v>
      </c>
      <c r="CU1216" t="s">
        <v>139</v>
      </c>
      <c r="CV1216" t="s">
        <v>133</v>
      </c>
      <c r="CW1216" t="s">
        <v>139</v>
      </c>
      <c r="CX1216" t="s">
        <v>338</v>
      </c>
      <c r="CY1216" s="10">
        <v>16702336927</v>
      </c>
      <c r="CZ1216" t="s">
        <v>334</v>
      </c>
      <c r="DA1216" t="s">
        <v>139</v>
      </c>
      <c r="DB1216" t="s">
        <v>133</v>
      </c>
      <c r="DC1216" t="s">
        <v>115</v>
      </c>
    </row>
    <row r="1217" spans="1:112" ht="14.45" customHeight="1" x14ac:dyDescent="0.25">
      <c r="A1217" t="s">
        <v>5067</v>
      </c>
      <c r="B1217" t="s">
        <v>143</v>
      </c>
      <c r="C1217" s="1">
        <v>45634</v>
      </c>
      <c r="D1217" s="1">
        <v>45679</v>
      </c>
      <c r="E1217" t="s">
        <v>144</v>
      </c>
      <c r="F1217" s="1">
        <v>45765</v>
      </c>
      <c r="G1217" t="s">
        <v>115</v>
      </c>
      <c r="H1217" t="s">
        <v>115</v>
      </c>
      <c r="I1217" t="s">
        <v>115</v>
      </c>
      <c r="J1217" t="s">
        <v>2730</v>
      </c>
      <c r="K1217" t="s">
        <v>2731</v>
      </c>
      <c r="L1217" t="s">
        <v>2732</v>
      </c>
      <c r="M1217" t="s">
        <v>2733</v>
      </c>
      <c r="N1217" t="s">
        <v>119</v>
      </c>
      <c r="O1217" t="s">
        <v>120</v>
      </c>
      <c r="P1217" s="8">
        <v>96950</v>
      </c>
      <c r="Q1217" t="s">
        <v>121</v>
      </c>
      <c r="S1217" s="10">
        <v>16702353285</v>
      </c>
      <c r="U1217" t="s">
        <v>2734</v>
      </c>
      <c r="V1217">
        <v>81111</v>
      </c>
      <c r="W1217" t="s">
        <v>123</v>
      </c>
      <c r="Y1217" t="s">
        <v>2735</v>
      </c>
      <c r="Z1217" t="s">
        <v>2736</v>
      </c>
      <c r="AA1217" t="s">
        <v>2297</v>
      </c>
      <c r="AB1217" t="s">
        <v>2737</v>
      </c>
      <c r="AC1217" t="s">
        <v>2732</v>
      </c>
      <c r="AD1217" t="s">
        <v>2733</v>
      </c>
      <c r="AE1217" t="s">
        <v>119</v>
      </c>
      <c r="AF1217" t="s">
        <v>120</v>
      </c>
      <c r="AG1217" s="8">
        <v>96950</v>
      </c>
      <c r="AH1217" t="s">
        <v>121</v>
      </c>
      <c r="AJ1217" s="10">
        <v>16702353285</v>
      </c>
      <c r="AL1217" t="s">
        <v>2738</v>
      </c>
      <c r="BD1217" t="str">
        <f>"49-3023.00"</f>
        <v>49-3023.00</v>
      </c>
      <c r="BE1217" t="s">
        <v>817</v>
      </c>
      <c r="BF1217" t="s">
        <v>5068</v>
      </c>
      <c r="BG1217" t="s">
        <v>447</v>
      </c>
      <c r="BH1217">
        <v>3</v>
      </c>
      <c r="BI1217">
        <v>3</v>
      </c>
      <c r="BJ1217" s="1">
        <v>45767</v>
      </c>
      <c r="BK1217" s="1">
        <v>46131</v>
      </c>
      <c r="BL1217" s="1">
        <v>45767</v>
      </c>
      <c r="BM1217" s="1">
        <v>46131</v>
      </c>
      <c r="BN1217">
        <v>40</v>
      </c>
      <c r="BO1217">
        <v>0</v>
      </c>
      <c r="BP1217">
        <v>8</v>
      </c>
      <c r="BQ1217">
        <v>8</v>
      </c>
      <c r="BR1217">
        <v>8</v>
      </c>
      <c r="BS1217">
        <v>8</v>
      </c>
      <c r="BT1217">
        <v>8</v>
      </c>
      <c r="BU1217">
        <v>0</v>
      </c>
      <c r="BV1217" t="str">
        <f>"8:00 AM"</f>
        <v>8:00 AM</v>
      </c>
      <c r="BW1217" t="str">
        <f>"5:00 PM"</f>
        <v>5:00 PM</v>
      </c>
      <c r="BX1217" t="s">
        <v>226</v>
      </c>
      <c r="BY1217">
        <v>0</v>
      </c>
      <c r="BZ1217">
        <v>12</v>
      </c>
      <c r="CA1217" t="s">
        <v>115</v>
      </c>
      <c r="CC1217" t="s">
        <v>137</v>
      </c>
      <c r="CD1217" t="s">
        <v>2732</v>
      </c>
      <c r="CE1217" t="s">
        <v>2733</v>
      </c>
      <c r="CF1217" t="s">
        <v>119</v>
      </c>
      <c r="CG1217" t="s">
        <v>120</v>
      </c>
      <c r="CH1217" s="8">
        <v>96950</v>
      </c>
      <c r="CI1217" s="3">
        <v>11.01</v>
      </c>
      <c r="CJ1217" s="3">
        <v>11.01</v>
      </c>
      <c r="CK1217" s="3">
        <v>16.52</v>
      </c>
      <c r="CL1217" s="3">
        <v>16.52</v>
      </c>
      <c r="CM1217" t="s">
        <v>136</v>
      </c>
      <c r="CN1217" t="s">
        <v>137</v>
      </c>
      <c r="CO1217" t="s">
        <v>138</v>
      </c>
      <c r="CQ1217" t="s">
        <v>115</v>
      </c>
      <c r="CR1217" t="s">
        <v>133</v>
      </c>
      <c r="CS1217" t="s">
        <v>139</v>
      </c>
      <c r="CT1217" t="s">
        <v>133</v>
      </c>
      <c r="CU1217" t="s">
        <v>139</v>
      </c>
      <c r="CV1217" t="s">
        <v>133</v>
      </c>
      <c r="CW1217" t="s">
        <v>139</v>
      </c>
      <c r="CX1217" t="s">
        <v>806</v>
      </c>
      <c r="CY1217" s="10">
        <v>16702353285</v>
      </c>
      <c r="CZ1217" t="s">
        <v>2738</v>
      </c>
      <c r="DA1217" t="s">
        <v>139</v>
      </c>
      <c r="DB1217" t="s">
        <v>133</v>
      </c>
      <c r="DC1217" t="s">
        <v>115</v>
      </c>
      <c r="DD1217" t="s">
        <v>2735</v>
      </c>
      <c r="DE1217" t="s">
        <v>2736</v>
      </c>
      <c r="DF1217" t="s">
        <v>190</v>
      </c>
      <c r="DG1217" t="s">
        <v>2730</v>
      </c>
      <c r="DH1217" t="s">
        <v>2738</v>
      </c>
    </row>
    <row r="1218" spans="1:112" ht="14.45" customHeight="1" x14ac:dyDescent="0.25">
      <c r="A1218" t="s">
        <v>6909</v>
      </c>
      <c r="B1218" t="s">
        <v>143</v>
      </c>
      <c r="C1218" s="1">
        <v>45634</v>
      </c>
      <c r="D1218" s="1">
        <v>45679</v>
      </c>
      <c r="E1218" t="s">
        <v>144</v>
      </c>
      <c r="F1218" s="1">
        <v>45760</v>
      </c>
      <c r="G1218" t="s">
        <v>115</v>
      </c>
      <c r="H1218" t="s">
        <v>115</v>
      </c>
      <c r="I1218" t="s">
        <v>115</v>
      </c>
      <c r="J1218" t="s">
        <v>902</v>
      </c>
      <c r="K1218" t="s">
        <v>2980</v>
      </c>
      <c r="L1218" t="s">
        <v>904</v>
      </c>
      <c r="N1218" t="s">
        <v>119</v>
      </c>
      <c r="O1218" t="s">
        <v>120</v>
      </c>
      <c r="P1218" s="8">
        <v>96950</v>
      </c>
      <c r="Q1218" t="s">
        <v>121</v>
      </c>
      <c r="S1218" s="10">
        <v>16702347873</v>
      </c>
      <c r="U1218" t="s">
        <v>905</v>
      </c>
      <c r="V1218">
        <v>56132</v>
      </c>
      <c r="W1218" t="s">
        <v>123</v>
      </c>
      <c r="Y1218" t="s">
        <v>906</v>
      </c>
      <c r="Z1218" t="s">
        <v>907</v>
      </c>
      <c r="AA1218" t="s">
        <v>908</v>
      </c>
      <c r="AB1218" t="s">
        <v>200</v>
      </c>
      <c r="AC1218" t="s">
        <v>904</v>
      </c>
      <c r="AE1218" t="s">
        <v>119</v>
      </c>
      <c r="AF1218" t="s">
        <v>120</v>
      </c>
      <c r="AG1218" s="8">
        <v>96950</v>
      </c>
      <c r="AH1218" t="s">
        <v>121</v>
      </c>
      <c r="AJ1218" s="10">
        <v>16702347873</v>
      </c>
      <c r="AL1218" t="s">
        <v>909</v>
      </c>
      <c r="BD1218" t="str">
        <f>"49-9071.00"</f>
        <v>49-9071.00</v>
      </c>
      <c r="BE1218" t="s">
        <v>241</v>
      </c>
      <c r="BF1218" t="s">
        <v>2982</v>
      </c>
      <c r="BG1218" t="s">
        <v>2983</v>
      </c>
      <c r="BH1218">
        <v>6</v>
      </c>
      <c r="BI1218">
        <v>6</v>
      </c>
      <c r="BJ1218" s="1">
        <v>45762</v>
      </c>
      <c r="BK1218" s="1">
        <v>46126</v>
      </c>
      <c r="BL1218" s="1">
        <v>45762</v>
      </c>
      <c r="BM1218" s="1">
        <v>46126</v>
      </c>
      <c r="BN1218">
        <v>35</v>
      </c>
      <c r="BO1218">
        <v>0</v>
      </c>
      <c r="BP1218">
        <v>7</v>
      </c>
      <c r="BQ1218">
        <v>7</v>
      </c>
      <c r="BR1218">
        <v>7</v>
      </c>
      <c r="BS1218">
        <v>7</v>
      </c>
      <c r="BT1218">
        <v>7</v>
      </c>
      <c r="BU1218">
        <v>0</v>
      </c>
      <c r="BV1218" t="str">
        <f>"8:00 AM"</f>
        <v>8:00 AM</v>
      </c>
      <c r="BW1218" t="str">
        <f>"4:00 PM"</f>
        <v>4:00 PM</v>
      </c>
      <c r="BX1218" t="s">
        <v>226</v>
      </c>
      <c r="BY1218">
        <v>0</v>
      </c>
      <c r="BZ1218">
        <v>12</v>
      </c>
      <c r="CA1218" t="s">
        <v>115</v>
      </c>
      <c r="CC1218" t="s">
        <v>6910</v>
      </c>
      <c r="CD1218" t="s">
        <v>913</v>
      </c>
      <c r="CF1218" t="s">
        <v>119</v>
      </c>
      <c r="CG1218" t="s">
        <v>120</v>
      </c>
      <c r="CH1218" s="8">
        <v>96950</v>
      </c>
      <c r="CI1218" s="3">
        <v>9.75</v>
      </c>
      <c r="CJ1218" s="3">
        <v>9.75</v>
      </c>
      <c r="CK1218" s="3">
        <v>14.63</v>
      </c>
      <c r="CL1218" s="3">
        <v>14.63</v>
      </c>
      <c r="CM1218" t="s">
        <v>136</v>
      </c>
      <c r="CO1218" t="s">
        <v>138</v>
      </c>
      <c r="CQ1218" t="s">
        <v>115</v>
      </c>
      <c r="CR1218" t="s">
        <v>133</v>
      </c>
      <c r="CS1218" t="s">
        <v>139</v>
      </c>
      <c r="CT1218" t="s">
        <v>133</v>
      </c>
      <c r="CU1218" t="s">
        <v>139</v>
      </c>
      <c r="CV1218" t="s">
        <v>133</v>
      </c>
      <c r="CW1218" t="s">
        <v>139</v>
      </c>
      <c r="CX1218" t="s">
        <v>354</v>
      </c>
      <c r="CY1218" s="10">
        <v>16702347873</v>
      </c>
      <c r="CZ1218" t="s">
        <v>909</v>
      </c>
      <c r="DA1218" t="s">
        <v>356</v>
      </c>
      <c r="DB1218" t="s">
        <v>133</v>
      </c>
      <c r="DC1218" t="s">
        <v>115</v>
      </c>
    </row>
    <row r="1219" spans="1:112" ht="14.45" customHeight="1" x14ac:dyDescent="0.25">
      <c r="A1219" t="s">
        <v>7524</v>
      </c>
      <c r="B1219" t="s">
        <v>212</v>
      </c>
      <c r="C1219" s="1">
        <v>45629</v>
      </c>
      <c r="D1219" s="1">
        <v>45679</v>
      </c>
      <c r="E1219" t="s">
        <v>114</v>
      </c>
      <c r="G1219" t="s">
        <v>115</v>
      </c>
      <c r="H1219" t="s">
        <v>115</v>
      </c>
      <c r="I1219" t="s">
        <v>115</v>
      </c>
      <c r="J1219" t="s">
        <v>7525</v>
      </c>
      <c r="K1219" t="s">
        <v>7526</v>
      </c>
      <c r="L1219" t="s">
        <v>7527</v>
      </c>
      <c r="M1219" t="s">
        <v>7528</v>
      </c>
      <c r="N1219" t="s">
        <v>148</v>
      </c>
      <c r="O1219" t="s">
        <v>120</v>
      </c>
      <c r="P1219" s="8">
        <v>96950</v>
      </c>
      <c r="Q1219" t="s">
        <v>121</v>
      </c>
      <c r="S1219" s="10">
        <v>16702870621</v>
      </c>
      <c r="U1219" t="s">
        <v>7529</v>
      </c>
      <c r="V1219">
        <v>624410</v>
      </c>
      <c r="W1219" t="s">
        <v>123</v>
      </c>
      <c r="Y1219" t="s">
        <v>7530</v>
      </c>
      <c r="Z1219" t="s">
        <v>7531</v>
      </c>
      <c r="AA1219" t="s">
        <v>7532</v>
      </c>
      <c r="AB1219" t="s">
        <v>460</v>
      </c>
      <c r="AC1219" t="s">
        <v>7533</v>
      </c>
      <c r="AD1219" t="s">
        <v>7528</v>
      </c>
      <c r="AE1219" t="s">
        <v>148</v>
      </c>
      <c r="AF1219" t="s">
        <v>120</v>
      </c>
      <c r="AG1219" s="8">
        <v>96950</v>
      </c>
      <c r="AH1219" t="s">
        <v>121</v>
      </c>
      <c r="AJ1219" s="10">
        <v>16702870621</v>
      </c>
      <c r="AL1219" t="s">
        <v>7534</v>
      </c>
      <c r="BD1219" t="str">
        <f>"39-9011.00"</f>
        <v>39-9011.00</v>
      </c>
      <c r="BE1219" t="s">
        <v>650</v>
      </c>
      <c r="BF1219" t="s">
        <v>7535</v>
      </c>
      <c r="BG1219" t="s">
        <v>7536</v>
      </c>
      <c r="BH1219">
        <v>2</v>
      </c>
      <c r="BJ1219" s="1">
        <v>45747</v>
      </c>
      <c r="BK1219" s="1">
        <v>46111</v>
      </c>
      <c r="BN1219">
        <v>40</v>
      </c>
      <c r="BO1219">
        <v>0</v>
      </c>
      <c r="BP1219">
        <v>8</v>
      </c>
      <c r="BQ1219">
        <v>8</v>
      </c>
      <c r="BR1219">
        <v>8</v>
      </c>
      <c r="BS1219">
        <v>8</v>
      </c>
      <c r="BT1219">
        <v>8</v>
      </c>
      <c r="BU1219">
        <v>0</v>
      </c>
      <c r="BV1219" t="str">
        <f>"8:00 AM"</f>
        <v>8:00 AM</v>
      </c>
      <c r="BW1219" t="str">
        <f>"5:00 PM"</f>
        <v>5:00 PM</v>
      </c>
      <c r="BX1219" t="s">
        <v>226</v>
      </c>
      <c r="BY1219">
        <v>0</v>
      </c>
      <c r="BZ1219">
        <v>12</v>
      </c>
      <c r="CA1219" t="s">
        <v>115</v>
      </c>
      <c r="CC1219" t="s">
        <v>7537</v>
      </c>
      <c r="CD1219" t="s">
        <v>7527</v>
      </c>
      <c r="CE1219" t="s">
        <v>139</v>
      </c>
      <c r="CF1219" t="s">
        <v>148</v>
      </c>
      <c r="CG1219" t="s">
        <v>120</v>
      </c>
      <c r="CH1219" s="8">
        <v>96950</v>
      </c>
      <c r="CI1219" s="3">
        <v>7.81</v>
      </c>
      <c r="CJ1219" s="3">
        <v>7.81</v>
      </c>
      <c r="CK1219" s="3">
        <v>11.72</v>
      </c>
      <c r="CL1219" s="3">
        <v>11.72</v>
      </c>
      <c r="CM1219" t="s">
        <v>136</v>
      </c>
      <c r="CN1219" t="s">
        <v>139</v>
      </c>
      <c r="CO1219" t="s">
        <v>138</v>
      </c>
      <c r="CQ1219" t="s">
        <v>115</v>
      </c>
      <c r="CR1219" t="s">
        <v>133</v>
      </c>
      <c r="CS1219" t="s">
        <v>139</v>
      </c>
      <c r="CT1219" t="s">
        <v>133</v>
      </c>
      <c r="CU1219" t="s">
        <v>139</v>
      </c>
      <c r="CV1219" t="s">
        <v>133</v>
      </c>
      <c r="CW1219" t="s">
        <v>139</v>
      </c>
      <c r="CX1219" t="s">
        <v>516</v>
      </c>
      <c r="CY1219" s="10">
        <v>16702870621</v>
      </c>
      <c r="CZ1219" t="s">
        <v>7534</v>
      </c>
      <c r="DA1219" t="s">
        <v>356</v>
      </c>
      <c r="DB1219" t="s">
        <v>133</v>
      </c>
      <c r="DC1219" t="s">
        <v>115</v>
      </c>
      <c r="DD1219" t="s">
        <v>1130</v>
      </c>
      <c r="DE1219" t="s">
        <v>1131</v>
      </c>
      <c r="DF1219" t="s">
        <v>519</v>
      </c>
      <c r="DG1219" t="s">
        <v>520</v>
      </c>
      <c r="DH1219" t="s">
        <v>521</v>
      </c>
    </row>
    <row r="1220" spans="1:112" ht="14.45" customHeight="1" x14ac:dyDescent="0.25">
      <c r="A1220" t="s">
        <v>9447</v>
      </c>
      <c r="B1220" t="s">
        <v>143</v>
      </c>
      <c r="C1220" s="1">
        <v>45622</v>
      </c>
      <c r="D1220" s="1">
        <v>45679</v>
      </c>
      <c r="E1220" t="s">
        <v>114</v>
      </c>
      <c r="G1220" t="s">
        <v>115</v>
      </c>
      <c r="H1220" t="s">
        <v>115</v>
      </c>
      <c r="I1220" t="s">
        <v>115</v>
      </c>
      <c r="J1220" t="s">
        <v>9448</v>
      </c>
      <c r="K1220" t="s">
        <v>5184</v>
      </c>
      <c r="L1220" t="s">
        <v>5185</v>
      </c>
      <c r="M1220" t="s">
        <v>9449</v>
      </c>
      <c r="N1220" t="s">
        <v>148</v>
      </c>
      <c r="O1220" t="s">
        <v>120</v>
      </c>
      <c r="P1220" s="8">
        <v>96950</v>
      </c>
      <c r="Q1220" t="s">
        <v>121</v>
      </c>
      <c r="S1220" s="10">
        <v>16702352375</v>
      </c>
      <c r="U1220" t="s">
        <v>5187</v>
      </c>
      <c r="V1220">
        <v>236115</v>
      </c>
      <c r="W1220" t="s">
        <v>123</v>
      </c>
      <c r="Y1220" t="s">
        <v>5188</v>
      </c>
      <c r="Z1220" t="s">
        <v>5189</v>
      </c>
      <c r="AA1220" t="s">
        <v>9450</v>
      </c>
      <c r="AB1220" t="s">
        <v>9451</v>
      </c>
      <c r="AC1220" t="s">
        <v>5185</v>
      </c>
      <c r="AD1220" t="s">
        <v>9449</v>
      </c>
      <c r="AE1220" t="s">
        <v>148</v>
      </c>
      <c r="AF1220" t="s">
        <v>120</v>
      </c>
      <c r="AG1220" s="8">
        <v>96950</v>
      </c>
      <c r="AH1220" t="s">
        <v>121</v>
      </c>
      <c r="AJ1220" s="10">
        <v>16702352375</v>
      </c>
      <c r="AL1220" t="s">
        <v>5191</v>
      </c>
      <c r="BD1220" t="str">
        <f>"49-9071.00"</f>
        <v>49-9071.00</v>
      </c>
      <c r="BE1220" t="s">
        <v>241</v>
      </c>
      <c r="BF1220" t="s">
        <v>9452</v>
      </c>
      <c r="BG1220" t="s">
        <v>241</v>
      </c>
      <c r="BH1220">
        <v>10</v>
      </c>
      <c r="BI1220">
        <v>10</v>
      </c>
      <c r="BJ1220" s="1">
        <v>45688</v>
      </c>
      <c r="BK1220" s="1">
        <v>46052</v>
      </c>
      <c r="BL1220" s="1">
        <v>45688</v>
      </c>
      <c r="BM1220" s="1">
        <v>46052</v>
      </c>
      <c r="BN1220">
        <v>35</v>
      </c>
      <c r="BO1220">
        <v>0</v>
      </c>
      <c r="BP1220">
        <v>7</v>
      </c>
      <c r="BQ1220">
        <v>7</v>
      </c>
      <c r="BR1220">
        <v>7</v>
      </c>
      <c r="BS1220">
        <v>7</v>
      </c>
      <c r="BT1220">
        <v>7</v>
      </c>
      <c r="BU1220">
        <v>0</v>
      </c>
      <c r="BV1220" t="str">
        <f>"8:00 AM"</f>
        <v>8:00 AM</v>
      </c>
      <c r="BW1220" t="str">
        <f>"4:00 PM"</f>
        <v>4:00 PM</v>
      </c>
      <c r="BX1220" t="s">
        <v>226</v>
      </c>
      <c r="BY1220">
        <v>0</v>
      </c>
      <c r="BZ1220">
        <v>24</v>
      </c>
      <c r="CA1220" t="s">
        <v>115</v>
      </c>
      <c r="CC1220" t="s">
        <v>9453</v>
      </c>
      <c r="CD1220" t="s">
        <v>9454</v>
      </c>
      <c r="CE1220" t="s">
        <v>139</v>
      </c>
      <c r="CF1220" t="s">
        <v>148</v>
      </c>
      <c r="CG1220" t="s">
        <v>120</v>
      </c>
      <c r="CH1220" s="8">
        <v>96950</v>
      </c>
      <c r="CI1220" s="3">
        <v>9.75</v>
      </c>
      <c r="CJ1220" s="3">
        <v>9.75</v>
      </c>
      <c r="CK1220" s="3">
        <v>14.63</v>
      </c>
      <c r="CL1220" s="3">
        <v>14.63</v>
      </c>
      <c r="CM1220" t="s">
        <v>136</v>
      </c>
      <c r="CN1220" t="s">
        <v>139</v>
      </c>
      <c r="CO1220" t="s">
        <v>138</v>
      </c>
      <c r="CQ1220" t="s">
        <v>115</v>
      </c>
      <c r="CR1220" t="s">
        <v>133</v>
      </c>
      <c r="CS1220" t="s">
        <v>139</v>
      </c>
      <c r="CT1220" t="s">
        <v>133</v>
      </c>
      <c r="CU1220" t="s">
        <v>139</v>
      </c>
      <c r="CV1220" t="s">
        <v>133</v>
      </c>
      <c r="CW1220" t="s">
        <v>139</v>
      </c>
      <c r="CX1220" t="s">
        <v>516</v>
      </c>
      <c r="CY1220" s="10">
        <v>16702352375</v>
      </c>
      <c r="CZ1220" t="s">
        <v>5191</v>
      </c>
      <c r="DA1220" t="s">
        <v>356</v>
      </c>
      <c r="DB1220" t="s">
        <v>133</v>
      </c>
      <c r="DC1220" t="s">
        <v>115</v>
      </c>
      <c r="DD1220" t="s">
        <v>517</v>
      </c>
      <c r="DE1220" t="s">
        <v>518</v>
      </c>
      <c r="DF1220" t="s">
        <v>519</v>
      </c>
      <c r="DG1220" t="s">
        <v>520</v>
      </c>
      <c r="DH1220" t="s">
        <v>521</v>
      </c>
    </row>
    <row r="1221" spans="1:112" ht="14.45" customHeight="1" x14ac:dyDescent="0.25">
      <c r="A1221" t="s">
        <v>1502</v>
      </c>
      <c r="B1221" t="s">
        <v>143</v>
      </c>
      <c r="C1221" s="1">
        <v>45635</v>
      </c>
      <c r="D1221" s="1">
        <v>45680</v>
      </c>
      <c r="E1221" t="s">
        <v>114</v>
      </c>
      <c r="G1221" t="s">
        <v>115</v>
      </c>
      <c r="H1221" t="s">
        <v>115</v>
      </c>
      <c r="I1221" t="s">
        <v>115</v>
      </c>
      <c r="J1221" t="s">
        <v>340</v>
      </c>
      <c r="K1221" t="s">
        <v>1503</v>
      </c>
      <c r="L1221" t="s">
        <v>342</v>
      </c>
      <c r="N1221" t="s">
        <v>148</v>
      </c>
      <c r="O1221" t="s">
        <v>120</v>
      </c>
      <c r="P1221" s="8">
        <v>96950</v>
      </c>
      <c r="Q1221" t="s">
        <v>121</v>
      </c>
      <c r="S1221" s="10">
        <v>16702356129</v>
      </c>
      <c r="U1221" t="s">
        <v>343</v>
      </c>
      <c r="V1221">
        <v>812112</v>
      </c>
      <c r="W1221" t="s">
        <v>123</v>
      </c>
      <c r="Y1221" t="s">
        <v>344</v>
      </c>
      <c r="Z1221" t="s">
        <v>345</v>
      </c>
      <c r="AA1221" t="s">
        <v>346</v>
      </c>
      <c r="AB1221" t="s">
        <v>347</v>
      </c>
      <c r="AC1221" t="s">
        <v>342</v>
      </c>
      <c r="AE1221" t="s">
        <v>148</v>
      </c>
      <c r="AF1221" t="s">
        <v>120</v>
      </c>
      <c r="AG1221" s="8">
        <v>96950</v>
      </c>
      <c r="AH1221" t="s">
        <v>121</v>
      </c>
      <c r="AJ1221" s="10">
        <v>16702356129</v>
      </c>
      <c r="AL1221" t="s">
        <v>355</v>
      </c>
      <c r="BD1221" t="str">
        <f>"39-5012.00"</f>
        <v>39-5012.00</v>
      </c>
      <c r="BE1221" t="s">
        <v>947</v>
      </c>
      <c r="BF1221" t="s">
        <v>1504</v>
      </c>
      <c r="BG1221" t="s">
        <v>1505</v>
      </c>
      <c r="BH1221">
        <v>7</v>
      </c>
      <c r="BI1221">
        <v>7</v>
      </c>
      <c r="BJ1221" s="1">
        <v>45748</v>
      </c>
      <c r="BK1221" s="1">
        <v>46112</v>
      </c>
      <c r="BL1221" s="1">
        <v>45748</v>
      </c>
      <c r="BM1221" s="1">
        <v>46112</v>
      </c>
      <c r="BN1221">
        <v>35</v>
      </c>
      <c r="BO1221">
        <v>7</v>
      </c>
      <c r="BP1221">
        <v>0</v>
      </c>
      <c r="BQ1221">
        <v>0</v>
      </c>
      <c r="BR1221">
        <v>7</v>
      </c>
      <c r="BS1221">
        <v>7</v>
      </c>
      <c r="BT1221">
        <v>7</v>
      </c>
      <c r="BU1221">
        <v>7</v>
      </c>
      <c r="BV1221" t="str">
        <f>"11:00 AM"</f>
        <v>11:00 AM</v>
      </c>
      <c r="BW1221" t="str">
        <f>"7:00 PM"</f>
        <v>7:00 PM</v>
      </c>
      <c r="BX1221" t="s">
        <v>226</v>
      </c>
      <c r="BY1221">
        <v>0</v>
      </c>
      <c r="BZ1221">
        <v>12</v>
      </c>
      <c r="CA1221" t="s">
        <v>115</v>
      </c>
      <c r="CC1221" s="2" t="s">
        <v>1506</v>
      </c>
      <c r="CD1221" t="s">
        <v>352</v>
      </c>
      <c r="CE1221" t="s">
        <v>353</v>
      </c>
      <c r="CF1221" t="s">
        <v>148</v>
      </c>
      <c r="CG1221" t="s">
        <v>120</v>
      </c>
      <c r="CH1221" s="8">
        <v>96950</v>
      </c>
      <c r="CI1221" s="3">
        <v>7.98</v>
      </c>
      <c r="CJ1221" s="3">
        <v>7.98</v>
      </c>
      <c r="CK1221" s="3">
        <v>11.97</v>
      </c>
      <c r="CL1221" s="3">
        <v>11.97</v>
      </c>
      <c r="CM1221" t="s">
        <v>136</v>
      </c>
      <c r="CO1221" t="s">
        <v>138</v>
      </c>
      <c r="CQ1221" t="s">
        <v>115</v>
      </c>
      <c r="CR1221" t="s">
        <v>133</v>
      </c>
      <c r="CS1221" t="s">
        <v>139</v>
      </c>
      <c r="CT1221" t="s">
        <v>133</v>
      </c>
      <c r="CU1221" t="s">
        <v>139</v>
      </c>
      <c r="CV1221" t="s">
        <v>133</v>
      </c>
      <c r="CW1221" t="s">
        <v>139</v>
      </c>
      <c r="CX1221" s="2" t="s">
        <v>1507</v>
      </c>
      <c r="CY1221" s="10">
        <v>16702356129</v>
      </c>
      <c r="CZ1221" t="s">
        <v>355</v>
      </c>
      <c r="DA1221" t="s">
        <v>356</v>
      </c>
      <c r="DB1221" t="s">
        <v>133</v>
      </c>
      <c r="DC1221" t="s">
        <v>115</v>
      </c>
    </row>
    <row r="1222" spans="1:112" ht="14.45" customHeight="1" x14ac:dyDescent="0.25">
      <c r="A1222" t="s">
        <v>5314</v>
      </c>
      <c r="B1222" t="s">
        <v>212</v>
      </c>
      <c r="C1222" s="1">
        <v>45669</v>
      </c>
      <c r="D1222" s="1">
        <v>45680</v>
      </c>
      <c r="E1222" t="s">
        <v>144</v>
      </c>
      <c r="F1222" s="1">
        <v>45837</v>
      </c>
      <c r="G1222" t="s">
        <v>133</v>
      </c>
      <c r="H1222" t="s">
        <v>115</v>
      </c>
      <c r="I1222" t="s">
        <v>115</v>
      </c>
      <c r="J1222" t="s">
        <v>4360</v>
      </c>
      <c r="K1222" t="s">
        <v>5315</v>
      </c>
      <c r="L1222" t="s">
        <v>5316</v>
      </c>
      <c r="M1222" t="s">
        <v>4363</v>
      </c>
      <c r="N1222" t="s">
        <v>119</v>
      </c>
      <c r="O1222" t="s">
        <v>120</v>
      </c>
      <c r="P1222" s="8">
        <v>96950</v>
      </c>
      <c r="Q1222" t="s">
        <v>121</v>
      </c>
      <c r="R1222" t="s">
        <v>376</v>
      </c>
      <c r="S1222" s="10">
        <v>16719884535</v>
      </c>
      <c r="U1222" t="s">
        <v>4364</v>
      </c>
      <c r="V1222">
        <v>236116</v>
      </c>
      <c r="W1222" t="s">
        <v>123</v>
      </c>
      <c r="Y1222" t="s">
        <v>4365</v>
      </c>
      <c r="Z1222" t="s">
        <v>4366</v>
      </c>
      <c r="AA1222" t="s">
        <v>4367</v>
      </c>
      <c r="AB1222" t="s">
        <v>200</v>
      </c>
      <c r="AC1222" t="s">
        <v>4362</v>
      </c>
      <c r="AD1222" t="s">
        <v>4363</v>
      </c>
      <c r="AE1222" t="s">
        <v>119</v>
      </c>
      <c r="AF1222" t="s">
        <v>120</v>
      </c>
      <c r="AG1222" s="8">
        <v>96950</v>
      </c>
      <c r="AH1222" t="s">
        <v>121</v>
      </c>
      <c r="AI1222" t="s">
        <v>376</v>
      </c>
      <c r="AJ1222" s="10">
        <v>16719884535</v>
      </c>
      <c r="AL1222" t="s">
        <v>4368</v>
      </c>
      <c r="BD1222" t="str">
        <f>"49-9071.00"</f>
        <v>49-9071.00</v>
      </c>
      <c r="BE1222" t="s">
        <v>241</v>
      </c>
      <c r="BF1222" t="s">
        <v>5317</v>
      </c>
      <c r="BG1222" t="s">
        <v>1969</v>
      </c>
      <c r="BH1222">
        <v>2</v>
      </c>
      <c r="BJ1222" s="1">
        <v>45839</v>
      </c>
      <c r="BK1222" s="1">
        <v>46934</v>
      </c>
      <c r="BN1222">
        <v>35</v>
      </c>
      <c r="BO1222">
        <v>0</v>
      </c>
      <c r="BP1222">
        <v>7</v>
      </c>
      <c r="BQ1222">
        <v>7</v>
      </c>
      <c r="BR1222">
        <v>7</v>
      </c>
      <c r="BS1222">
        <v>7</v>
      </c>
      <c r="BT1222">
        <v>7</v>
      </c>
      <c r="BU1222">
        <v>0</v>
      </c>
      <c r="BV1222" t="str">
        <f>"8:00 AM"</f>
        <v>8:00 AM</v>
      </c>
      <c r="BW1222" t="str">
        <f>"4:00 PM"</f>
        <v>4:00 PM</v>
      </c>
      <c r="BX1222" t="s">
        <v>158</v>
      </c>
      <c r="BY1222">
        <v>0</v>
      </c>
      <c r="BZ1222">
        <v>12</v>
      </c>
      <c r="CA1222" t="s">
        <v>115</v>
      </c>
      <c r="CC1222" t="s">
        <v>5318</v>
      </c>
      <c r="CD1222" t="s">
        <v>4373</v>
      </c>
      <c r="CE1222" t="s">
        <v>4363</v>
      </c>
      <c r="CF1222" t="s">
        <v>119</v>
      </c>
      <c r="CG1222" t="s">
        <v>120</v>
      </c>
      <c r="CH1222" s="8">
        <v>96950</v>
      </c>
      <c r="CI1222" s="3">
        <v>9.75</v>
      </c>
      <c r="CJ1222" s="3">
        <v>10</v>
      </c>
      <c r="CK1222" s="3">
        <v>14.62</v>
      </c>
      <c r="CL1222" s="3">
        <v>15</v>
      </c>
      <c r="CM1222" t="s">
        <v>136</v>
      </c>
      <c r="CN1222" t="s">
        <v>139</v>
      </c>
      <c r="CO1222" t="s">
        <v>138</v>
      </c>
      <c r="CQ1222" t="s">
        <v>115</v>
      </c>
      <c r="CR1222" t="s">
        <v>133</v>
      </c>
      <c r="CS1222" t="s">
        <v>133</v>
      </c>
      <c r="CT1222" t="s">
        <v>133</v>
      </c>
      <c r="CU1222" t="s">
        <v>139</v>
      </c>
      <c r="CV1222" t="s">
        <v>133</v>
      </c>
      <c r="CW1222" t="s">
        <v>139</v>
      </c>
      <c r="CX1222" t="s">
        <v>386</v>
      </c>
      <c r="CY1222" s="10">
        <v>16719884535</v>
      </c>
      <c r="CZ1222" t="s">
        <v>4368</v>
      </c>
      <c r="DA1222" t="s">
        <v>139</v>
      </c>
      <c r="DB1222" t="s">
        <v>133</v>
      </c>
      <c r="DC1222" t="s">
        <v>115</v>
      </c>
    </row>
    <row r="1223" spans="1:112" ht="14.45" customHeight="1" x14ac:dyDescent="0.25">
      <c r="A1223" t="s">
        <v>6676</v>
      </c>
      <c r="B1223" t="s">
        <v>192</v>
      </c>
      <c r="C1223" s="1">
        <v>45601</v>
      </c>
      <c r="D1223" s="1">
        <v>45680</v>
      </c>
      <c r="E1223" t="s">
        <v>114</v>
      </c>
      <c r="G1223" t="s">
        <v>115</v>
      </c>
      <c r="H1223" t="s">
        <v>115</v>
      </c>
      <c r="I1223" t="s">
        <v>115</v>
      </c>
      <c r="J1223" t="s">
        <v>6677</v>
      </c>
      <c r="L1223" t="s">
        <v>6678</v>
      </c>
      <c r="N1223" t="s">
        <v>119</v>
      </c>
      <c r="O1223" t="s">
        <v>120</v>
      </c>
      <c r="P1223" s="8">
        <v>96950</v>
      </c>
      <c r="Q1223" t="s">
        <v>121</v>
      </c>
      <c r="S1223" s="10">
        <v>16702878526</v>
      </c>
      <c r="U1223" t="s">
        <v>6679</v>
      </c>
      <c r="V1223">
        <v>71119</v>
      </c>
      <c r="W1223" t="s">
        <v>123</v>
      </c>
      <c r="Y1223" t="s">
        <v>6680</v>
      </c>
      <c r="Z1223" t="s">
        <v>6681</v>
      </c>
      <c r="AA1223" t="s">
        <v>1336</v>
      </c>
      <c r="AB1223" t="s">
        <v>200</v>
      </c>
      <c r="AC1223" t="s">
        <v>6678</v>
      </c>
      <c r="AE1223" t="s">
        <v>119</v>
      </c>
      <c r="AF1223" t="s">
        <v>120</v>
      </c>
      <c r="AG1223" s="8">
        <v>96950</v>
      </c>
      <c r="AH1223" t="s">
        <v>121</v>
      </c>
      <c r="AJ1223" s="10">
        <v>16702878526</v>
      </c>
      <c r="AL1223" t="s">
        <v>6682</v>
      </c>
      <c r="BD1223" t="str">
        <f>"27-2042.00"</f>
        <v>27-2042.00</v>
      </c>
      <c r="BE1223" t="s">
        <v>6683</v>
      </c>
      <c r="BF1223" t="s">
        <v>6684</v>
      </c>
      <c r="BG1223" t="s">
        <v>6685</v>
      </c>
      <c r="BH1223">
        <v>1</v>
      </c>
      <c r="BJ1223" s="1">
        <v>45627</v>
      </c>
      <c r="BK1223" s="1">
        <v>45961</v>
      </c>
      <c r="BN1223">
        <v>35</v>
      </c>
      <c r="BO1223">
        <v>7</v>
      </c>
      <c r="BP1223">
        <v>0</v>
      </c>
      <c r="BQ1223">
        <v>0</v>
      </c>
      <c r="BR1223">
        <v>7</v>
      </c>
      <c r="BS1223">
        <v>7</v>
      </c>
      <c r="BT1223">
        <v>7</v>
      </c>
      <c r="BU1223">
        <v>7</v>
      </c>
      <c r="BV1223" t="str">
        <f>"1:00 PM"</f>
        <v>1:00 PM</v>
      </c>
      <c r="BW1223" t="str">
        <f>"8:00 PM"</f>
        <v>8:00 PM</v>
      </c>
      <c r="BX1223" t="s">
        <v>158</v>
      </c>
      <c r="BY1223">
        <v>0</v>
      </c>
      <c r="BZ1223">
        <v>3</v>
      </c>
      <c r="CA1223" t="s">
        <v>115</v>
      </c>
      <c r="CC1223" t="s">
        <v>6686</v>
      </c>
      <c r="CD1223" t="s">
        <v>6687</v>
      </c>
      <c r="CF1223" t="s">
        <v>119</v>
      </c>
      <c r="CG1223" t="s">
        <v>120</v>
      </c>
      <c r="CH1223" s="8">
        <v>96950</v>
      </c>
      <c r="CI1223" s="3">
        <v>33.06</v>
      </c>
      <c r="CJ1223" s="3">
        <v>33.06</v>
      </c>
      <c r="CK1223" s="3">
        <v>0</v>
      </c>
      <c r="CL1223" s="3">
        <v>0</v>
      </c>
      <c r="CM1223" t="s">
        <v>136</v>
      </c>
      <c r="CN1223">
        <v>0</v>
      </c>
      <c r="CO1223" t="s">
        <v>138</v>
      </c>
      <c r="CQ1223" t="s">
        <v>115</v>
      </c>
      <c r="CR1223" t="s">
        <v>133</v>
      </c>
      <c r="CS1223" t="s">
        <v>139</v>
      </c>
      <c r="CT1223" t="s">
        <v>139</v>
      </c>
      <c r="CU1223" t="s">
        <v>139</v>
      </c>
      <c r="CV1223" t="s">
        <v>133</v>
      </c>
      <c r="CW1223" t="s">
        <v>139</v>
      </c>
      <c r="CX1223" t="s">
        <v>1922</v>
      </c>
      <c r="CY1223" s="10">
        <v>16702878526</v>
      </c>
      <c r="CZ1223" t="s">
        <v>6682</v>
      </c>
      <c r="DA1223" t="s">
        <v>209</v>
      </c>
      <c r="DB1223" t="s">
        <v>133</v>
      </c>
      <c r="DC1223" t="s">
        <v>115</v>
      </c>
      <c r="DD1223" t="s">
        <v>6680</v>
      </c>
      <c r="DE1223" t="s">
        <v>6681</v>
      </c>
      <c r="DF1223" t="s">
        <v>1336</v>
      </c>
      <c r="DG1223" t="s">
        <v>6677</v>
      </c>
      <c r="DH1223" t="s">
        <v>6682</v>
      </c>
    </row>
    <row r="1224" spans="1:112" ht="14.45" customHeight="1" x14ac:dyDescent="0.25">
      <c r="A1224" t="s">
        <v>7568</v>
      </c>
      <c r="B1224" t="s">
        <v>113</v>
      </c>
      <c r="C1224" s="1">
        <v>45678</v>
      </c>
      <c r="D1224" s="1">
        <v>45680</v>
      </c>
      <c r="E1224" t="s">
        <v>114</v>
      </c>
      <c r="G1224" t="s">
        <v>115</v>
      </c>
      <c r="H1224" t="s">
        <v>115</v>
      </c>
      <c r="I1224" t="s">
        <v>115</v>
      </c>
      <c r="J1224" t="s">
        <v>4818</v>
      </c>
      <c r="L1224" t="s">
        <v>4070</v>
      </c>
      <c r="N1224" t="s">
        <v>1009</v>
      </c>
      <c r="O1224" t="s">
        <v>120</v>
      </c>
      <c r="P1224" s="8">
        <v>96950</v>
      </c>
      <c r="Q1224" t="s">
        <v>121</v>
      </c>
      <c r="S1224" s="10">
        <v>16707891106</v>
      </c>
      <c r="U1224" t="s">
        <v>4071</v>
      </c>
      <c r="V1224">
        <v>561320</v>
      </c>
      <c r="W1224" t="s">
        <v>123</v>
      </c>
      <c r="Y1224" t="s">
        <v>2879</v>
      </c>
      <c r="Z1224" t="s">
        <v>2878</v>
      </c>
      <c r="AA1224" t="s">
        <v>2880</v>
      </c>
      <c r="AB1224" t="s">
        <v>200</v>
      </c>
      <c r="AC1224" t="s">
        <v>4070</v>
      </c>
      <c r="AE1224" t="s">
        <v>119</v>
      </c>
      <c r="AF1224" t="s">
        <v>120</v>
      </c>
      <c r="AG1224" s="8">
        <v>96950</v>
      </c>
      <c r="AH1224" t="s">
        <v>121</v>
      </c>
      <c r="AJ1224" s="10">
        <v>16707891106</v>
      </c>
      <c r="AL1224" t="s">
        <v>4072</v>
      </c>
      <c r="BD1224" t="str">
        <f>"49-9071.00"</f>
        <v>49-9071.00</v>
      </c>
      <c r="BE1224" t="s">
        <v>241</v>
      </c>
      <c r="BF1224" t="s">
        <v>6463</v>
      </c>
      <c r="BG1224" t="s">
        <v>1627</v>
      </c>
      <c r="BH1224">
        <v>10</v>
      </c>
      <c r="BJ1224" s="1">
        <v>45901</v>
      </c>
      <c r="BK1224" s="1">
        <v>46265</v>
      </c>
      <c r="BN1224">
        <v>35</v>
      </c>
      <c r="BO1224">
        <v>0</v>
      </c>
      <c r="BP1224">
        <v>7</v>
      </c>
      <c r="BQ1224">
        <v>7</v>
      </c>
      <c r="BR1224">
        <v>7</v>
      </c>
      <c r="BS1224">
        <v>7</v>
      </c>
      <c r="BT1224">
        <v>7</v>
      </c>
      <c r="BU1224">
        <v>0</v>
      </c>
      <c r="BV1224" t="str">
        <f>"8:00 AM"</f>
        <v>8:00 AM</v>
      </c>
      <c r="BW1224" t="str">
        <f>"4:00 PM"</f>
        <v>4:00 PM</v>
      </c>
      <c r="BX1224" t="s">
        <v>226</v>
      </c>
      <c r="BY1224">
        <v>0</v>
      </c>
      <c r="BZ1224">
        <v>12</v>
      </c>
      <c r="CA1224" t="s">
        <v>115</v>
      </c>
      <c r="CC1224" s="2" t="s">
        <v>6464</v>
      </c>
      <c r="CD1224" t="s">
        <v>4070</v>
      </c>
      <c r="CF1224" t="s">
        <v>119</v>
      </c>
      <c r="CG1224" t="s">
        <v>120</v>
      </c>
      <c r="CH1224" s="8">
        <v>96950</v>
      </c>
      <c r="CI1224" s="3">
        <v>9.75</v>
      </c>
      <c r="CJ1224" s="3">
        <v>9.75</v>
      </c>
      <c r="CK1224" s="3">
        <v>14.63</v>
      </c>
      <c r="CL1224" s="3">
        <v>14.63</v>
      </c>
      <c r="CM1224" t="s">
        <v>136</v>
      </c>
      <c r="CO1224" t="s">
        <v>138</v>
      </c>
      <c r="CQ1224" t="s">
        <v>115</v>
      </c>
      <c r="CR1224" t="s">
        <v>133</v>
      </c>
      <c r="CS1224" t="s">
        <v>139</v>
      </c>
      <c r="CT1224" t="s">
        <v>133</v>
      </c>
      <c r="CU1224" t="s">
        <v>139</v>
      </c>
      <c r="CV1224" t="s">
        <v>133</v>
      </c>
      <c r="CW1224" t="s">
        <v>139</v>
      </c>
      <c r="CX1224" s="2" t="s">
        <v>5854</v>
      </c>
      <c r="CY1224" s="10">
        <v>16708385436</v>
      </c>
      <c r="CZ1224" t="s">
        <v>4073</v>
      </c>
      <c r="DA1224" t="s">
        <v>296</v>
      </c>
      <c r="DB1224" t="s">
        <v>133</v>
      </c>
      <c r="DC1224" t="s">
        <v>115</v>
      </c>
    </row>
    <row r="1225" spans="1:112" ht="14.45" customHeight="1" x14ac:dyDescent="0.25">
      <c r="A1225" t="s">
        <v>7978</v>
      </c>
      <c r="B1225" t="s">
        <v>143</v>
      </c>
      <c r="C1225" s="1">
        <v>45636</v>
      </c>
      <c r="D1225" s="1">
        <v>45680</v>
      </c>
      <c r="E1225" t="s">
        <v>114</v>
      </c>
      <c r="G1225" t="s">
        <v>133</v>
      </c>
      <c r="H1225" t="s">
        <v>133</v>
      </c>
      <c r="I1225" t="s">
        <v>115</v>
      </c>
      <c r="J1225" t="s">
        <v>615</v>
      </c>
      <c r="L1225" t="s">
        <v>7979</v>
      </c>
      <c r="M1225" t="s">
        <v>1711</v>
      </c>
      <c r="N1225" t="s">
        <v>148</v>
      </c>
      <c r="O1225" t="s">
        <v>120</v>
      </c>
      <c r="P1225" s="8">
        <v>96950</v>
      </c>
      <c r="Q1225" t="s">
        <v>121</v>
      </c>
      <c r="S1225" s="10">
        <v>16702850063</v>
      </c>
      <c r="U1225" t="s">
        <v>619</v>
      </c>
      <c r="V1225">
        <v>81111</v>
      </c>
      <c r="W1225" t="s">
        <v>123</v>
      </c>
      <c r="Y1225" t="s">
        <v>620</v>
      </c>
      <c r="Z1225" t="s">
        <v>6139</v>
      </c>
      <c r="AA1225" t="s">
        <v>1891</v>
      </c>
      <c r="AB1225" t="s">
        <v>347</v>
      </c>
      <c r="AC1225" t="s">
        <v>1890</v>
      </c>
      <c r="AD1225" t="s">
        <v>1711</v>
      </c>
      <c r="AE1225" t="s">
        <v>148</v>
      </c>
      <c r="AF1225" t="s">
        <v>120</v>
      </c>
      <c r="AG1225" s="8">
        <v>96950</v>
      </c>
      <c r="AH1225" t="s">
        <v>121</v>
      </c>
      <c r="AJ1225" s="10">
        <v>16702850063</v>
      </c>
      <c r="AL1225" t="s">
        <v>6142</v>
      </c>
      <c r="BD1225" t="str">
        <f>"49-3023.00"</f>
        <v>49-3023.00</v>
      </c>
      <c r="BE1225" t="s">
        <v>817</v>
      </c>
      <c r="BF1225" t="s">
        <v>7980</v>
      </c>
      <c r="BG1225" t="s">
        <v>2798</v>
      </c>
      <c r="BH1225">
        <v>5</v>
      </c>
      <c r="BI1225">
        <v>5</v>
      </c>
      <c r="BJ1225" s="1">
        <v>45689</v>
      </c>
      <c r="BK1225" s="1">
        <v>45930</v>
      </c>
      <c r="BL1225" s="1">
        <v>45689</v>
      </c>
      <c r="BM1225" s="1">
        <v>45930</v>
      </c>
      <c r="BN1225">
        <v>40</v>
      </c>
      <c r="BO1225">
        <v>0</v>
      </c>
      <c r="BP1225">
        <v>8</v>
      </c>
      <c r="BQ1225">
        <v>8</v>
      </c>
      <c r="BR1225">
        <v>8</v>
      </c>
      <c r="BS1225">
        <v>8</v>
      </c>
      <c r="BT1225">
        <v>8</v>
      </c>
      <c r="BU1225">
        <v>0</v>
      </c>
      <c r="BV1225" t="str">
        <f>"8:31 AM"</f>
        <v>8:31 AM</v>
      </c>
      <c r="BW1225" t="str">
        <f>"5:31 PM"</f>
        <v>5:31 PM</v>
      </c>
      <c r="BX1225" t="s">
        <v>158</v>
      </c>
      <c r="BY1225">
        <v>0</v>
      </c>
      <c r="BZ1225">
        <v>12</v>
      </c>
      <c r="CA1225" t="s">
        <v>115</v>
      </c>
      <c r="CC1225" t="s">
        <v>7981</v>
      </c>
      <c r="CD1225" t="s">
        <v>7982</v>
      </c>
      <c r="CE1225" t="s">
        <v>1711</v>
      </c>
      <c r="CF1225" t="s">
        <v>148</v>
      </c>
      <c r="CG1225" t="s">
        <v>120</v>
      </c>
      <c r="CH1225" s="8">
        <v>96950</v>
      </c>
      <c r="CI1225" s="3">
        <v>11.01</v>
      </c>
      <c r="CJ1225" s="3">
        <v>11.01</v>
      </c>
      <c r="CK1225" s="3">
        <v>16.52</v>
      </c>
      <c r="CL1225" s="3">
        <v>16.52</v>
      </c>
      <c r="CM1225" t="s">
        <v>136</v>
      </c>
      <c r="CN1225" t="s">
        <v>2475</v>
      </c>
      <c r="CO1225" t="s">
        <v>138</v>
      </c>
      <c r="CQ1225" t="s">
        <v>115</v>
      </c>
      <c r="CR1225" t="s">
        <v>133</v>
      </c>
      <c r="CS1225" t="s">
        <v>133</v>
      </c>
      <c r="CT1225" t="s">
        <v>133</v>
      </c>
      <c r="CU1225" t="s">
        <v>139</v>
      </c>
      <c r="CV1225" t="s">
        <v>133</v>
      </c>
      <c r="CW1225" t="s">
        <v>133</v>
      </c>
      <c r="CX1225" s="2" t="s">
        <v>1895</v>
      </c>
      <c r="CY1225" s="10">
        <v>16702850063</v>
      </c>
      <c r="CZ1225" t="s">
        <v>6142</v>
      </c>
      <c r="DA1225" t="s">
        <v>139</v>
      </c>
      <c r="DB1225" t="s">
        <v>133</v>
      </c>
      <c r="DC1225" t="s">
        <v>115</v>
      </c>
    </row>
    <row r="1226" spans="1:112" ht="14.45" customHeight="1" x14ac:dyDescent="0.25">
      <c r="A1226" t="s">
        <v>8536</v>
      </c>
      <c r="B1226" t="s">
        <v>212</v>
      </c>
      <c r="C1226" s="1">
        <v>45665</v>
      </c>
      <c r="D1226" s="1">
        <v>45680</v>
      </c>
      <c r="E1226" t="s">
        <v>114</v>
      </c>
      <c r="G1226" t="s">
        <v>115</v>
      </c>
      <c r="H1226" t="s">
        <v>115</v>
      </c>
      <c r="I1226" t="s">
        <v>115</v>
      </c>
      <c r="J1226" t="s">
        <v>2949</v>
      </c>
      <c r="K1226" t="s">
        <v>2950</v>
      </c>
      <c r="L1226" t="s">
        <v>3224</v>
      </c>
      <c r="M1226" t="s">
        <v>2951</v>
      </c>
      <c r="N1226" t="s">
        <v>119</v>
      </c>
      <c r="O1226" t="s">
        <v>120</v>
      </c>
      <c r="P1226" s="8">
        <v>96950</v>
      </c>
      <c r="Q1226" t="s">
        <v>121</v>
      </c>
      <c r="S1226" s="10">
        <v>16703236877</v>
      </c>
      <c r="U1226" t="s">
        <v>2952</v>
      </c>
      <c r="V1226">
        <v>621610</v>
      </c>
      <c r="W1226" t="s">
        <v>123</v>
      </c>
      <c r="Y1226" t="s">
        <v>395</v>
      </c>
      <c r="Z1226" t="s">
        <v>2554</v>
      </c>
      <c r="AA1226" t="s">
        <v>190</v>
      </c>
      <c r="AB1226" t="s">
        <v>200</v>
      </c>
      <c r="AC1226" t="s">
        <v>2555</v>
      </c>
      <c r="AE1226" t="s">
        <v>2556</v>
      </c>
      <c r="AF1226" t="s">
        <v>1258</v>
      </c>
      <c r="AG1226" s="8">
        <v>96931</v>
      </c>
      <c r="AH1226" t="s">
        <v>121</v>
      </c>
      <c r="AJ1226" s="10">
        <v>16716498746</v>
      </c>
      <c r="AK1226">
        <v>203</v>
      </c>
      <c r="AL1226" t="s">
        <v>2557</v>
      </c>
      <c r="BD1226" t="str">
        <f>"43-3031.00"</f>
        <v>43-3031.00</v>
      </c>
      <c r="BE1226" t="s">
        <v>430</v>
      </c>
      <c r="BF1226" t="s">
        <v>7749</v>
      </c>
      <c r="BG1226" t="s">
        <v>3384</v>
      </c>
      <c r="BH1226">
        <v>3</v>
      </c>
      <c r="BJ1226" s="1">
        <v>45778</v>
      </c>
      <c r="BK1226" s="1">
        <v>46142</v>
      </c>
      <c r="BN1226">
        <v>40</v>
      </c>
      <c r="BO1226">
        <v>0</v>
      </c>
      <c r="BP1226">
        <v>8</v>
      </c>
      <c r="BQ1226">
        <v>8</v>
      </c>
      <c r="BR1226">
        <v>8</v>
      </c>
      <c r="BS1226">
        <v>8</v>
      </c>
      <c r="BT1226">
        <v>5</v>
      </c>
      <c r="BU1226">
        <v>3</v>
      </c>
      <c r="BV1226" t="str">
        <f>"8:30 AM"</f>
        <v>8:30 AM</v>
      </c>
      <c r="BW1226" t="str">
        <f>"5:30 PM"</f>
        <v>5:30 PM</v>
      </c>
      <c r="BX1226" t="s">
        <v>726</v>
      </c>
      <c r="BY1226">
        <v>0</v>
      </c>
      <c r="BZ1226">
        <v>12</v>
      </c>
      <c r="CA1226" t="s">
        <v>115</v>
      </c>
      <c r="CC1226" t="s">
        <v>3385</v>
      </c>
      <c r="CD1226" t="s">
        <v>7750</v>
      </c>
      <c r="CE1226" t="s">
        <v>2951</v>
      </c>
      <c r="CF1226" t="s">
        <v>119</v>
      </c>
      <c r="CG1226" t="s">
        <v>120</v>
      </c>
      <c r="CH1226" s="8">
        <v>96950</v>
      </c>
      <c r="CI1226" s="3">
        <v>12.28</v>
      </c>
      <c r="CJ1226" s="3">
        <v>12.28</v>
      </c>
      <c r="CM1226" t="s">
        <v>136</v>
      </c>
      <c r="CO1226" t="s">
        <v>138</v>
      </c>
      <c r="CQ1226" t="s">
        <v>115</v>
      </c>
      <c r="CR1226" t="s">
        <v>133</v>
      </c>
      <c r="CS1226" t="s">
        <v>139</v>
      </c>
      <c r="CT1226" t="s">
        <v>139</v>
      </c>
      <c r="CU1226" t="s">
        <v>139</v>
      </c>
      <c r="CV1226" t="s">
        <v>133</v>
      </c>
      <c r="CW1226" t="s">
        <v>139</v>
      </c>
      <c r="CX1226" t="s">
        <v>139</v>
      </c>
      <c r="CY1226" s="10">
        <v>16703236877</v>
      </c>
      <c r="CZ1226" t="s">
        <v>2954</v>
      </c>
      <c r="DA1226" t="s">
        <v>139</v>
      </c>
      <c r="DB1226" t="s">
        <v>133</v>
      </c>
      <c r="DC1226" t="s">
        <v>115</v>
      </c>
    </row>
    <row r="1227" spans="1:112" ht="14.45" customHeight="1" x14ac:dyDescent="0.25">
      <c r="A1227" t="s">
        <v>2563</v>
      </c>
      <c r="B1227" t="s">
        <v>143</v>
      </c>
      <c r="C1227" s="1">
        <v>45635</v>
      </c>
      <c r="D1227" s="1">
        <v>45681</v>
      </c>
      <c r="E1227" t="s">
        <v>114</v>
      </c>
      <c r="G1227" t="s">
        <v>115</v>
      </c>
      <c r="H1227" t="s">
        <v>115</v>
      </c>
      <c r="I1227" t="s">
        <v>115</v>
      </c>
      <c r="J1227" t="s">
        <v>340</v>
      </c>
      <c r="K1227" t="s">
        <v>2472</v>
      </c>
      <c r="L1227" t="s">
        <v>342</v>
      </c>
      <c r="N1227" t="s">
        <v>148</v>
      </c>
      <c r="O1227" t="s">
        <v>120</v>
      </c>
      <c r="P1227" s="8">
        <v>96950</v>
      </c>
      <c r="Q1227" t="s">
        <v>121</v>
      </c>
      <c r="S1227" s="10">
        <v>16702356129</v>
      </c>
      <c r="U1227" t="s">
        <v>343</v>
      </c>
      <c r="V1227">
        <v>56132</v>
      </c>
      <c r="W1227" t="s">
        <v>123</v>
      </c>
      <c r="Y1227" t="s">
        <v>344</v>
      </c>
      <c r="Z1227" t="s">
        <v>345</v>
      </c>
      <c r="AA1227" t="s">
        <v>346</v>
      </c>
      <c r="AB1227" t="s">
        <v>347</v>
      </c>
      <c r="AC1227" t="s">
        <v>342</v>
      </c>
      <c r="AE1227" t="s">
        <v>148</v>
      </c>
      <c r="AF1227" t="s">
        <v>120</v>
      </c>
      <c r="AG1227" s="8">
        <v>96950</v>
      </c>
      <c r="AH1227" t="s">
        <v>121</v>
      </c>
      <c r="AJ1227" s="10">
        <v>16702356129</v>
      </c>
      <c r="AL1227" t="s">
        <v>355</v>
      </c>
      <c r="BD1227" t="str">
        <f>"37-2012.00"</f>
        <v>37-2012.00</v>
      </c>
      <c r="BE1227" t="s">
        <v>512</v>
      </c>
      <c r="BF1227" t="s">
        <v>2564</v>
      </c>
      <c r="BG1227" t="s">
        <v>2565</v>
      </c>
      <c r="BH1227">
        <v>7</v>
      </c>
      <c r="BI1227">
        <v>7</v>
      </c>
      <c r="BJ1227" s="1">
        <v>45748</v>
      </c>
      <c r="BK1227" s="1">
        <v>46112</v>
      </c>
      <c r="BL1227" s="1">
        <v>45748</v>
      </c>
      <c r="BM1227" s="1">
        <v>46112</v>
      </c>
      <c r="BN1227">
        <v>35</v>
      </c>
      <c r="BO1227">
        <v>0</v>
      </c>
      <c r="BP1227">
        <v>7</v>
      </c>
      <c r="BQ1227">
        <v>7</v>
      </c>
      <c r="BR1227">
        <v>7</v>
      </c>
      <c r="BS1227">
        <v>7</v>
      </c>
      <c r="BT1227">
        <v>7</v>
      </c>
      <c r="BU1227">
        <v>0</v>
      </c>
      <c r="BV1227" t="str">
        <f>"8:00 AM"</f>
        <v>8:00 AM</v>
      </c>
      <c r="BW1227" t="str">
        <f>"4:00 PM"</f>
        <v>4:00 PM</v>
      </c>
      <c r="BX1227" t="s">
        <v>158</v>
      </c>
      <c r="BY1227">
        <v>0</v>
      </c>
      <c r="BZ1227">
        <v>3</v>
      </c>
      <c r="CA1227" t="s">
        <v>115</v>
      </c>
      <c r="CC1227" t="s">
        <v>2566</v>
      </c>
      <c r="CD1227" t="s">
        <v>352</v>
      </c>
      <c r="CE1227" t="s">
        <v>353</v>
      </c>
      <c r="CF1227" t="s">
        <v>148</v>
      </c>
      <c r="CG1227" t="s">
        <v>120</v>
      </c>
      <c r="CH1227" s="8">
        <v>96950</v>
      </c>
      <c r="CI1227" s="3">
        <v>7.77</v>
      </c>
      <c r="CJ1227" s="3">
        <v>7.77</v>
      </c>
      <c r="CK1227" s="3">
        <v>11.65</v>
      </c>
      <c r="CL1227" s="3">
        <v>11.65</v>
      </c>
      <c r="CM1227" t="s">
        <v>136</v>
      </c>
      <c r="CO1227" t="s">
        <v>138</v>
      </c>
      <c r="CQ1227" t="s">
        <v>115</v>
      </c>
      <c r="CR1227" t="s">
        <v>133</v>
      </c>
      <c r="CS1227" t="s">
        <v>139</v>
      </c>
      <c r="CT1227" t="s">
        <v>133</v>
      </c>
      <c r="CU1227" t="s">
        <v>139</v>
      </c>
      <c r="CV1227" t="s">
        <v>133</v>
      </c>
      <c r="CW1227" t="s">
        <v>139</v>
      </c>
      <c r="CX1227" s="2" t="s">
        <v>2567</v>
      </c>
      <c r="CY1227" s="10">
        <v>16702356129</v>
      </c>
      <c r="CZ1227" t="s">
        <v>355</v>
      </c>
      <c r="DA1227" t="s">
        <v>356</v>
      </c>
      <c r="DB1227" t="s">
        <v>133</v>
      </c>
      <c r="DC1227" t="s">
        <v>115</v>
      </c>
    </row>
    <row r="1228" spans="1:112" ht="14.45" customHeight="1" x14ac:dyDescent="0.25">
      <c r="A1228" t="s">
        <v>4052</v>
      </c>
      <c r="B1228" t="s">
        <v>143</v>
      </c>
      <c r="C1228" s="1">
        <v>45623</v>
      </c>
      <c r="D1228" s="1">
        <v>45681</v>
      </c>
      <c r="E1228" t="s">
        <v>114</v>
      </c>
      <c r="G1228" t="s">
        <v>115</v>
      </c>
      <c r="H1228" t="s">
        <v>115</v>
      </c>
      <c r="I1228" t="s">
        <v>115</v>
      </c>
      <c r="J1228" t="s">
        <v>404</v>
      </c>
      <c r="L1228" t="s">
        <v>2413</v>
      </c>
      <c r="M1228" t="s">
        <v>2414</v>
      </c>
      <c r="N1228" t="s">
        <v>119</v>
      </c>
      <c r="O1228" t="s">
        <v>120</v>
      </c>
      <c r="P1228" s="8">
        <v>96950</v>
      </c>
      <c r="Q1228" t="s">
        <v>121</v>
      </c>
      <c r="S1228" s="10">
        <v>16702350173</v>
      </c>
      <c r="U1228" t="s">
        <v>407</v>
      </c>
      <c r="V1228">
        <v>711211</v>
      </c>
      <c r="W1228" t="s">
        <v>123</v>
      </c>
      <c r="Y1228" t="s">
        <v>408</v>
      </c>
      <c r="Z1228" t="s">
        <v>409</v>
      </c>
      <c r="AB1228" t="s">
        <v>200</v>
      </c>
      <c r="AC1228" t="s">
        <v>2413</v>
      </c>
      <c r="AD1228" t="s">
        <v>2414</v>
      </c>
      <c r="AE1228" t="s">
        <v>119</v>
      </c>
      <c r="AF1228" t="s">
        <v>120</v>
      </c>
      <c r="AG1228" s="8">
        <v>96950</v>
      </c>
      <c r="AH1228" t="s">
        <v>121</v>
      </c>
      <c r="AJ1228" s="10">
        <v>16702350173</v>
      </c>
      <c r="AL1228" t="s">
        <v>410</v>
      </c>
      <c r="BD1228" t="str">
        <f>"27-2022.00"</f>
        <v>27-2022.00</v>
      </c>
      <c r="BE1228" t="s">
        <v>3004</v>
      </c>
      <c r="BF1228" t="s">
        <v>4053</v>
      </c>
      <c r="BG1228" t="s">
        <v>4054</v>
      </c>
      <c r="BH1228">
        <v>1</v>
      </c>
      <c r="BI1228">
        <v>1</v>
      </c>
      <c r="BJ1228" s="1">
        <v>45717</v>
      </c>
      <c r="BK1228" s="1">
        <v>46081</v>
      </c>
      <c r="BL1228" s="1">
        <v>45717</v>
      </c>
      <c r="BM1228" s="1">
        <v>46081</v>
      </c>
      <c r="BN1228">
        <v>40</v>
      </c>
      <c r="BO1228">
        <v>0</v>
      </c>
      <c r="BP1228">
        <v>8</v>
      </c>
      <c r="BQ1228">
        <v>8</v>
      </c>
      <c r="BR1228">
        <v>8</v>
      </c>
      <c r="BS1228">
        <v>8</v>
      </c>
      <c r="BT1228">
        <v>8</v>
      </c>
      <c r="BU1228">
        <v>0</v>
      </c>
      <c r="BV1228" t="str">
        <f>"9:00 AM"</f>
        <v>9:00 AM</v>
      </c>
      <c r="BW1228" t="str">
        <f>"6:00 PM"</f>
        <v>6:00 PM</v>
      </c>
      <c r="BX1228" t="s">
        <v>132</v>
      </c>
      <c r="BY1228">
        <v>12</v>
      </c>
      <c r="BZ1228">
        <v>24</v>
      </c>
      <c r="CA1228" t="s">
        <v>133</v>
      </c>
      <c r="CB1228">
        <v>3</v>
      </c>
      <c r="CC1228" t="s">
        <v>4055</v>
      </c>
      <c r="CD1228" t="s">
        <v>415</v>
      </c>
      <c r="CE1228" t="s">
        <v>2414</v>
      </c>
      <c r="CF1228" t="s">
        <v>119</v>
      </c>
      <c r="CG1228" t="s">
        <v>120</v>
      </c>
      <c r="CH1228" s="8">
        <v>96950</v>
      </c>
      <c r="CI1228" s="3">
        <v>3131</v>
      </c>
      <c r="CJ1228" s="3">
        <v>3131</v>
      </c>
      <c r="CM1228" t="s">
        <v>869</v>
      </c>
      <c r="CO1228" t="s">
        <v>138</v>
      </c>
      <c r="CQ1228" t="s">
        <v>133</v>
      </c>
      <c r="CR1228" t="s">
        <v>133</v>
      </c>
      <c r="CS1228" t="s">
        <v>133</v>
      </c>
      <c r="CT1228" t="s">
        <v>139</v>
      </c>
      <c r="CU1228" t="s">
        <v>139</v>
      </c>
      <c r="CV1228" t="s">
        <v>133</v>
      </c>
      <c r="CW1228" t="s">
        <v>133</v>
      </c>
      <c r="CX1228" t="s">
        <v>158</v>
      </c>
      <c r="CY1228" s="10">
        <v>16702350173</v>
      </c>
      <c r="CZ1228" t="s">
        <v>410</v>
      </c>
      <c r="DA1228" t="s">
        <v>417</v>
      </c>
      <c r="DB1228" t="s">
        <v>133</v>
      </c>
      <c r="DC1228" t="s">
        <v>115</v>
      </c>
    </row>
    <row r="1229" spans="1:112" ht="14.45" customHeight="1" x14ac:dyDescent="0.25">
      <c r="A1229" t="s">
        <v>6620</v>
      </c>
      <c r="B1229" t="s">
        <v>143</v>
      </c>
      <c r="C1229" s="1">
        <v>45628</v>
      </c>
      <c r="D1229" s="1">
        <v>45681</v>
      </c>
      <c r="E1229" t="s">
        <v>114</v>
      </c>
      <c r="G1229" t="s">
        <v>115</v>
      </c>
      <c r="H1229" t="s">
        <v>115</v>
      </c>
      <c r="I1229" t="s">
        <v>115</v>
      </c>
      <c r="J1229" t="s">
        <v>6621</v>
      </c>
      <c r="L1229" t="s">
        <v>6622</v>
      </c>
      <c r="M1229" t="s">
        <v>6623</v>
      </c>
      <c r="N1229" t="s">
        <v>119</v>
      </c>
      <c r="O1229" t="s">
        <v>120</v>
      </c>
      <c r="P1229" s="8">
        <v>96950</v>
      </c>
      <c r="Q1229" t="s">
        <v>121</v>
      </c>
      <c r="S1229" s="10">
        <v>16702855333</v>
      </c>
      <c r="U1229" t="s">
        <v>6624</v>
      </c>
      <c r="V1229">
        <v>811310</v>
      </c>
      <c r="W1229" t="s">
        <v>123</v>
      </c>
      <c r="Y1229" t="s">
        <v>6625</v>
      </c>
      <c r="Z1229" t="s">
        <v>6626</v>
      </c>
      <c r="AA1229" t="s">
        <v>6627</v>
      </c>
      <c r="AB1229" t="s">
        <v>288</v>
      </c>
      <c r="AC1229" t="s">
        <v>6628</v>
      </c>
      <c r="AD1229" t="s">
        <v>6623</v>
      </c>
      <c r="AE1229" t="s">
        <v>119</v>
      </c>
      <c r="AF1229" t="s">
        <v>120</v>
      </c>
      <c r="AG1229" s="8">
        <v>96950</v>
      </c>
      <c r="AH1229" t="s">
        <v>121</v>
      </c>
      <c r="AJ1229" s="10">
        <v>16702855333</v>
      </c>
      <c r="AL1229" t="s">
        <v>6629</v>
      </c>
      <c r="BD1229" t="str">
        <f>"49-9071.00"</f>
        <v>49-9071.00</v>
      </c>
      <c r="BE1229" t="s">
        <v>241</v>
      </c>
      <c r="BF1229" t="s">
        <v>6630</v>
      </c>
      <c r="BG1229" t="s">
        <v>1475</v>
      </c>
      <c r="BH1229">
        <v>2</v>
      </c>
      <c r="BI1229">
        <v>2</v>
      </c>
      <c r="BJ1229" s="1">
        <v>45748</v>
      </c>
      <c r="BK1229" s="1">
        <v>46112</v>
      </c>
      <c r="BL1229" s="1">
        <v>45748</v>
      </c>
      <c r="BM1229" s="1">
        <v>46112</v>
      </c>
      <c r="BN1229">
        <v>35</v>
      </c>
      <c r="BO1229">
        <v>0</v>
      </c>
      <c r="BP1229">
        <v>7</v>
      </c>
      <c r="BQ1229">
        <v>7</v>
      </c>
      <c r="BR1229">
        <v>7</v>
      </c>
      <c r="BS1229">
        <v>7</v>
      </c>
      <c r="BT1229">
        <v>7</v>
      </c>
      <c r="BU1229">
        <v>0</v>
      </c>
      <c r="BV1229" t="str">
        <f>"8:00 AM"</f>
        <v>8:00 AM</v>
      </c>
      <c r="BW1229" t="str">
        <f>"4:00 PM"</f>
        <v>4:00 PM</v>
      </c>
      <c r="BX1229" t="s">
        <v>158</v>
      </c>
      <c r="BY1229">
        <v>0</v>
      </c>
      <c r="BZ1229">
        <v>24</v>
      </c>
      <c r="CA1229" t="s">
        <v>115</v>
      </c>
      <c r="CC1229" s="2" t="s">
        <v>6631</v>
      </c>
      <c r="CD1229" t="s">
        <v>6632</v>
      </c>
      <c r="CE1229" t="s">
        <v>6623</v>
      </c>
      <c r="CF1229" t="s">
        <v>119</v>
      </c>
      <c r="CG1229" t="s">
        <v>120</v>
      </c>
      <c r="CH1229" s="8">
        <v>96950</v>
      </c>
      <c r="CI1229" s="3">
        <v>9.75</v>
      </c>
      <c r="CJ1229" s="3">
        <v>9.75</v>
      </c>
      <c r="CK1229" s="3">
        <v>14.63</v>
      </c>
      <c r="CL1229" s="3">
        <v>14.63</v>
      </c>
      <c r="CM1229" t="s">
        <v>136</v>
      </c>
      <c r="CN1229" t="s">
        <v>139</v>
      </c>
      <c r="CO1229" t="s">
        <v>138</v>
      </c>
      <c r="CQ1229" t="s">
        <v>133</v>
      </c>
      <c r="CR1229" t="s">
        <v>133</v>
      </c>
      <c r="CS1229" t="s">
        <v>139</v>
      </c>
      <c r="CT1229" t="s">
        <v>133</v>
      </c>
      <c r="CU1229" t="s">
        <v>139</v>
      </c>
      <c r="CV1229" t="s">
        <v>133</v>
      </c>
      <c r="CW1229" t="s">
        <v>139</v>
      </c>
      <c r="CX1229" t="s">
        <v>729</v>
      </c>
      <c r="CY1229" s="10">
        <v>16702855333</v>
      </c>
      <c r="CZ1229" t="s">
        <v>6629</v>
      </c>
      <c r="DA1229" t="s">
        <v>209</v>
      </c>
      <c r="DB1229" t="s">
        <v>133</v>
      </c>
      <c r="DC1229" t="s">
        <v>115</v>
      </c>
    </row>
    <row r="1230" spans="1:112" ht="14.45" customHeight="1" x14ac:dyDescent="0.25">
      <c r="A1230" t="s">
        <v>6886</v>
      </c>
      <c r="B1230" t="s">
        <v>212</v>
      </c>
      <c r="C1230" s="1">
        <v>45630</v>
      </c>
      <c r="D1230" s="1">
        <v>45681</v>
      </c>
      <c r="E1230" t="s">
        <v>114</v>
      </c>
      <c r="G1230" t="s">
        <v>115</v>
      </c>
      <c r="H1230" t="s">
        <v>115</v>
      </c>
      <c r="I1230" t="s">
        <v>115</v>
      </c>
      <c r="J1230" t="s">
        <v>6887</v>
      </c>
      <c r="K1230" t="s">
        <v>6888</v>
      </c>
      <c r="L1230" t="s">
        <v>6889</v>
      </c>
      <c r="N1230" t="s">
        <v>119</v>
      </c>
      <c r="O1230" t="s">
        <v>120</v>
      </c>
      <c r="P1230" s="8">
        <v>96950</v>
      </c>
      <c r="Q1230" t="s">
        <v>121</v>
      </c>
      <c r="S1230" s="10">
        <v>16702358778</v>
      </c>
      <c r="U1230" t="s">
        <v>4844</v>
      </c>
      <c r="V1230">
        <v>531110</v>
      </c>
      <c r="W1230" t="s">
        <v>123</v>
      </c>
      <c r="Y1230" t="s">
        <v>1530</v>
      </c>
      <c r="Z1230" t="s">
        <v>4238</v>
      </c>
      <c r="AA1230" t="s">
        <v>4239</v>
      </c>
      <c r="AB1230" t="s">
        <v>663</v>
      </c>
      <c r="AC1230" t="s">
        <v>4237</v>
      </c>
      <c r="AE1230" t="s">
        <v>119</v>
      </c>
      <c r="AF1230" t="s">
        <v>120</v>
      </c>
      <c r="AG1230" s="8">
        <v>96950</v>
      </c>
      <c r="AH1230" t="s">
        <v>121</v>
      </c>
      <c r="AJ1230" s="10">
        <v>16702358778</v>
      </c>
      <c r="AL1230" t="s">
        <v>461</v>
      </c>
      <c r="BD1230" t="str">
        <f>"43-9061.00"</f>
        <v>43-9061.00</v>
      </c>
      <c r="BE1230" t="s">
        <v>223</v>
      </c>
      <c r="BF1230" t="s">
        <v>6890</v>
      </c>
      <c r="BG1230" t="s">
        <v>6891</v>
      </c>
      <c r="BH1230">
        <v>1</v>
      </c>
      <c r="BJ1230" s="1">
        <v>45748</v>
      </c>
      <c r="BK1230" s="1">
        <v>46112</v>
      </c>
      <c r="BN1230">
        <v>40</v>
      </c>
      <c r="BO1230">
        <v>0</v>
      </c>
      <c r="BP1230">
        <v>8</v>
      </c>
      <c r="BQ1230">
        <v>8</v>
      </c>
      <c r="BR1230">
        <v>8</v>
      </c>
      <c r="BS1230">
        <v>8</v>
      </c>
      <c r="BT1230">
        <v>8</v>
      </c>
      <c r="BU1230">
        <v>0</v>
      </c>
      <c r="BV1230" t="str">
        <f>"8:00 AM"</f>
        <v>8:00 AM</v>
      </c>
      <c r="BW1230" t="str">
        <f>"5:00 PM"</f>
        <v>5:00 PM</v>
      </c>
      <c r="BX1230" t="s">
        <v>226</v>
      </c>
      <c r="BY1230">
        <v>0</v>
      </c>
      <c r="BZ1230">
        <v>12</v>
      </c>
      <c r="CA1230" t="s">
        <v>115</v>
      </c>
      <c r="CC1230" t="s">
        <v>6892</v>
      </c>
      <c r="CD1230" t="s">
        <v>4843</v>
      </c>
      <c r="CF1230" t="s">
        <v>148</v>
      </c>
      <c r="CG1230" t="s">
        <v>120</v>
      </c>
      <c r="CH1230" s="8">
        <v>96950</v>
      </c>
      <c r="CI1230" s="3">
        <v>9.9499999999999993</v>
      </c>
      <c r="CJ1230" s="3">
        <v>10</v>
      </c>
      <c r="CK1230" s="3">
        <v>14.93</v>
      </c>
      <c r="CL1230" s="3">
        <v>15</v>
      </c>
      <c r="CM1230" t="s">
        <v>136</v>
      </c>
      <c r="CN1230" t="s">
        <v>209</v>
      </c>
      <c r="CO1230" t="s">
        <v>138</v>
      </c>
      <c r="CQ1230" t="s">
        <v>115</v>
      </c>
      <c r="CR1230" t="s">
        <v>133</v>
      </c>
      <c r="CS1230" t="s">
        <v>133</v>
      </c>
      <c r="CT1230" t="s">
        <v>133</v>
      </c>
      <c r="CU1230" t="s">
        <v>139</v>
      </c>
      <c r="CV1230" t="s">
        <v>133</v>
      </c>
      <c r="CW1230" t="s">
        <v>133</v>
      </c>
      <c r="CX1230" t="s">
        <v>467</v>
      </c>
      <c r="CY1230" s="10">
        <v>16702358778</v>
      </c>
      <c r="CZ1230" t="s">
        <v>461</v>
      </c>
      <c r="DA1230" t="s">
        <v>139</v>
      </c>
      <c r="DB1230" t="s">
        <v>133</v>
      </c>
      <c r="DC1230" t="s">
        <v>115</v>
      </c>
    </row>
    <row r="1231" spans="1:112" ht="14.45" customHeight="1" x14ac:dyDescent="0.25">
      <c r="A1231" t="s">
        <v>7139</v>
      </c>
      <c r="B1231" t="s">
        <v>212</v>
      </c>
      <c r="C1231" s="1">
        <v>45629</v>
      </c>
      <c r="D1231" s="1">
        <v>45681</v>
      </c>
      <c r="E1231" t="s">
        <v>144</v>
      </c>
      <c r="F1231" s="1">
        <v>45807</v>
      </c>
      <c r="G1231" t="s">
        <v>115</v>
      </c>
      <c r="H1231" t="s">
        <v>115</v>
      </c>
      <c r="I1231" t="s">
        <v>115</v>
      </c>
      <c r="J1231" t="s">
        <v>2730</v>
      </c>
      <c r="K1231" t="s">
        <v>2731</v>
      </c>
      <c r="L1231" t="s">
        <v>2732</v>
      </c>
      <c r="M1231" t="s">
        <v>2733</v>
      </c>
      <c r="N1231" t="s">
        <v>119</v>
      </c>
      <c r="O1231" t="s">
        <v>120</v>
      </c>
      <c r="P1231" s="8">
        <v>96950</v>
      </c>
      <c r="Q1231" t="s">
        <v>121</v>
      </c>
      <c r="S1231" s="10">
        <v>16702353285</v>
      </c>
      <c r="U1231" t="s">
        <v>2734</v>
      </c>
      <c r="V1231">
        <v>81111</v>
      </c>
      <c r="W1231" t="s">
        <v>123</v>
      </c>
      <c r="Y1231" t="s">
        <v>2735</v>
      </c>
      <c r="Z1231" t="s">
        <v>2736</v>
      </c>
      <c r="AA1231" t="s">
        <v>2297</v>
      </c>
      <c r="AB1231" t="s">
        <v>2737</v>
      </c>
      <c r="AC1231" t="s">
        <v>2732</v>
      </c>
      <c r="AD1231" t="s">
        <v>2733</v>
      </c>
      <c r="AE1231" t="s">
        <v>119</v>
      </c>
      <c r="AF1231" t="s">
        <v>120</v>
      </c>
      <c r="AG1231" s="8">
        <v>96950</v>
      </c>
      <c r="AH1231" t="s">
        <v>121</v>
      </c>
      <c r="AJ1231" s="10">
        <v>16702353285</v>
      </c>
      <c r="AL1231" t="s">
        <v>2738</v>
      </c>
      <c r="BD1231" t="str">
        <f>"37-2011.00"</f>
        <v>37-2011.00</v>
      </c>
      <c r="BE1231" t="s">
        <v>203</v>
      </c>
      <c r="BF1231" t="s">
        <v>7140</v>
      </c>
      <c r="BG1231" t="s">
        <v>805</v>
      </c>
      <c r="BH1231">
        <v>1</v>
      </c>
      <c r="BJ1231" s="1">
        <v>45809</v>
      </c>
      <c r="BK1231" s="1">
        <v>46173</v>
      </c>
      <c r="BN1231">
        <v>40</v>
      </c>
      <c r="BO1231">
        <v>0</v>
      </c>
      <c r="BP1231">
        <v>8</v>
      </c>
      <c r="BQ1231">
        <v>8</v>
      </c>
      <c r="BR1231">
        <v>8</v>
      </c>
      <c r="BS1231">
        <v>8</v>
      </c>
      <c r="BT1231">
        <v>8</v>
      </c>
      <c r="BU1231">
        <v>0</v>
      </c>
      <c r="BV1231" t="str">
        <f>"8:00 AM"</f>
        <v>8:00 AM</v>
      </c>
      <c r="BW1231" t="str">
        <f>"5:00 PM"</f>
        <v>5:00 PM</v>
      </c>
      <c r="BX1231" t="s">
        <v>158</v>
      </c>
      <c r="BY1231">
        <v>0</v>
      </c>
      <c r="BZ1231">
        <v>12</v>
      </c>
      <c r="CA1231" t="s">
        <v>115</v>
      </c>
      <c r="CC1231" t="s">
        <v>158</v>
      </c>
      <c r="CD1231" t="s">
        <v>2732</v>
      </c>
      <c r="CE1231" t="s">
        <v>2733</v>
      </c>
      <c r="CF1231" t="s">
        <v>119</v>
      </c>
      <c r="CG1231" t="s">
        <v>120</v>
      </c>
      <c r="CH1231" s="8">
        <v>96950</v>
      </c>
      <c r="CI1231" s="3">
        <v>8.2899999999999991</v>
      </c>
      <c r="CJ1231" s="3">
        <v>8.2899999999999991</v>
      </c>
      <c r="CK1231" s="3">
        <v>12.44</v>
      </c>
      <c r="CL1231" s="3">
        <v>12.44</v>
      </c>
      <c r="CM1231" t="s">
        <v>136</v>
      </c>
      <c r="CN1231" t="s">
        <v>137</v>
      </c>
      <c r="CO1231" t="s">
        <v>138</v>
      </c>
      <c r="CQ1231" t="s">
        <v>115</v>
      </c>
      <c r="CR1231" t="s">
        <v>133</v>
      </c>
      <c r="CS1231" t="s">
        <v>139</v>
      </c>
      <c r="CT1231" t="s">
        <v>133</v>
      </c>
      <c r="CU1231" t="s">
        <v>139</v>
      </c>
      <c r="CV1231" t="s">
        <v>133</v>
      </c>
      <c r="CW1231" t="s">
        <v>139</v>
      </c>
      <c r="CX1231" s="2" t="s">
        <v>2848</v>
      </c>
      <c r="CY1231" s="10">
        <v>16702353285</v>
      </c>
      <c r="CZ1231" t="s">
        <v>2738</v>
      </c>
      <c r="DA1231" t="s">
        <v>139</v>
      </c>
      <c r="DB1231" t="s">
        <v>133</v>
      </c>
      <c r="DC1231" t="s">
        <v>115</v>
      </c>
      <c r="DD1231" t="s">
        <v>2735</v>
      </c>
      <c r="DE1231" t="s">
        <v>2736</v>
      </c>
      <c r="DF1231" t="s">
        <v>190</v>
      </c>
      <c r="DG1231" t="s">
        <v>284</v>
      </c>
      <c r="DH1231" t="s">
        <v>139</v>
      </c>
    </row>
    <row r="1232" spans="1:112" ht="14.45" customHeight="1" x14ac:dyDescent="0.25">
      <c r="A1232" t="s">
        <v>7181</v>
      </c>
      <c r="B1232" t="s">
        <v>192</v>
      </c>
      <c r="C1232" s="1">
        <v>45631</v>
      </c>
      <c r="D1232" s="1">
        <v>45681</v>
      </c>
      <c r="E1232" t="s">
        <v>144</v>
      </c>
      <c r="F1232" s="1">
        <v>45715</v>
      </c>
      <c r="G1232" t="s">
        <v>115</v>
      </c>
      <c r="H1232" t="s">
        <v>115</v>
      </c>
      <c r="I1232" t="s">
        <v>115</v>
      </c>
      <c r="J1232" t="s">
        <v>3944</v>
      </c>
      <c r="K1232" t="s">
        <v>5780</v>
      </c>
      <c r="L1232" t="s">
        <v>5781</v>
      </c>
      <c r="M1232" t="s">
        <v>5782</v>
      </c>
      <c r="N1232" t="s">
        <v>119</v>
      </c>
      <c r="O1232" t="s">
        <v>120</v>
      </c>
      <c r="P1232" s="8">
        <v>96950</v>
      </c>
      <c r="Q1232" t="s">
        <v>121</v>
      </c>
      <c r="S1232" s="10">
        <v>16702332374</v>
      </c>
      <c r="U1232" t="s">
        <v>3921</v>
      </c>
      <c r="V1232">
        <v>531110</v>
      </c>
      <c r="W1232" t="s">
        <v>123</v>
      </c>
      <c r="Y1232" t="s">
        <v>3922</v>
      </c>
      <c r="Z1232" t="s">
        <v>3923</v>
      </c>
      <c r="AA1232" t="s">
        <v>3924</v>
      </c>
      <c r="AB1232" t="s">
        <v>200</v>
      </c>
      <c r="AC1232" t="s">
        <v>3919</v>
      </c>
      <c r="AD1232" t="s">
        <v>5782</v>
      </c>
      <c r="AE1232" t="s">
        <v>119</v>
      </c>
      <c r="AF1232" t="s">
        <v>120</v>
      </c>
      <c r="AG1232" s="8">
        <v>96950</v>
      </c>
      <c r="AH1232" t="s">
        <v>121</v>
      </c>
      <c r="AJ1232" s="10">
        <v>16702332374</v>
      </c>
      <c r="AL1232" t="s">
        <v>3925</v>
      </c>
      <c r="BD1232" t="str">
        <f>"49-9071.00"</f>
        <v>49-9071.00</v>
      </c>
      <c r="BE1232" t="s">
        <v>241</v>
      </c>
      <c r="BF1232" t="s">
        <v>5783</v>
      </c>
      <c r="BG1232" t="s">
        <v>205</v>
      </c>
      <c r="BH1232">
        <v>2</v>
      </c>
      <c r="BJ1232" s="1">
        <v>45717</v>
      </c>
      <c r="BK1232" s="1">
        <v>46081</v>
      </c>
      <c r="BN1232">
        <v>35</v>
      </c>
      <c r="BO1232">
        <v>0</v>
      </c>
      <c r="BP1232">
        <v>7</v>
      </c>
      <c r="BQ1232">
        <v>7</v>
      </c>
      <c r="BR1232">
        <v>7</v>
      </c>
      <c r="BS1232">
        <v>7</v>
      </c>
      <c r="BT1232">
        <v>7</v>
      </c>
      <c r="BU1232">
        <v>0</v>
      </c>
      <c r="BV1232" t="str">
        <f>"9:00 PM"</f>
        <v>9:00 PM</v>
      </c>
      <c r="BW1232" t="str">
        <f>"5:00 PM"</f>
        <v>5:00 PM</v>
      </c>
      <c r="BX1232" t="s">
        <v>226</v>
      </c>
      <c r="BY1232">
        <v>0</v>
      </c>
      <c r="BZ1232">
        <v>12</v>
      </c>
      <c r="CA1232" t="s">
        <v>115</v>
      </c>
      <c r="CC1232" t="s">
        <v>7182</v>
      </c>
      <c r="CD1232" t="s">
        <v>5782</v>
      </c>
      <c r="CF1232" t="s">
        <v>119</v>
      </c>
      <c r="CG1232" t="s">
        <v>120</v>
      </c>
      <c r="CH1232" s="8">
        <v>96950</v>
      </c>
      <c r="CI1232" s="3">
        <v>9.75</v>
      </c>
      <c r="CJ1232" s="3">
        <v>9.75</v>
      </c>
      <c r="CK1232" s="3">
        <v>14.62</v>
      </c>
      <c r="CL1232" s="3">
        <v>14.62</v>
      </c>
      <c r="CM1232" t="s">
        <v>136</v>
      </c>
      <c r="CN1232" t="s">
        <v>7183</v>
      </c>
      <c r="CO1232" t="s">
        <v>138</v>
      </c>
      <c r="CQ1232" t="s">
        <v>115</v>
      </c>
      <c r="CR1232" t="s">
        <v>133</v>
      </c>
      <c r="CS1232" t="s">
        <v>139</v>
      </c>
      <c r="CT1232" t="s">
        <v>133</v>
      </c>
      <c r="CU1232" t="s">
        <v>139</v>
      </c>
      <c r="CV1232" t="s">
        <v>133</v>
      </c>
      <c r="CW1232" t="s">
        <v>139</v>
      </c>
      <c r="CX1232" t="s">
        <v>7184</v>
      </c>
      <c r="CY1232" s="10">
        <v>16702332374</v>
      </c>
      <c r="CZ1232" t="s">
        <v>3925</v>
      </c>
      <c r="DA1232" t="s">
        <v>139</v>
      </c>
      <c r="DB1232" t="s">
        <v>133</v>
      </c>
      <c r="DC1232" t="s">
        <v>115</v>
      </c>
    </row>
    <row r="1233" spans="1:112" ht="14.45" customHeight="1" x14ac:dyDescent="0.25">
      <c r="A1233" t="s">
        <v>7361</v>
      </c>
      <c r="B1233" t="s">
        <v>113</v>
      </c>
      <c r="C1233" s="1">
        <v>45676</v>
      </c>
      <c r="D1233" s="1">
        <v>45681</v>
      </c>
      <c r="E1233" t="s">
        <v>114</v>
      </c>
      <c r="G1233" t="s">
        <v>115</v>
      </c>
      <c r="H1233" t="s">
        <v>115</v>
      </c>
      <c r="I1233" t="s">
        <v>115</v>
      </c>
      <c r="J1233" t="s">
        <v>1547</v>
      </c>
      <c r="K1233" t="s">
        <v>1548</v>
      </c>
      <c r="L1233" t="s">
        <v>1549</v>
      </c>
      <c r="N1233" t="s">
        <v>148</v>
      </c>
      <c r="O1233" t="s">
        <v>120</v>
      </c>
      <c r="P1233" s="8">
        <v>96950</v>
      </c>
      <c r="Q1233" t="s">
        <v>121</v>
      </c>
      <c r="S1233" s="10">
        <v>16702345900</v>
      </c>
      <c r="U1233" t="s">
        <v>1550</v>
      </c>
      <c r="V1233">
        <v>721110</v>
      </c>
      <c r="W1233" t="s">
        <v>123</v>
      </c>
      <c r="Y1233" t="s">
        <v>1551</v>
      </c>
      <c r="Z1233" t="s">
        <v>1552</v>
      </c>
      <c r="AB1233" t="s">
        <v>1553</v>
      </c>
      <c r="AC1233" t="s">
        <v>1549</v>
      </c>
      <c r="AE1233" t="s">
        <v>148</v>
      </c>
      <c r="AF1233" t="s">
        <v>120</v>
      </c>
      <c r="AG1233" s="8">
        <v>96950</v>
      </c>
      <c r="AH1233" t="s">
        <v>121</v>
      </c>
      <c r="AJ1233" s="10">
        <v>16702345900</v>
      </c>
      <c r="AK1233">
        <v>266</v>
      </c>
      <c r="AL1233" t="s">
        <v>1554</v>
      </c>
      <c r="BD1233" t="str">
        <f>"37-2012.00"</f>
        <v>37-2012.00</v>
      </c>
      <c r="BE1233" t="s">
        <v>512</v>
      </c>
      <c r="BF1233" t="s">
        <v>7362</v>
      </c>
      <c r="BG1233" t="s">
        <v>7363</v>
      </c>
      <c r="BH1233">
        <v>4</v>
      </c>
      <c r="BJ1233" s="1">
        <v>45839</v>
      </c>
      <c r="BK1233" s="1">
        <v>46203</v>
      </c>
      <c r="BN1233">
        <v>40</v>
      </c>
      <c r="BO1233">
        <v>0</v>
      </c>
      <c r="BP1233">
        <v>7</v>
      </c>
      <c r="BQ1233">
        <v>6</v>
      </c>
      <c r="BR1233">
        <v>6</v>
      </c>
      <c r="BS1233">
        <v>7</v>
      </c>
      <c r="BT1233">
        <v>7</v>
      </c>
      <c r="BU1233">
        <v>7</v>
      </c>
      <c r="BV1233" t="str">
        <f>"8:00 AM"</f>
        <v>8:00 AM</v>
      </c>
      <c r="BW1233" t="str">
        <f>"5:00 PM"</f>
        <v>5:00 PM</v>
      </c>
      <c r="BX1233" t="s">
        <v>226</v>
      </c>
      <c r="BY1233">
        <v>0</v>
      </c>
      <c r="BZ1233">
        <v>4</v>
      </c>
      <c r="CA1233" t="s">
        <v>115</v>
      </c>
      <c r="CC1233" t="s">
        <v>368</v>
      </c>
      <c r="CD1233" t="s">
        <v>1557</v>
      </c>
      <c r="CF1233" t="s">
        <v>148</v>
      </c>
      <c r="CG1233" t="s">
        <v>120</v>
      </c>
      <c r="CH1233" s="8">
        <v>96950</v>
      </c>
      <c r="CI1233" s="3">
        <v>7.77</v>
      </c>
      <c r="CJ1233" s="3">
        <v>7.77</v>
      </c>
      <c r="CK1233" s="3">
        <v>11.65</v>
      </c>
      <c r="CL1233" s="3">
        <v>11.65</v>
      </c>
      <c r="CM1233" t="s">
        <v>136</v>
      </c>
      <c r="CO1233" t="s">
        <v>138</v>
      </c>
      <c r="CQ1233" t="s">
        <v>115</v>
      </c>
      <c r="CR1233" t="s">
        <v>133</v>
      </c>
      <c r="CS1233" t="s">
        <v>139</v>
      </c>
      <c r="CT1233" t="s">
        <v>133</v>
      </c>
      <c r="CU1233" t="s">
        <v>139</v>
      </c>
      <c r="CV1233" t="s">
        <v>133</v>
      </c>
      <c r="CW1233" t="s">
        <v>139</v>
      </c>
      <c r="CX1233" t="s">
        <v>1558</v>
      </c>
      <c r="CY1233" s="10">
        <v>16702345900</v>
      </c>
      <c r="CZ1233" t="s">
        <v>7364</v>
      </c>
      <c r="DA1233" t="s">
        <v>139</v>
      </c>
      <c r="DB1233" t="s">
        <v>133</v>
      </c>
      <c r="DC1233" t="s">
        <v>115</v>
      </c>
    </row>
    <row r="1234" spans="1:112" ht="14.45" customHeight="1" x14ac:dyDescent="0.25">
      <c r="A1234" t="s">
        <v>7569</v>
      </c>
      <c r="B1234" t="s">
        <v>143</v>
      </c>
      <c r="C1234" s="1">
        <v>45462</v>
      </c>
      <c r="D1234" s="1">
        <v>45681</v>
      </c>
      <c r="E1234" t="s">
        <v>144</v>
      </c>
      <c r="F1234" s="1">
        <v>45590</v>
      </c>
      <c r="G1234" t="s">
        <v>115</v>
      </c>
      <c r="H1234" t="s">
        <v>115</v>
      </c>
      <c r="I1234" t="s">
        <v>115</v>
      </c>
      <c r="J1234" t="s">
        <v>559</v>
      </c>
      <c r="L1234" t="s">
        <v>2968</v>
      </c>
      <c r="N1234" t="s">
        <v>760</v>
      </c>
      <c r="O1234" t="s">
        <v>120</v>
      </c>
      <c r="P1234" s="8">
        <v>96950</v>
      </c>
      <c r="Q1234" t="s">
        <v>121</v>
      </c>
      <c r="S1234" s="10">
        <v>16702345828</v>
      </c>
      <c r="U1234" t="s">
        <v>562</v>
      </c>
      <c r="V1234">
        <v>2389</v>
      </c>
      <c r="W1234" t="s">
        <v>123</v>
      </c>
      <c r="Y1234" t="s">
        <v>563</v>
      </c>
      <c r="Z1234" t="s">
        <v>564</v>
      </c>
      <c r="AB1234" t="s">
        <v>565</v>
      </c>
      <c r="AC1234" t="s">
        <v>2968</v>
      </c>
      <c r="AE1234" t="s">
        <v>760</v>
      </c>
      <c r="AF1234" t="s">
        <v>120</v>
      </c>
      <c r="AG1234" s="8">
        <v>96950</v>
      </c>
      <c r="AH1234" t="s">
        <v>121</v>
      </c>
      <c r="AJ1234" s="10">
        <v>16702345828</v>
      </c>
      <c r="AL1234" t="s">
        <v>566</v>
      </c>
      <c r="AM1234" t="s">
        <v>567</v>
      </c>
      <c r="AN1234" t="s">
        <v>568</v>
      </c>
      <c r="AO1234" t="s">
        <v>569</v>
      </c>
      <c r="AQ1234" t="s">
        <v>570</v>
      </c>
      <c r="AR1234" t="s">
        <v>2969</v>
      </c>
      <c r="AS1234" t="s">
        <v>148</v>
      </c>
      <c r="AT1234" t="s">
        <v>120</v>
      </c>
      <c r="AU1234" s="8">
        <v>96950</v>
      </c>
      <c r="AV1234" t="s">
        <v>121</v>
      </c>
      <c r="AX1234" s="10">
        <v>16702872946</v>
      </c>
      <c r="AZ1234" t="s">
        <v>572</v>
      </c>
      <c r="BA1234" t="s">
        <v>573</v>
      </c>
      <c r="BD1234" t="str">
        <f>"53-3032.00"</f>
        <v>53-3032.00</v>
      </c>
      <c r="BE1234" t="s">
        <v>2970</v>
      </c>
      <c r="BF1234" t="s">
        <v>2971</v>
      </c>
      <c r="BG1234" t="s">
        <v>2972</v>
      </c>
      <c r="BH1234">
        <v>2</v>
      </c>
      <c r="BI1234">
        <v>2</v>
      </c>
      <c r="BJ1234" s="1">
        <v>45592</v>
      </c>
      <c r="BK1234" s="1">
        <v>45956</v>
      </c>
      <c r="BL1234" s="1">
        <v>45681</v>
      </c>
      <c r="BM1234" s="1">
        <v>45956</v>
      </c>
      <c r="BN1234">
        <v>40</v>
      </c>
      <c r="BO1234">
        <v>0</v>
      </c>
      <c r="BP1234">
        <v>8</v>
      </c>
      <c r="BQ1234">
        <v>8</v>
      </c>
      <c r="BR1234">
        <v>8</v>
      </c>
      <c r="BS1234">
        <v>8</v>
      </c>
      <c r="BT1234">
        <v>8</v>
      </c>
      <c r="BU1234">
        <v>0</v>
      </c>
      <c r="BV1234" t="str">
        <f>"8:00 AM"</f>
        <v>8:00 AM</v>
      </c>
      <c r="BW1234" t="str">
        <f>"5:00 PM"</f>
        <v>5:00 PM</v>
      </c>
      <c r="BX1234" t="s">
        <v>158</v>
      </c>
      <c r="BY1234">
        <v>0</v>
      </c>
      <c r="BZ1234">
        <v>12</v>
      </c>
      <c r="CA1234" t="s">
        <v>115</v>
      </c>
      <c r="CC1234" t="s">
        <v>7570</v>
      </c>
      <c r="CD1234" t="s">
        <v>2973</v>
      </c>
      <c r="CE1234" t="s">
        <v>2968</v>
      </c>
      <c r="CF1234" t="s">
        <v>760</v>
      </c>
      <c r="CG1234" t="s">
        <v>120</v>
      </c>
      <c r="CH1234" s="8">
        <v>96950</v>
      </c>
      <c r="CI1234" s="3">
        <v>10.47</v>
      </c>
      <c r="CJ1234" s="3">
        <v>10.47</v>
      </c>
      <c r="CK1234" s="3">
        <v>15.71</v>
      </c>
      <c r="CL1234" s="3">
        <v>15.71</v>
      </c>
      <c r="CM1234" t="s">
        <v>136</v>
      </c>
      <c r="CN1234" t="s">
        <v>368</v>
      </c>
      <c r="CO1234" t="s">
        <v>138</v>
      </c>
      <c r="CQ1234" t="s">
        <v>115</v>
      </c>
      <c r="CR1234" t="s">
        <v>133</v>
      </c>
      <c r="CS1234" t="s">
        <v>139</v>
      </c>
      <c r="CT1234" t="s">
        <v>133</v>
      </c>
      <c r="CU1234" t="s">
        <v>139</v>
      </c>
      <c r="CV1234" t="s">
        <v>133</v>
      </c>
      <c r="CW1234" t="s">
        <v>139</v>
      </c>
      <c r="CX1234" t="s">
        <v>680</v>
      </c>
      <c r="CY1234" s="10">
        <v>16702345828</v>
      </c>
      <c r="CZ1234" t="s">
        <v>566</v>
      </c>
      <c r="DA1234" t="s">
        <v>139</v>
      </c>
      <c r="DB1234" t="s">
        <v>133</v>
      </c>
      <c r="DC1234" t="s">
        <v>115</v>
      </c>
      <c r="DD1234" t="s">
        <v>568</v>
      </c>
      <c r="DE1234" t="s">
        <v>569</v>
      </c>
      <c r="DG1234" t="s">
        <v>573</v>
      </c>
      <c r="DH1234" t="s">
        <v>572</v>
      </c>
    </row>
    <row r="1235" spans="1:112" ht="14.45" customHeight="1" x14ac:dyDescent="0.25">
      <c r="A1235" t="s">
        <v>9268</v>
      </c>
      <c r="B1235" t="s">
        <v>901</v>
      </c>
      <c r="C1235" s="1">
        <v>45629</v>
      </c>
      <c r="D1235" s="1">
        <v>45681</v>
      </c>
      <c r="E1235" t="s">
        <v>114</v>
      </c>
      <c r="G1235" t="s">
        <v>115</v>
      </c>
      <c r="H1235" t="s">
        <v>115</v>
      </c>
      <c r="I1235" t="s">
        <v>115</v>
      </c>
      <c r="J1235" t="s">
        <v>997</v>
      </c>
      <c r="L1235" t="s">
        <v>998</v>
      </c>
      <c r="M1235" t="s">
        <v>999</v>
      </c>
      <c r="N1235" t="s">
        <v>119</v>
      </c>
      <c r="O1235" t="s">
        <v>120</v>
      </c>
      <c r="P1235" s="8">
        <v>96950</v>
      </c>
      <c r="Q1235" t="s">
        <v>121</v>
      </c>
      <c r="S1235" s="10">
        <v>16702858730</v>
      </c>
      <c r="U1235" t="s">
        <v>1000</v>
      </c>
      <c r="V1235">
        <v>561320</v>
      </c>
      <c r="W1235" t="s">
        <v>123</v>
      </c>
      <c r="Y1235" t="s">
        <v>1001</v>
      </c>
      <c r="Z1235" t="s">
        <v>1002</v>
      </c>
      <c r="AA1235" t="s">
        <v>1003</v>
      </c>
      <c r="AB1235" t="s">
        <v>288</v>
      </c>
      <c r="AC1235" t="s">
        <v>998</v>
      </c>
      <c r="AD1235" t="s">
        <v>999</v>
      </c>
      <c r="AE1235" t="s">
        <v>119</v>
      </c>
      <c r="AF1235" t="s">
        <v>120</v>
      </c>
      <c r="AG1235" s="8">
        <v>96950</v>
      </c>
      <c r="AH1235" t="s">
        <v>121</v>
      </c>
      <c r="AJ1235" s="10">
        <v>16702858730</v>
      </c>
      <c r="AL1235" t="s">
        <v>1004</v>
      </c>
      <c r="BD1235" t="str">
        <f>"35-2014.00"</f>
        <v>35-2014.00</v>
      </c>
      <c r="BE1235" t="s">
        <v>273</v>
      </c>
      <c r="BF1235" t="s">
        <v>4227</v>
      </c>
      <c r="BG1235" t="s">
        <v>275</v>
      </c>
      <c r="BH1235">
        <v>10</v>
      </c>
      <c r="BI1235">
        <v>9</v>
      </c>
      <c r="BJ1235" s="1">
        <v>45689</v>
      </c>
      <c r="BK1235" s="1">
        <v>46053</v>
      </c>
      <c r="BL1235" s="1">
        <v>45689</v>
      </c>
      <c r="BM1235" s="1">
        <v>46053</v>
      </c>
      <c r="BN1235">
        <v>35</v>
      </c>
      <c r="BO1235">
        <v>0</v>
      </c>
      <c r="BP1235">
        <v>7</v>
      </c>
      <c r="BQ1235">
        <v>7</v>
      </c>
      <c r="BR1235">
        <v>7</v>
      </c>
      <c r="BS1235">
        <v>7</v>
      </c>
      <c r="BT1235">
        <v>7</v>
      </c>
      <c r="BU1235">
        <v>0</v>
      </c>
      <c r="BV1235" t="str">
        <f>"7:00 AM"</f>
        <v>7:00 AM</v>
      </c>
      <c r="BW1235" t="str">
        <f>"3:00 PM"</f>
        <v>3:00 PM</v>
      </c>
      <c r="BX1235" t="s">
        <v>158</v>
      </c>
      <c r="BY1235">
        <v>0</v>
      </c>
      <c r="BZ1235">
        <v>12</v>
      </c>
      <c r="CA1235" t="s">
        <v>115</v>
      </c>
      <c r="CC1235" s="2" t="s">
        <v>4228</v>
      </c>
      <c r="CD1235" t="s">
        <v>1008</v>
      </c>
      <c r="CE1235" t="s">
        <v>1009</v>
      </c>
      <c r="CF1235" t="s">
        <v>119</v>
      </c>
      <c r="CG1235" t="s">
        <v>120</v>
      </c>
      <c r="CH1235" s="8">
        <v>96950</v>
      </c>
      <c r="CI1235" s="3">
        <v>8.83</v>
      </c>
      <c r="CJ1235" s="3">
        <v>8.83</v>
      </c>
      <c r="CK1235" s="3">
        <v>13.25</v>
      </c>
      <c r="CL1235" s="3">
        <v>13.25</v>
      </c>
      <c r="CM1235" t="s">
        <v>136</v>
      </c>
      <c r="CN1235" t="s">
        <v>368</v>
      </c>
      <c r="CO1235" t="s">
        <v>138</v>
      </c>
      <c r="CQ1235" t="s">
        <v>115</v>
      </c>
      <c r="CR1235" t="s">
        <v>133</v>
      </c>
      <c r="CS1235" t="s">
        <v>139</v>
      </c>
      <c r="CT1235" t="s">
        <v>133</v>
      </c>
      <c r="CU1235" t="s">
        <v>139</v>
      </c>
      <c r="CV1235" t="s">
        <v>133</v>
      </c>
      <c r="CW1235" t="s">
        <v>139</v>
      </c>
      <c r="CX1235" s="2" t="s">
        <v>1010</v>
      </c>
      <c r="CY1235" s="10">
        <v>16702858730</v>
      </c>
      <c r="CZ1235" t="s">
        <v>1004</v>
      </c>
      <c r="DA1235" t="s">
        <v>209</v>
      </c>
      <c r="DB1235" t="s">
        <v>133</v>
      </c>
      <c r="DC1235" t="s">
        <v>115</v>
      </c>
    </row>
    <row r="1236" spans="1:112" ht="14.45" customHeight="1" x14ac:dyDescent="0.25">
      <c r="A1236" t="s">
        <v>3147</v>
      </c>
      <c r="B1236" t="s">
        <v>212</v>
      </c>
      <c r="C1236" s="1">
        <v>45638</v>
      </c>
      <c r="D1236" s="1">
        <v>45683</v>
      </c>
      <c r="E1236" t="s">
        <v>144</v>
      </c>
      <c r="F1236" s="1">
        <v>45807</v>
      </c>
      <c r="G1236" t="s">
        <v>115</v>
      </c>
      <c r="H1236" t="s">
        <v>115</v>
      </c>
      <c r="I1236" t="s">
        <v>115</v>
      </c>
      <c r="J1236" t="s">
        <v>3148</v>
      </c>
      <c r="K1236" t="s">
        <v>3149</v>
      </c>
      <c r="L1236" t="s">
        <v>3150</v>
      </c>
      <c r="N1236" t="s">
        <v>119</v>
      </c>
      <c r="O1236" t="s">
        <v>120</v>
      </c>
      <c r="P1236" s="8">
        <v>96950</v>
      </c>
      <c r="Q1236" t="s">
        <v>121</v>
      </c>
      <c r="S1236" s="10">
        <v>16702353313</v>
      </c>
      <c r="U1236" t="s">
        <v>2991</v>
      </c>
      <c r="V1236">
        <v>721110</v>
      </c>
      <c r="W1236" t="s">
        <v>123</v>
      </c>
      <c r="Y1236" t="s">
        <v>1180</v>
      </c>
      <c r="Z1236" t="s">
        <v>1992</v>
      </c>
      <c r="AB1236" t="s">
        <v>663</v>
      </c>
      <c r="AC1236" t="s">
        <v>3150</v>
      </c>
      <c r="AE1236" t="s">
        <v>119</v>
      </c>
      <c r="AF1236" t="s">
        <v>120</v>
      </c>
      <c r="AG1236" s="8">
        <v>96950</v>
      </c>
      <c r="AH1236" t="s">
        <v>121</v>
      </c>
      <c r="AJ1236" s="10">
        <v>16702353313</v>
      </c>
      <c r="AL1236" t="s">
        <v>2994</v>
      </c>
      <c r="BD1236" t="str">
        <f>"37-2011.00"</f>
        <v>37-2011.00</v>
      </c>
      <c r="BE1236" t="s">
        <v>203</v>
      </c>
      <c r="BF1236" t="s">
        <v>3151</v>
      </c>
      <c r="BG1236" t="s">
        <v>3152</v>
      </c>
      <c r="BH1236">
        <v>5</v>
      </c>
      <c r="BJ1236" s="1">
        <v>45809</v>
      </c>
      <c r="BK1236" s="1">
        <v>46173</v>
      </c>
      <c r="BN1236">
        <v>36</v>
      </c>
      <c r="BO1236">
        <v>6</v>
      </c>
      <c r="BP1236">
        <v>6</v>
      </c>
      <c r="BQ1236">
        <v>6</v>
      </c>
      <c r="BR1236">
        <v>6</v>
      </c>
      <c r="BS1236">
        <v>0</v>
      </c>
      <c r="BT1236">
        <v>6</v>
      </c>
      <c r="BU1236">
        <v>6</v>
      </c>
      <c r="BV1236" t="str">
        <f>"8:00 AM"</f>
        <v>8:00 AM</v>
      </c>
      <c r="BW1236" t="str">
        <f>"6:00 PM"</f>
        <v>6:00 PM</v>
      </c>
      <c r="BX1236" t="s">
        <v>158</v>
      </c>
      <c r="BY1236">
        <v>0</v>
      </c>
      <c r="BZ1236">
        <v>12</v>
      </c>
      <c r="CA1236" t="s">
        <v>115</v>
      </c>
      <c r="CC1236" t="s">
        <v>3153</v>
      </c>
      <c r="CD1236" t="s">
        <v>3154</v>
      </c>
      <c r="CE1236" t="s">
        <v>3155</v>
      </c>
      <c r="CF1236" t="s">
        <v>119</v>
      </c>
      <c r="CG1236" t="s">
        <v>120</v>
      </c>
      <c r="CH1236" s="8">
        <v>96950</v>
      </c>
      <c r="CI1236" s="3">
        <v>8.2899999999999991</v>
      </c>
      <c r="CJ1236" s="3">
        <v>8.2899999999999991</v>
      </c>
      <c r="CK1236" s="3">
        <v>0</v>
      </c>
      <c r="CL1236" s="3">
        <v>0</v>
      </c>
      <c r="CM1236" t="s">
        <v>136</v>
      </c>
      <c r="CN1236" t="s">
        <v>158</v>
      </c>
      <c r="CO1236" t="s">
        <v>138</v>
      </c>
      <c r="CQ1236" t="s">
        <v>133</v>
      </c>
      <c r="CR1236" t="s">
        <v>133</v>
      </c>
      <c r="CS1236" t="s">
        <v>139</v>
      </c>
      <c r="CT1236" t="s">
        <v>139</v>
      </c>
      <c r="CU1236" t="s">
        <v>139</v>
      </c>
      <c r="CV1236" t="s">
        <v>133</v>
      </c>
      <c r="CW1236" t="s">
        <v>139</v>
      </c>
      <c r="CX1236" t="s">
        <v>158</v>
      </c>
      <c r="CY1236" s="10">
        <v>16702353313</v>
      </c>
      <c r="CZ1236" t="s">
        <v>2994</v>
      </c>
      <c r="DA1236" t="s">
        <v>139</v>
      </c>
      <c r="DB1236" t="s">
        <v>133</v>
      </c>
      <c r="DC1236" t="s">
        <v>115</v>
      </c>
      <c r="DD1236" t="s">
        <v>2995</v>
      </c>
      <c r="DE1236" t="s">
        <v>2996</v>
      </c>
      <c r="DF1236" t="s">
        <v>237</v>
      </c>
      <c r="DG1236" t="s">
        <v>2989</v>
      </c>
      <c r="DH1236" t="s">
        <v>2994</v>
      </c>
    </row>
    <row r="1237" spans="1:112" ht="14.45" customHeight="1" x14ac:dyDescent="0.25">
      <c r="A1237" t="s">
        <v>2890</v>
      </c>
      <c r="B1237" t="s">
        <v>143</v>
      </c>
      <c r="C1237" s="1">
        <v>45628</v>
      </c>
      <c r="D1237" s="1">
        <v>45684</v>
      </c>
      <c r="E1237" t="s">
        <v>114</v>
      </c>
      <c r="G1237" t="s">
        <v>115</v>
      </c>
      <c r="H1237" t="s">
        <v>115</v>
      </c>
      <c r="I1237" t="s">
        <v>115</v>
      </c>
      <c r="J1237" t="s">
        <v>2891</v>
      </c>
      <c r="L1237" t="s">
        <v>2892</v>
      </c>
      <c r="N1237" t="s">
        <v>119</v>
      </c>
      <c r="O1237" t="s">
        <v>120</v>
      </c>
      <c r="P1237" s="8">
        <v>96950</v>
      </c>
      <c r="Q1237" t="s">
        <v>121</v>
      </c>
      <c r="S1237" s="10">
        <v>16705881110</v>
      </c>
      <c r="U1237" t="s">
        <v>2893</v>
      </c>
      <c r="V1237">
        <v>56132</v>
      </c>
      <c r="W1237" t="s">
        <v>123</v>
      </c>
      <c r="Y1237" t="s">
        <v>2894</v>
      </c>
      <c r="Z1237" t="s">
        <v>2895</v>
      </c>
      <c r="AA1237" t="s">
        <v>2896</v>
      </c>
      <c r="AB1237" t="s">
        <v>200</v>
      </c>
      <c r="AC1237" t="s">
        <v>2892</v>
      </c>
      <c r="AE1237" t="s">
        <v>119</v>
      </c>
      <c r="AF1237" t="s">
        <v>120</v>
      </c>
      <c r="AG1237" s="8">
        <v>96950</v>
      </c>
      <c r="AH1237" t="s">
        <v>121</v>
      </c>
      <c r="AJ1237" s="10">
        <v>16705881110</v>
      </c>
      <c r="AL1237" t="s">
        <v>2897</v>
      </c>
      <c r="BD1237" t="str">
        <f>"37-2012.00"</f>
        <v>37-2012.00</v>
      </c>
      <c r="BE1237" t="s">
        <v>512</v>
      </c>
      <c r="BF1237" t="s">
        <v>2898</v>
      </c>
      <c r="BG1237" t="s">
        <v>2644</v>
      </c>
      <c r="BH1237">
        <v>10</v>
      </c>
      <c r="BI1237">
        <v>10</v>
      </c>
      <c r="BJ1237" s="1">
        <v>45748</v>
      </c>
      <c r="BK1237" s="1">
        <v>46112</v>
      </c>
      <c r="BL1237" s="1">
        <v>45748</v>
      </c>
      <c r="BM1237" s="1">
        <v>46112</v>
      </c>
      <c r="BN1237">
        <v>35</v>
      </c>
      <c r="BO1237">
        <v>0</v>
      </c>
      <c r="BP1237">
        <v>7</v>
      </c>
      <c r="BQ1237">
        <v>7</v>
      </c>
      <c r="BR1237">
        <v>7</v>
      </c>
      <c r="BS1237">
        <v>7</v>
      </c>
      <c r="BT1237">
        <v>7</v>
      </c>
      <c r="BU1237">
        <v>0</v>
      </c>
      <c r="BV1237" t="str">
        <f>"8:00 AM"</f>
        <v>8:00 AM</v>
      </c>
      <c r="BW1237" t="str">
        <f>"5:00 PM"</f>
        <v>5:00 PM</v>
      </c>
      <c r="BX1237" t="s">
        <v>158</v>
      </c>
      <c r="BY1237">
        <v>0</v>
      </c>
      <c r="BZ1237">
        <v>3</v>
      </c>
      <c r="CA1237" t="s">
        <v>115</v>
      </c>
      <c r="CC1237" s="2" t="s">
        <v>2899</v>
      </c>
      <c r="CD1237" t="s">
        <v>2900</v>
      </c>
      <c r="CF1237" t="s">
        <v>119</v>
      </c>
      <c r="CG1237" t="s">
        <v>120</v>
      </c>
      <c r="CH1237" s="8">
        <v>96950</v>
      </c>
      <c r="CI1237" s="3">
        <v>7.77</v>
      </c>
      <c r="CJ1237" s="3">
        <v>7.77</v>
      </c>
      <c r="CK1237" s="3">
        <v>11.66</v>
      </c>
      <c r="CL1237" s="3">
        <v>11.66</v>
      </c>
      <c r="CM1237" t="s">
        <v>136</v>
      </c>
      <c r="CN1237" t="s">
        <v>137</v>
      </c>
      <c r="CO1237" t="s">
        <v>138</v>
      </c>
      <c r="CQ1237" t="s">
        <v>133</v>
      </c>
      <c r="CR1237" t="s">
        <v>133</v>
      </c>
      <c r="CS1237" t="s">
        <v>139</v>
      </c>
      <c r="CT1237" t="s">
        <v>133</v>
      </c>
      <c r="CU1237" t="s">
        <v>139</v>
      </c>
      <c r="CV1237" t="s">
        <v>133</v>
      </c>
      <c r="CW1237" t="s">
        <v>139</v>
      </c>
      <c r="CX1237" s="2" t="s">
        <v>2901</v>
      </c>
      <c r="CY1237" s="10">
        <v>16705881110</v>
      </c>
      <c r="CZ1237" t="s">
        <v>2897</v>
      </c>
      <c r="DA1237" t="s">
        <v>139</v>
      </c>
      <c r="DB1237" t="s">
        <v>133</v>
      </c>
      <c r="DC1237" t="s">
        <v>115</v>
      </c>
    </row>
    <row r="1238" spans="1:112" ht="14.45" customHeight="1" x14ac:dyDescent="0.25">
      <c r="A1238" t="s">
        <v>6144</v>
      </c>
      <c r="B1238" t="s">
        <v>113</v>
      </c>
      <c r="C1238" s="1">
        <v>45678</v>
      </c>
      <c r="D1238" s="1">
        <v>45684</v>
      </c>
      <c r="E1238" t="s">
        <v>114</v>
      </c>
      <c r="G1238" t="s">
        <v>115</v>
      </c>
      <c r="H1238" t="s">
        <v>115</v>
      </c>
      <c r="I1238" t="s">
        <v>115</v>
      </c>
      <c r="J1238" t="s">
        <v>4818</v>
      </c>
      <c r="L1238" t="s">
        <v>4070</v>
      </c>
      <c r="N1238" t="s">
        <v>119</v>
      </c>
      <c r="O1238" t="s">
        <v>120</v>
      </c>
      <c r="P1238" s="8">
        <v>96950</v>
      </c>
      <c r="Q1238" t="s">
        <v>121</v>
      </c>
      <c r="S1238" s="10">
        <v>16707891106</v>
      </c>
      <c r="U1238" t="s">
        <v>4071</v>
      </c>
      <c r="V1238">
        <v>56132</v>
      </c>
      <c r="W1238" t="s">
        <v>123</v>
      </c>
      <c r="Y1238" t="s">
        <v>2878</v>
      </c>
      <c r="Z1238" t="s">
        <v>2879</v>
      </c>
      <c r="AA1238" t="s">
        <v>2880</v>
      </c>
      <c r="AB1238" t="s">
        <v>200</v>
      </c>
      <c r="AC1238" t="s">
        <v>4070</v>
      </c>
      <c r="AE1238" t="s">
        <v>119</v>
      </c>
      <c r="AF1238" t="s">
        <v>120</v>
      </c>
      <c r="AG1238" s="8">
        <v>96950</v>
      </c>
      <c r="AH1238" t="s">
        <v>121</v>
      </c>
      <c r="AJ1238" s="10">
        <v>16707891106</v>
      </c>
      <c r="AL1238" t="s">
        <v>4072</v>
      </c>
      <c r="BD1238" t="str">
        <f>"43-4181.00"</f>
        <v>43-4181.00</v>
      </c>
      <c r="BE1238" t="s">
        <v>1145</v>
      </c>
      <c r="BF1238" t="s">
        <v>4819</v>
      </c>
      <c r="BG1238" t="s">
        <v>4820</v>
      </c>
      <c r="BH1238">
        <v>5</v>
      </c>
      <c r="BJ1238" s="1">
        <v>45838</v>
      </c>
      <c r="BK1238" s="1">
        <v>46204</v>
      </c>
      <c r="BN1238">
        <v>35</v>
      </c>
      <c r="BO1238">
        <v>0</v>
      </c>
      <c r="BP1238">
        <v>7</v>
      </c>
      <c r="BQ1238">
        <v>7</v>
      </c>
      <c r="BR1238">
        <v>7</v>
      </c>
      <c r="BS1238">
        <v>7</v>
      </c>
      <c r="BT1238">
        <v>7</v>
      </c>
      <c r="BU1238">
        <v>0</v>
      </c>
      <c r="BV1238" t="str">
        <f>"8:00 AM"</f>
        <v>8:00 AM</v>
      </c>
      <c r="BW1238" t="str">
        <f>"4:00 PM"</f>
        <v>4:00 PM</v>
      </c>
      <c r="BX1238" t="s">
        <v>726</v>
      </c>
      <c r="BY1238">
        <v>0</v>
      </c>
      <c r="BZ1238">
        <v>12</v>
      </c>
      <c r="CA1238" t="s">
        <v>115</v>
      </c>
      <c r="CC1238" s="2" t="s">
        <v>6145</v>
      </c>
      <c r="CD1238" t="s">
        <v>4070</v>
      </c>
      <c r="CF1238" t="s">
        <v>119</v>
      </c>
      <c r="CG1238" t="s">
        <v>120</v>
      </c>
      <c r="CH1238" s="8">
        <v>96950</v>
      </c>
      <c r="CI1238" s="3">
        <v>8.77</v>
      </c>
      <c r="CJ1238" s="3">
        <v>8.77</v>
      </c>
      <c r="CK1238" s="3">
        <v>13.16</v>
      </c>
      <c r="CL1238" s="3">
        <v>13.16</v>
      </c>
      <c r="CM1238" t="s">
        <v>136</v>
      </c>
      <c r="CO1238" t="s">
        <v>138</v>
      </c>
      <c r="CQ1238" t="s">
        <v>115</v>
      </c>
      <c r="CR1238" t="s">
        <v>133</v>
      </c>
      <c r="CS1238" t="s">
        <v>139</v>
      </c>
      <c r="CT1238" t="s">
        <v>133</v>
      </c>
      <c r="CU1238" t="s">
        <v>139</v>
      </c>
      <c r="CV1238" t="s">
        <v>133</v>
      </c>
      <c r="CW1238" t="s">
        <v>139</v>
      </c>
      <c r="CX1238" t="s">
        <v>6146</v>
      </c>
      <c r="CY1238" s="10">
        <v>16707852508</v>
      </c>
      <c r="CZ1238" t="s">
        <v>4073</v>
      </c>
      <c r="DA1238" t="s">
        <v>710</v>
      </c>
      <c r="DB1238" t="s">
        <v>133</v>
      </c>
      <c r="DC1238" t="s">
        <v>115</v>
      </c>
    </row>
    <row r="1239" spans="1:112" ht="14.45" customHeight="1" x14ac:dyDescent="0.25">
      <c r="A1239" t="s">
        <v>7494</v>
      </c>
      <c r="B1239" t="s">
        <v>192</v>
      </c>
      <c r="C1239" s="1">
        <v>45648</v>
      </c>
      <c r="D1239" s="1">
        <v>45684</v>
      </c>
      <c r="E1239" t="s">
        <v>144</v>
      </c>
      <c r="F1239" s="1">
        <v>45822</v>
      </c>
      <c r="G1239" t="s">
        <v>115</v>
      </c>
      <c r="H1239" t="s">
        <v>115</v>
      </c>
      <c r="I1239" t="s">
        <v>115</v>
      </c>
      <c r="J1239" t="s">
        <v>871</v>
      </c>
      <c r="L1239" t="s">
        <v>872</v>
      </c>
      <c r="M1239" t="s">
        <v>873</v>
      </c>
      <c r="N1239" t="s">
        <v>119</v>
      </c>
      <c r="O1239" t="s">
        <v>120</v>
      </c>
      <c r="P1239" s="8">
        <v>96950</v>
      </c>
      <c r="Q1239" t="s">
        <v>121</v>
      </c>
      <c r="R1239" t="s">
        <v>284</v>
      </c>
      <c r="S1239" s="10">
        <v>16703223320</v>
      </c>
      <c r="U1239" t="s">
        <v>875</v>
      </c>
      <c r="V1239">
        <v>611110</v>
      </c>
      <c r="W1239" t="s">
        <v>123</v>
      </c>
      <c r="Y1239" t="s">
        <v>876</v>
      </c>
      <c r="Z1239" t="s">
        <v>877</v>
      </c>
      <c r="AA1239" t="s">
        <v>878</v>
      </c>
      <c r="AB1239" t="s">
        <v>879</v>
      </c>
      <c r="AC1239" t="s">
        <v>872</v>
      </c>
      <c r="AE1239" t="s">
        <v>119</v>
      </c>
      <c r="AF1239" t="s">
        <v>120</v>
      </c>
      <c r="AG1239" s="8">
        <v>96950</v>
      </c>
      <c r="AH1239" t="s">
        <v>121</v>
      </c>
      <c r="AI1239" t="s">
        <v>284</v>
      </c>
      <c r="AJ1239" s="10">
        <v>16703223320</v>
      </c>
      <c r="AL1239" t="s">
        <v>880</v>
      </c>
      <c r="BD1239" t="str">
        <f>"25-2021.00"</f>
        <v>25-2021.00</v>
      </c>
      <c r="BE1239" t="s">
        <v>6695</v>
      </c>
      <c r="BF1239" t="s">
        <v>6696</v>
      </c>
      <c r="BG1239" t="s">
        <v>6697</v>
      </c>
      <c r="BH1239">
        <v>2</v>
      </c>
      <c r="BJ1239" s="1">
        <v>45824</v>
      </c>
      <c r="BK1239" s="1">
        <v>46188</v>
      </c>
      <c r="BN1239">
        <v>35</v>
      </c>
      <c r="BO1239">
        <v>0</v>
      </c>
      <c r="BP1239">
        <v>7</v>
      </c>
      <c r="BQ1239">
        <v>7</v>
      </c>
      <c r="BR1239">
        <v>7</v>
      </c>
      <c r="BS1239">
        <v>7</v>
      </c>
      <c r="BT1239">
        <v>7</v>
      </c>
      <c r="BU1239">
        <v>0</v>
      </c>
      <c r="BV1239" t="str">
        <f>"7:00 AM"</f>
        <v>7:00 AM</v>
      </c>
      <c r="BW1239" t="str">
        <f>"3:00 PM"</f>
        <v>3:00 PM</v>
      </c>
      <c r="BX1239" t="s">
        <v>4013</v>
      </c>
      <c r="BY1239">
        <v>0</v>
      </c>
      <c r="BZ1239">
        <v>12</v>
      </c>
      <c r="CA1239" t="s">
        <v>115</v>
      </c>
      <c r="CC1239" t="e">
        <f>- experience in CHRISTIAN SCHOOL SETTING.
- MUST BE WILLING to OBTAIN ACSI CERTIFICATION DURING THE INITIAL YEAR of EMPLOYMENT.
- MUST BE ABLE to USE TECHNOLOGY (LAPTOP, IPAD, PROJECTOR) in THE CLASSROOM.
- Knowledge in MICROSOFT OFFICE, GOOGLE CLASSROOM, GOOGLE DOCS, FORMS, and OTHER EDUCATIONAL SOFTWARE.
- Knowledge of INSTRUCTIONAL methods APPROPRIATE for STUDENTS AT THE RESPECTIVE GRADE LEVELS.</f>
        <v>#NAME?</v>
      </c>
      <c r="CD1239" t="s">
        <v>885</v>
      </c>
      <c r="CF1239" t="s">
        <v>119</v>
      </c>
      <c r="CG1239" t="s">
        <v>120</v>
      </c>
      <c r="CH1239" s="8">
        <v>96950</v>
      </c>
      <c r="CI1239" s="3">
        <v>20.48</v>
      </c>
      <c r="CJ1239" s="3">
        <v>20.48</v>
      </c>
      <c r="CK1239" s="3">
        <v>0</v>
      </c>
      <c r="CL1239" s="3">
        <v>0</v>
      </c>
      <c r="CM1239" t="s">
        <v>136</v>
      </c>
      <c r="CN1239" t="s">
        <v>246</v>
      </c>
      <c r="CO1239" t="s">
        <v>138</v>
      </c>
      <c r="CQ1239" t="s">
        <v>115</v>
      </c>
      <c r="CR1239" t="s">
        <v>133</v>
      </c>
      <c r="CS1239" t="s">
        <v>139</v>
      </c>
      <c r="CT1239" t="s">
        <v>139</v>
      </c>
      <c r="CU1239" t="s">
        <v>139</v>
      </c>
      <c r="CV1239" t="s">
        <v>133</v>
      </c>
      <c r="CW1239" t="s">
        <v>139</v>
      </c>
      <c r="CX1239" t="s">
        <v>295</v>
      </c>
      <c r="CY1239" s="10">
        <v>16703223320</v>
      </c>
      <c r="CZ1239" t="s">
        <v>880</v>
      </c>
      <c r="DA1239" t="s">
        <v>793</v>
      </c>
      <c r="DB1239" t="s">
        <v>133</v>
      </c>
      <c r="DC1239" t="s">
        <v>115</v>
      </c>
    </row>
    <row r="1240" spans="1:112" ht="14.45" customHeight="1" x14ac:dyDescent="0.25">
      <c r="A1240" t="s">
        <v>8269</v>
      </c>
      <c r="B1240" t="s">
        <v>143</v>
      </c>
      <c r="C1240" s="1">
        <v>45634</v>
      </c>
      <c r="D1240" s="1">
        <v>45684</v>
      </c>
      <c r="E1240" t="s">
        <v>114</v>
      </c>
      <c r="G1240" t="s">
        <v>115</v>
      </c>
      <c r="H1240" t="s">
        <v>115</v>
      </c>
      <c r="I1240" t="s">
        <v>115</v>
      </c>
      <c r="J1240" t="s">
        <v>2802</v>
      </c>
      <c r="L1240" t="s">
        <v>2803</v>
      </c>
      <c r="M1240" t="s">
        <v>2804</v>
      </c>
      <c r="N1240" t="s">
        <v>119</v>
      </c>
      <c r="O1240" t="s">
        <v>120</v>
      </c>
      <c r="P1240" s="8">
        <v>96950</v>
      </c>
      <c r="Q1240" t="s">
        <v>121</v>
      </c>
      <c r="S1240" s="10">
        <v>16702348106</v>
      </c>
      <c r="U1240" t="s">
        <v>2805</v>
      </c>
      <c r="V1240">
        <v>23622</v>
      </c>
      <c r="W1240" t="s">
        <v>123</v>
      </c>
      <c r="Y1240" t="s">
        <v>2806</v>
      </c>
      <c r="Z1240" t="s">
        <v>2807</v>
      </c>
      <c r="AB1240" t="s">
        <v>623</v>
      </c>
      <c r="AC1240" t="s">
        <v>2803</v>
      </c>
      <c r="AD1240" t="s">
        <v>2804</v>
      </c>
      <c r="AE1240" t="s">
        <v>119</v>
      </c>
      <c r="AF1240" t="s">
        <v>120</v>
      </c>
      <c r="AG1240" s="8">
        <v>96950</v>
      </c>
      <c r="AH1240" t="s">
        <v>121</v>
      </c>
      <c r="AJ1240" s="10">
        <v>16702348106</v>
      </c>
      <c r="AL1240" t="s">
        <v>2808</v>
      </c>
      <c r="BD1240" t="str">
        <f>"37-2011.00"</f>
        <v>37-2011.00</v>
      </c>
      <c r="BE1240" t="s">
        <v>203</v>
      </c>
      <c r="BF1240" t="s">
        <v>8270</v>
      </c>
      <c r="BG1240" t="s">
        <v>805</v>
      </c>
      <c r="BH1240">
        <v>2</v>
      </c>
      <c r="BI1240">
        <v>2</v>
      </c>
      <c r="BJ1240" s="1">
        <v>45689</v>
      </c>
      <c r="BK1240" s="1">
        <v>46053</v>
      </c>
      <c r="BL1240" s="1">
        <v>45689</v>
      </c>
      <c r="BM1240" s="1">
        <v>46053</v>
      </c>
      <c r="BN1240">
        <v>35</v>
      </c>
      <c r="BO1240">
        <v>0</v>
      </c>
      <c r="BP1240">
        <v>7</v>
      </c>
      <c r="BQ1240">
        <v>7</v>
      </c>
      <c r="BR1240">
        <v>7</v>
      </c>
      <c r="BS1240">
        <v>7</v>
      </c>
      <c r="BT1240">
        <v>7</v>
      </c>
      <c r="BU1240">
        <v>0</v>
      </c>
      <c r="BV1240" t="str">
        <f>"7:30 AM"</f>
        <v>7:30 AM</v>
      </c>
      <c r="BW1240" t="str">
        <f>"3:30 PM"</f>
        <v>3:30 PM</v>
      </c>
      <c r="BX1240" t="s">
        <v>158</v>
      </c>
      <c r="BY1240">
        <v>0</v>
      </c>
      <c r="BZ1240">
        <v>12</v>
      </c>
      <c r="CA1240" t="s">
        <v>115</v>
      </c>
      <c r="CC1240" s="2" t="s">
        <v>8271</v>
      </c>
      <c r="CD1240" t="s">
        <v>2803</v>
      </c>
      <c r="CE1240" t="s">
        <v>2804</v>
      </c>
      <c r="CF1240" t="s">
        <v>148</v>
      </c>
      <c r="CG1240" t="s">
        <v>120</v>
      </c>
      <c r="CH1240" s="8">
        <v>96950</v>
      </c>
      <c r="CI1240" s="3">
        <v>8.2899999999999991</v>
      </c>
      <c r="CJ1240" s="3">
        <v>8.2899999999999991</v>
      </c>
      <c r="CK1240" s="3">
        <v>12.44</v>
      </c>
      <c r="CL1240" s="3">
        <v>12.44</v>
      </c>
      <c r="CM1240" t="s">
        <v>136</v>
      </c>
      <c r="CO1240" t="s">
        <v>138</v>
      </c>
      <c r="CQ1240" t="s">
        <v>115</v>
      </c>
      <c r="CR1240" t="s">
        <v>133</v>
      </c>
      <c r="CS1240" t="s">
        <v>133</v>
      </c>
      <c r="CT1240" t="s">
        <v>133</v>
      </c>
      <c r="CU1240" t="s">
        <v>139</v>
      </c>
      <c r="CV1240" t="s">
        <v>133</v>
      </c>
      <c r="CW1240" t="s">
        <v>139</v>
      </c>
      <c r="CX1240" t="s">
        <v>8272</v>
      </c>
      <c r="CY1240" s="10">
        <v>16702348106</v>
      </c>
      <c r="CZ1240" t="s">
        <v>2808</v>
      </c>
      <c r="DA1240" t="s">
        <v>139</v>
      </c>
      <c r="DB1240" t="s">
        <v>133</v>
      </c>
      <c r="DC1240" t="s">
        <v>115</v>
      </c>
    </row>
    <row r="1241" spans="1:112" ht="14.45" customHeight="1" x14ac:dyDescent="0.25">
      <c r="A1241" t="s">
        <v>8305</v>
      </c>
      <c r="B1241" t="s">
        <v>143</v>
      </c>
      <c r="C1241" s="1">
        <v>45643</v>
      </c>
      <c r="D1241" s="1">
        <v>45684</v>
      </c>
      <c r="E1241" t="s">
        <v>114</v>
      </c>
      <c r="G1241" t="s">
        <v>115</v>
      </c>
      <c r="H1241" t="s">
        <v>115</v>
      </c>
      <c r="I1241" t="s">
        <v>115</v>
      </c>
      <c r="J1241" t="s">
        <v>8306</v>
      </c>
      <c r="K1241" t="s">
        <v>158</v>
      </c>
      <c r="L1241" t="s">
        <v>8307</v>
      </c>
      <c r="M1241" t="s">
        <v>8308</v>
      </c>
      <c r="N1241" t="s">
        <v>119</v>
      </c>
      <c r="O1241" t="s">
        <v>120</v>
      </c>
      <c r="P1241" s="8">
        <v>96950</v>
      </c>
      <c r="Q1241" t="s">
        <v>121</v>
      </c>
      <c r="S1241" s="10">
        <v>16702341629</v>
      </c>
      <c r="U1241" t="s">
        <v>8309</v>
      </c>
      <c r="V1241">
        <v>44414</v>
      </c>
      <c r="W1241" t="s">
        <v>123</v>
      </c>
      <c r="Y1241" t="s">
        <v>843</v>
      </c>
      <c r="Z1241" t="s">
        <v>8310</v>
      </c>
      <c r="AA1241" t="s">
        <v>1326</v>
      </c>
      <c r="AB1241" t="s">
        <v>200</v>
      </c>
      <c r="AC1241" t="s">
        <v>8307</v>
      </c>
      <c r="AD1241" t="s">
        <v>8311</v>
      </c>
      <c r="AE1241" t="s">
        <v>119</v>
      </c>
      <c r="AF1241" t="s">
        <v>120</v>
      </c>
      <c r="AG1241" s="8">
        <v>96950</v>
      </c>
      <c r="AH1241" t="s">
        <v>121</v>
      </c>
      <c r="AJ1241" s="10">
        <v>16702341629</v>
      </c>
      <c r="AL1241" t="s">
        <v>8312</v>
      </c>
      <c r="BD1241" t="str">
        <f>"37-2011.00"</f>
        <v>37-2011.00</v>
      </c>
      <c r="BE1241" t="s">
        <v>203</v>
      </c>
      <c r="BF1241" t="s">
        <v>8313</v>
      </c>
      <c r="BG1241" t="s">
        <v>1947</v>
      </c>
      <c r="BH1241">
        <v>2</v>
      </c>
      <c r="BI1241">
        <v>2</v>
      </c>
      <c r="BJ1241" s="1">
        <v>45689</v>
      </c>
      <c r="BK1241" s="1">
        <v>46053</v>
      </c>
      <c r="BL1241" s="1">
        <v>45689</v>
      </c>
      <c r="BM1241" s="1">
        <v>46053</v>
      </c>
      <c r="BN1241">
        <v>35</v>
      </c>
      <c r="BO1241">
        <v>0</v>
      </c>
      <c r="BP1241">
        <v>7</v>
      </c>
      <c r="BQ1241">
        <v>7</v>
      </c>
      <c r="BR1241">
        <v>7</v>
      </c>
      <c r="BS1241">
        <v>7</v>
      </c>
      <c r="BT1241">
        <v>7</v>
      </c>
      <c r="BU1241">
        <v>0</v>
      </c>
      <c r="BV1241" t="str">
        <f>"8:00 AM"</f>
        <v>8:00 AM</v>
      </c>
      <c r="BW1241" t="str">
        <f>"5:00 PM"</f>
        <v>5:00 PM</v>
      </c>
      <c r="BX1241" t="s">
        <v>158</v>
      </c>
      <c r="BY1241">
        <v>0</v>
      </c>
      <c r="BZ1241">
        <v>12</v>
      </c>
      <c r="CA1241" t="s">
        <v>115</v>
      </c>
      <c r="CC1241" t="s">
        <v>8314</v>
      </c>
      <c r="CD1241" t="s">
        <v>8311</v>
      </c>
      <c r="CE1241" t="s">
        <v>8311</v>
      </c>
      <c r="CF1241" t="s">
        <v>119</v>
      </c>
      <c r="CG1241" t="s">
        <v>120</v>
      </c>
      <c r="CH1241" s="8">
        <v>96950</v>
      </c>
      <c r="CI1241" s="3">
        <v>8.2899999999999991</v>
      </c>
      <c r="CJ1241" s="3">
        <v>8.2899999999999991</v>
      </c>
      <c r="CK1241" s="3">
        <v>12.44</v>
      </c>
      <c r="CL1241" s="3">
        <v>12.44</v>
      </c>
      <c r="CM1241" t="s">
        <v>136</v>
      </c>
      <c r="CN1241" t="s">
        <v>158</v>
      </c>
      <c r="CO1241" t="s">
        <v>138</v>
      </c>
      <c r="CQ1241" t="s">
        <v>115</v>
      </c>
      <c r="CR1241" t="s">
        <v>133</v>
      </c>
      <c r="CS1241" t="s">
        <v>139</v>
      </c>
      <c r="CT1241" t="s">
        <v>133</v>
      </c>
      <c r="CU1241" t="s">
        <v>139</v>
      </c>
      <c r="CV1241" t="s">
        <v>133</v>
      </c>
      <c r="CW1241" t="s">
        <v>139</v>
      </c>
      <c r="CX1241" s="2" t="s">
        <v>8315</v>
      </c>
      <c r="CY1241" s="10">
        <v>16702341629</v>
      </c>
      <c r="CZ1241" t="s">
        <v>8312</v>
      </c>
      <c r="DA1241" t="s">
        <v>139</v>
      </c>
      <c r="DB1241" t="s">
        <v>133</v>
      </c>
      <c r="DC1241" t="s">
        <v>115</v>
      </c>
      <c r="DD1241" t="s">
        <v>2722</v>
      </c>
      <c r="DE1241" t="s">
        <v>4791</v>
      </c>
      <c r="DF1241" t="s">
        <v>4800</v>
      </c>
      <c r="DG1241" t="s">
        <v>8316</v>
      </c>
      <c r="DH1241" t="s">
        <v>8312</v>
      </c>
    </row>
    <row r="1242" spans="1:112" ht="14.45" customHeight="1" x14ac:dyDescent="0.25">
      <c r="A1242" t="s">
        <v>900</v>
      </c>
      <c r="B1242" t="s">
        <v>901</v>
      </c>
      <c r="C1242" s="1">
        <v>45634</v>
      </c>
      <c r="D1242" s="1">
        <v>45685</v>
      </c>
      <c r="E1242" t="s">
        <v>144</v>
      </c>
      <c r="F1242" s="1">
        <v>45760</v>
      </c>
      <c r="G1242" t="s">
        <v>115</v>
      </c>
      <c r="H1242" t="s">
        <v>115</v>
      </c>
      <c r="I1242" t="s">
        <v>115</v>
      </c>
      <c r="J1242" t="s">
        <v>902</v>
      </c>
      <c r="K1242" t="s">
        <v>903</v>
      </c>
      <c r="L1242" t="s">
        <v>904</v>
      </c>
      <c r="N1242" t="s">
        <v>148</v>
      </c>
      <c r="O1242" t="s">
        <v>120</v>
      </c>
      <c r="P1242" s="8">
        <v>96950</v>
      </c>
      <c r="Q1242" t="s">
        <v>121</v>
      </c>
      <c r="R1242" t="s">
        <v>139</v>
      </c>
      <c r="S1242" s="10">
        <v>16702347873</v>
      </c>
      <c r="U1242" t="s">
        <v>905</v>
      </c>
      <c r="V1242">
        <v>56132</v>
      </c>
      <c r="W1242" t="s">
        <v>123</v>
      </c>
      <c r="Y1242" t="s">
        <v>906</v>
      </c>
      <c r="Z1242" t="s">
        <v>907</v>
      </c>
      <c r="AA1242" t="s">
        <v>908</v>
      </c>
      <c r="AB1242" t="s">
        <v>200</v>
      </c>
      <c r="AC1242" t="s">
        <v>904</v>
      </c>
      <c r="AE1242" t="s">
        <v>119</v>
      </c>
      <c r="AF1242" t="s">
        <v>120</v>
      </c>
      <c r="AG1242" s="8">
        <v>96950</v>
      </c>
      <c r="AH1242" t="s">
        <v>121</v>
      </c>
      <c r="AJ1242" s="10">
        <v>16702347873</v>
      </c>
      <c r="AL1242" t="s">
        <v>909</v>
      </c>
      <c r="BD1242" t="str">
        <f>"37-2011.00"</f>
        <v>37-2011.00</v>
      </c>
      <c r="BE1242" t="s">
        <v>203</v>
      </c>
      <c r="BF1242" t="s">
        <v>910</v>
      </c>
      <c r="BG1242" t="s">
        <v>911</v>
      </c>
      <c r="BH1242">
        <v>6</v>
      </c>
      <c r="BI1242">
        <v>5</v>
      </c>
      <c r="BJ1242" s="1">
        <v>45762</v>
      </c>
      <c r="BK1242" s="1">
        <v>46126</v>
      </c>
      <c r="BL1242" s="1">
        <v>45762</v>
      </c>
      <c r="BM1242" s="1">
        <v>46126</v>
      </c>
      <c r="BN1242">
        <v>35</v>
      </c>
      <c r="BO1242">
        <v>0</v>
      </c>
      <c r="BP1242">
        <v>7</v>
      </c>
      <c r="BQ1242">
        <v>7</v>
      </c>
      <c r="BR1242">
        <v>7</v>
      </c>
      <c r="BS1242">
        <v>7</v>
      </c>
      <c r="BT1242">
        <v>7</v>
      </c>
      <c r="BU1242">
        <v>0</v>
      </c>
      <c r="BV1242" t="str">
        <f>"8:00 AM"</f>
        <v>8:00 AM</v>
      </c>
      <c r="BW1242" t="str">
        <f>"4:00 PM"</f>
        <v>4:00 PM</v>
      </c>
      <c r="BX1242" t="s">
        <v>158</v>
      </c>
      <c r="BY1242">
        <v>0</v>
      </c>
      <c r="BZ1242">
        <v>6</v>
      </c>
      <c r="CA1242" t="s">
        <v>115</v>
      </c>
      <c r="CC1242" t="s">
        <v>912</v>
      </c>
      <c r="CD1242" t="s">
        <v>913</v>
      </c>
      <c r="CF1242" t="s">
        <v>119</v>
      </c>
      <c r="CG1242" t="s">
        <v>120</v>
      </c>
      <c r="CH1242" s="8">
        <v>96950</v>
      </c>
      <c r="CI1242" s="3">
        <v>8.2899999999999991</v>
      </c>
      <c r="CJ1242" s="3">
        <v>8.2899999999999991</v>
      </c>
      <c r="CK1242" s="3">
        <v>12.44</v>
      </c>
      <c r="CL1242" s="3">
        <v>12.44</v>
      </c>
      <c r="CM1242" t="s">
        <v>136</v>
      </c>
      <c r="CO1242" t="s">
        <v>138</v>
      </c>
      <c r="CQ1242" t="s">
        <v>115</v>
      </c>
      <c r="CR1242" t="s">
        <v>133</v>
      </c>
      <c r="CS1242" t="s">
        <v>139</v>
      </c>
      <c r="CT1242" t="s">
        <v>133</v>
      </c>
      <c r="CU1242" t="s">
        <v>139</v>
      </c>
      <c r="CV1242" t="s">
        <v>133</v>
      </c>
      <c r="CW1242" t="s">
        <v>139</v>
      </c>
      <c r="CX1242" t="s">
        <v>354</v>
      </c>
      <c r="CY1242" s="10">
        <v>16702347873</v>
      </c>
      <c r="CZ1242" t="s">
        <v>909</v>
      </c>
      <c r="DA1242" t="s">
        <v>356</v>
      </c>
      <c r="DB1242" t="s">
        <v>133</v>
      </c>
      <c r="DC1242" t="s">
        <v>115</v>
      </c>
    </row>
    <row r="1243" spans="1:112" ht="14.45" customHeight="1" x14ac:dyDescent="0.25">
      <c r="A1243" t="s">
        <v>914</v>
      </c>
      <c r="B1243" t="s">
        <v>143</v>
      </c>
      <c r="C1243" s="1">
        <v>45639</v>
      </c>
      <c r="D1243" s="1">
        <v>45685</v>
      </c>
      <c r="E1243" t="s">
        <v>114</v>
      </c>
      <c r="G1243" t="s">
        <v>115</v>
      </c>
      <c r="H1243" t="s">
        <v>115</v>
      </c>
      <c r="I1243" t="s">
        <v>115</v>
      </c>
      <c r="J1243" t="s">
        <v>915</v>
      </c>
      <c r="K1243" t="s">
        <v>916</v>
      </c>
      <c r="L1243" t="s">
        <v>917</v>
      </c>
      <c r="N1243" t="s">
        <v>119</v>
      </c>
      <c r="O1243" t="s">
        <v>120</v>
      </c>
      <c r="P1243" s="8">
        <v>96950</v>
      </c>
      <c r="Q1243" t="s">
        <v>121</v>
      </c>
      <c r="S1243" s="10">
        <v>16702850085</v>
      </c>
      <c r="U1243" t="s">
        <v>918</v>
      </c>
      <c r="V1243">
        <v>56132</v>
      </c>
      <c r="W1243" t="s">
        <v>234</v>
      </c>
      <c r="X1243" t="s">
        <v>133</v>
      </c>
      <c r="Y1243" t="s">
        <v>919</v>
      </c>
      <c r="Z1243" t="s">
        <v>920</v>
      </c>
      <c r="AB1243" t="s">
        <v>365</v>
      </c>
      <c r="AC1243" t="s">
        <v>917</v>
      </c>
      <c r="AE1243" t="s">
        <v>119</v>
      </c>
      <c r="AF1243" t="s">
        <v>120</v>
      </c>
      <c r="AG1243" s="8">
        <v>96950</v>
      </c>
      <c r="AH1243" t="s">
        <v>121</v>
      </c>
      <c r="AJ1243" s="10">
        <v>16702850085</v>
      </c>
      <c r="AL1243" t="s">
        <v>921</v>
      </c>
      <c r="BD1243" t="str">
        <f>"35-2014.00"</f>
        <v>35-2014.00</v>
      </c>
      <c r="BE1243" t="s">
        <v>273</v>
      </c>
      <c r="BF1243" t="s">
        <v>922</v>
      </c>
      <c r="BG1243" t="s">
        <v>275</v>
      </c>
      <c r="BH1243">
        <v>1</v>
      </c>
      <c r="BI1243">
        <v>1</v>
      </c>
      <c r="BJ1243" s="1">
        <v>45658</v>
      </c>
      <c r="BK1243" s="1">
        <v>46022</v>
      </c>
      <c r="BL1243" s="1">
        <v>45685</v>
      </c>
      <c r="BM1243" s="1">
        <v>46022</v>
      </c>
      <c r="BN1243">
        <v>40</v>
      </c>
      <c r="BO1243">
        <v>0</v>
      </c>
      <c r="BP1243">
        <v>8</v>
      </c>
      <c r="BQ1243">
        <v>8</v>
      </c>
      <c r="BR1243">
        <v>8</v>
      </c>
      <c r="BS1243">
        <v>8</v>
      </c>
      <c r="BT1243">
        <v>8</v>
      </c>
      <c r="BU1243">
        <v>0</v>
      </c>
      <c r="BV1243" t="str">
        <f>"8:00 AM"</f>
        <v>8:00 AM</v>
      </c>
      <c r="BW1243" t="str">
        <f>"5:00 PM"</f>
        <v>5:00 PM</v>
      </c>
      <c r="BX1243" t="s">
        <v>158</v>
      </c>
      <c r="BY1243">
        <v>0</v>
      </c>
      <c r="BZ1243">
        <v>3</v>
      </c>
      <c r="CA1243" t="s">
        <v>115</v>
      </c>
      <c r="CC1243" t="s">
        <v>923</v>
      </c>
      <c r="CD1243" t="s">
        <v>917</v>
      </c>
      <c r="CF1243" t="s">
        <v>119</v>
      </c>
      <c r="CG1243" t="s">
        <v>120</v>
      </c>
      <c r="CH1243" s="8">
        <v>96950</v>
      </c>
      <c r="CI1243" s="3">
        <v>8.83</v>
      </c>
      <c r="CJ1243" s="3">
        <v>8.83</v>
      </c>
      <c r="CK1243" s="3">
        <v>13.25</v>
      </c>
      <c r="CL1243" s="3">
        <v>13.25</v>
      </c>
      <c r="CM1243" t="s">
        <v>136</v>
      </c>
      <c r="CO1243" t="s">
        <v>138</v>
      </c>
      <c r="CQ1243" t="s">
        <v>115</v>
      </c>
      <c r="CR1243" t="s">
        <v>133</v>
      </c>
      <c r="CS1243" t="s">
        <v>139</v>
      </c>
      <c r="CT1243" t="s">
        <v>133</v>
      </c>
      <c r="CU1243" t="s">
        <v>139</v>
      </c>
      <c r="CV1243" t="s">
        <v>133</v>
      </c>
      <c r="CW1243" t="s">
        <v>139</v>
      </c>
      <c r="CX1243" t="s">
        <v>924</v>
      </c>
      <c r="CY1243" s="10">
        <v>16702850085</v>
      </c>
      <c r="CZ1243" t="s">
        <v>925</v>
      </c>
      <c r="DA1243" t="s">
        <v>139</v>
      </c>
      <c r="DB1243" t="s">
        <v>133</v>
      </c>
      <c r="DC1243" t="s">
        <v>133</v>
      </c>
      <c r="DD1243" t="s">
        <v>919</v>
      </c>
      <c r="DE1243" t="s">
        <v>920</v>
      </c>
      <c r="DG1243" t="s">
        <v>926</v>
      </c>
      <c r="DH1243" t="s">
        <v>925</v>
      </c>
    </row>
    <row r="1244" spans="1:112" ht="14.45" customHeight="1" x14ac:dyDescent="0.25">
      <c r="A1244" t="s">
        <v>2422</v>
      </c>
      <c r="B1244" t="s">
        <v>143</v>
      </c>
      <c r="C1244" s="1">
        <v>45646</v>
      </c>
      <c r="D1244" s="1">
        <v>45685</v>
      </c>
      <c r="E1244" t="s">
        <v>144</v>
      </c>
      <c r="F1244" s="1">
        <v>45776</v>
      </c>
      <c r="G1244" t="s">
        <v>133</v>
      </c>
      <c r="H1244" t="s">
        <v>115</v>
      </c>
      <c r="I1244" t="s">
        <v>115</v>
      </c>
      <c r="J1244" t="s">
        <v>2423</v>
      </c>
      <c r="L1244" t="s">
        <v>2424</v>
      </c>
      <c r="M1244" t="s">
        <v>2425</v>
      </c>
      <c r="N1244" t="s">
        <v>283</v>
      </c>
      <c r="O1244" t="s">
        <v>120</v>
      </c>
      <c r="P1244" s="8">
        <v>96952</v>
      </c>
      <c r="Q1244" t="s">
        <v>121</v>
      </c>
      <c r="S1244" s="10">
        <v>16702850520</v>
      </c>
      <c r="U1244" t="s">
        <v>2426</v>
      </c>
      <c r="V1244">
        <v>334210</v>
      </c>
      <c r="W1244" t="s">
        <v>123</v>
      </c>
      <c r="Y1244" t="s">
        <v>2427</v>
      </c>
      <c r="Z1244" t="s">
        <v>2428</v>
      </c>
      <c r="AA1244" t="s">
        <v>2429</v>
      </c>
      <c r="AB1244" t="s">
        <v>2430</v>
      </c>
      <c r="AC1244" t="s">
        <v>2424</v>
      </c>
      <c r="AD1244" t="s">
        <v>2425</v>
      </c>
      <c r="AE1244" t="s">
        <v>283</v>
      </c>
      <c r="AF1244" t="s">
        <v>120</v>
      </c>
      <c r="AG1244" s="8">
        <v>96952</v>
      </c>
      <c r="AH1244" t="s">
        <v>121</v>
      </c>
      <c r="AJ1244" s="10">
        <v>16702850520</v>
      </c>
      <c r="AL1244" t="s">
        <v>2431</v>
      </c>
      <c r="AM1244" t="s">
        <v>174</v>
      </c>
      <c r="AN1244" t="s">
        <v>2432</v>
      </c>
      <c r="AO1244" t="s">
        <v>2433</v>
      </c>
      <c r="AP1244" t="s">
        <v>317</v>
      </c>
      <c r="AQ1244" t="s">
        <v>2434</v>
      </c>
      <c r="AR1244" t="s">
        <v>2435</v>
      </c>
      <c r="AS1244" t="s">
        <v>119</v>
      </c>
      <c r="AT1244" t="s">
        <v>120</v>
      </c>
      <c r="AU1244" s="8">
        <v>96950</v>
      </c>
      <c r="AV1244" t="s">
        <v>121</v>
      </c>
      <c r="AX1244" s="10">
        <v>16702330081</v>
      </c>
      <c r="AZ1244" t="s">
        <v>1265</v>
      </c>
      <c r="BA1244" t="s">
        <v>1266</v>
      </c>
      <c r="BB1244" t="s">
        <v>120</v>
      </c>
      <c r="BC1244" t="s">
        <v>856</v>
      </c>
      <c r="BD1244" t="str">
        <f>"49-2021.00"</f>
        <v>49-2021.00</v>
      </c>
      <c r="BE1244" t="s">
        <v>2436</v>
      </c>
      <c r="BF1244" t="s">
        <v>2437</v>
      </c>
      <c r="BG1244" t="s">
        <v>2438</v>
      </c>
      <c r="BH1244">
        <v>1</v>
      </c>
      <c r="BI1244">
        <v>1</v>
      </c>
      <c r="BJ1244" s="1">
        <v>45778</v>
      </c>
      <c r="BK1244" s="1">
        <v>46873</v>
      </c>
      <c r="BL1244" s="1">
        <v>45778</v>
      </c>
      <c r="BM1244" s="1">
        <v>46873</v>
      </c>
      <c r="BN1244">
        <v>40</v>
      </c>
      <c r="BO1244">
        <v>0</v>
      </c>
      <c r="BP1244">
        <v>8</v>
      </c>
      <c r="BQ1244">
        <v>8</v>
      </c>
      <c r="BR1244">
        <v>8</v>
      </c>
      <c r="BS1244">
        <v>8</v>
      </c>
      <c r="BT1244">
        <v>8</v>
      </c>
      <c r="BU1244">
        <v>0</v>
      </c>
      <c r="BV1244" t="str">
        <f>"7:00 AM"</f>
        <v>7:00 AM</v>
      </c>
      <c r="BW1244" t="str">
        <f>"4:00 PM"</f>
        <v>4:00 PM</v>
      </c>
      <c r="BX1244" t="s">
        <v>726</v>
      </c>
      <c r="BY1244">
        <v>0</v>
      </c>
      <c r="BZ1244">
        <v>24</v>
      </c>
      <c r="CA1244" t="s">
        <v>115</v>
      </c>
      <c r="CC1244" t="s">
        <v>2439</v>
      </c>
      <c r="CD1244" t="s">
        <v>2424</v>
      </c>
      <c r="CE1244" t="s">
        <v>2425</v>
      </c>
      <c r="CF1244" t="s">
        <v>283</v>
      </c>
      <c r="CG1244" t="s">
        <v>120</v>
      </c>
      <c r="CH1244" s="8">
        <v>96952</v>
      </c>
      <c r="CI1244" s="3">
        <v>19.27</v>
      </c>
      <c r="CJ1244" s="3">
        <v>19.27</v>
      </c>
      <c r="CK1244" s="3">
        <v>28.91</v>
      </c>
      <c r="CL1244" s="3">
        <v>28.91</v>
      </c>
      <c r="CM1244" t="s">
        <v>136</v>
      </c>
      <c r="CN1244" t="s">
        <v>139</v>
      </c>
      <c r="CO1244" t="s">
        <v>138</v>
      </c>
      <c r="CQ1244" t="s">
        <v>115</v>
      </c>
      <c r="CR1244" t="s">
        <v>133</v>
      </c>
      <c r="CS1244" t="s">
        <v>139</v>
      </c>
      <c r="CT1244" t="s">
        <v>133</v>
      </c>
      <c r="CU1244" t="s">
        <v>139</v>
      </c>
      <c r="CV1244" t="s">
        <v>133</v>
      </c>
      <c r="CW1244" t="s">
        <v>139</v>
      </c>
      <c r="CX1244" t="s">
        <v>139</v>
      </c>
      <c r="CY1244" s="10">
        <v>16702850520</v>
      </c>
      <c r="CZ1244" t="s">
        <v>2440</v>
      </c>
      <c r="DA1244" t="s">
        <v>139</v>
      </c>
      <c r="DB1244" t="s">
        <v>133</v>
      </c>
      <c r="DC1244" t="s">
        <v>115</v>
      </c>
      <c r="DD1244" t="s">
        <v>2432</v>
      </c>
      <c r="DE1244" t="s">
        <v>2433</v>
      </c>
      <c r="DF1244" t="s">
        <v>2441</v>
      </c>
      <c r="DG1244" t="s">
        <v>2442</v>
      </c>
      <c r="DH1244" t="s">
        <v>1265</v>
      </c>
    </row>
    <row r="1245" spans="1:112" ht="14.45" customHeight="1" x14ac:dyDescent="0.25">
      <c r="A1245" t="s">
        <v>3778</v>
      </c>
      <c r="B1245" t="s">
        <v>192</v>
      </c>
      <c r="C1245" s="1">
        <v>45608</v>
      </c>
      <c r="D1245" s="1">
        <v>45685</v>
      </c>
      <c r="E1245" t="s">
        <v>114</v>
      </c>
      <c r="G1245" t="s">
        <v>115</v>
      </c>
      <c r="H1245" t="s">
        <v>115</v>
      </c>
      <c r="I1245" t="s">
        <v>115</v>
      </c>
      <c r="J1245" t="s">
        <v>2875</v>
      </c>
      <c r="L1245" t="s">
        <v>2876</v>
      </c>
      <c r="N1245" t="s">
        <v>148</v>
      </c>
      <c r="O1245" t="s">
        <v>120</v>
      </c>
      <c r="P1245" s="8">
        <v>96950</v>
      </c>
      <c r="Q1245" t="s">
        <v>121</v>
      </c>
      <c r="R1245" t="s">
        <v>1354</v>
      </c>
      <c r="S1245" s="10">
        <v>16707891106</v>
      </c>
      <c r="U1245" t="s">
        <v>2877</v>
      </c>
      <c r="V1245">
        <v>561720</v>
      </c>
      <c r="W1245" t="s">
        <v>234</v>
      </c>
      <c r="X1245" t="s">
        <v>133</v>
      </c>
      <c r="Y1245" t="s">
        <v>2878</v>
      </c>
      <c r="Z1245" t="s">
        <v>2879</v>
      </c>
      <c r="AA1245" t="s">
        <v>2880</v>
      </c>
      <c r="AB1245" t="s">
        <v>623</v>
      </c>
      <c r="AC1245" t="s">
        <v>3779</v>
      </c>
      <c r="AE1245" t="s">
        <v>119</v>
      </c>
      <c r="AF1245" t="s">
        <v>120</v>
      </c>
      <c r="AG1245" s="8">
        <v>96950</v>
      </c>
      <c r="AH1245" t="s">
        <v>121</v>
      </c>
      <c r="AI1245" t="s">
        <v>3780</v>
      </c>
      <c r="AJ1245" s="10">
        <v>16707891106</v>
      </c>
      <c r="AL1245" t="s">
        <v>2882</v>
      </c>
      <c r="BD1245" t="str">
        <f>"37-2012.00"</f>
        <v>37-2012.00</v>
      </c>
      <c r="BE1245" t="s">
        <v>512</v>
      </c>
      <c r="BF1245" t="s">
        <v>3781</v>
      </c>
      <c r="BG1245" t="s">
        <v>3782</v>
      </c>
      <c r="BH1245">
        <v>10</v>
      </c>
      <c r="BJ1245" s="1">
        <v>45689</v>
      </c>
      <c r="BK1245" s="1">
        <v>46053</v>
      </c>
      <c r="BN1245">
        <v>35</v>
      </c>
      <c r="BO1245">
        <v>0</v>
      </c>
      <c r="BP1245">
        <v>7</v>
      </c>
      <c r="BQ1245">
        <v>7</v>
      </c>
      <c r="BR1245">
        <v>7</v>
      </c>
      <c r="BS1245">
        <v>7</v>
      </c>
      <c r="BT1245">
        <v>7</v>
      </c>
      <c r="BU1245">
        <v>0</v>
      </c>
      <c r="BV1245" t="str">
        <f>"9:00 AM"</f>
        <v>9:00 AM</v>
      </c>
      <c r="BW1245" t="str">
        <f>"5:00 PM"</f>
        <v>5:00 PM</v>
      </c>
      <c r="BX1245" t="s">
        <v>158</v>
      </c>
      <c r="BY1245">
        <v>0</v>
      </c>
      <c r="BZ1245">
        <v>3</v>
      </c>
      <c r="CA1245" t="s">
        <v>115</v>
      </c>
      <c r="CC1245" t="s">
        <v>3783</v>
      </c>
      <c r="CD1245" t="s">
        <v>2876</v>
      </c>
      <c r="CF1245" t="s">
        <v>119</v>
      </c>
      <c r="CG1245" t="s">
        <v>120</v>
      </c>
      <c r="CH1245" s="8">
        <v>96950</v>
      </c>
      <c r="CI1245" s="3">
        <v>7.77</v>
      </c>
      <c r="CJ1245" s="3">
        <v>7.77</v>
      </c>
      <c r="CK1245" s="3">
        <v>11.66</v>
      </c>
      <c r="CL1245" s="3">
        <v>11.66</v>
      </c>
      <c r="CM1245" t="s">
        <v>136</v>
      </c>
      <c r="CO1245" t="s">
        <v>138</v>
      </c>
      <c r="CQ1245" t="s">
        <v>115</v>
      </c>
      <c r="CR1245" t="s">
        <v>133</v>
      </c>
      <c r="CS1245" t="s">
        <v>139</v>
      </c>
      <c r="CT1245" t="s">
        <v>133</v>
      </c>
      <c r="CU1245" t="s">
        <v>139</v>
      </c>
      <c r="CV1245" t="s">
        <v>133</v>
      </c>
      <c r="CW1245" t="s">
        <v>139</v>
      </c>
      <c r="CX1245" t="s">
        <v>3784</v>
      </c>
      <c r="CY1245" s="10">
        <v>16707891106</v>
      </c>
      <c r="CZ1245" t="s">
        <v>2882</v>
      </c>
      <c r="DA1245" t="s">
        <v>793</v>
      </c>
      <c r="DB1245" t="s">
        <v>133</v>
      </c>
      <c r="DC1245" t="s">
        <v>133</v>
      </c>
    </row>
    <row r="1246" spans="1:112" ht="14.45" customHeight="1" x14ac:dyDescent="0.25">
      <c r="A1246" t="s">
        <v>5939</v>
      </c>
      <c r="B1246" t="s">
        <v>901</v>
      </c>
      <c r="C1246" s="1">
        <v>45581</v>
      </c>
      <c r="D1246" s="1">
        <v>45685</v>
      </c>
      <c r="E1246" t="s">
        <v>144</v>
      </c>
      <c r="F1246" s="1">
        <v>45687</v>
      </c>
      <c r="G1246" t="s">
        <v>115</v>
      </c>
      <c r="H1246" t="s">
        <v>115</v>
      </c>
      <c r="I1246" t="s">
        <v>115</v>
      </c>
      <c r="J1246" t="s">
        <v>5940</v>
      </c>
      <c r="L1246" t="s">
        <v>5941</v>
      </c>
      <c r="M1246" t="s">
        <v>5942</v>
      </c>
      <c r="N1246" t="s">
        <v>119</v>
      </c>
      <c r="O1246" t="s">
        <v>120</v>
      </c>
      <c r="P1246" s="8">
        <v>96950</v>
      </c>
      <c r="Q1246" t="s">
        <v>121</v>
      </c>
      <c r="S1246" s="10">
        <v>16707885795</v>
      </c>
      <c r="U1246" t="s">
        <v>5943</v>
      </c>
      <c r="V1246">
        <v>561320</v>
      </c>
      <c r="W1246" t="s">
        <v>123</v>
      </c>
      <c r="Y1246" t="s">
        <v>4593</v>
      </c>
      <c r="Z1246" t="s">
        <v>5944</v>
      </c>
      <c r="AA1246" t="s">
        <v>5945</v>
      </c>
      <c r="AB1246" t="s">
        <v>288</v>
      </c>
      <c r="AC1246" t="s">
        <v>5941</v>
      </c>
      <c r="AD1246" t="s">
        <v>5942</v>
      </c>
      <c r="AE1246" t="s">
        <v>119</v>
      </c>
      <c r="AF1246" t="s">
        <v>120</v>
      </c>
      <c r="AG1246" s="8">
        <v>96950</v>
      </c>
      <c r="AH1246" t="s">
        <v>121</v>
      </c>
      <c r="AJ1246" s="10">
        <v>16707885795</v>
      </c>
      <c r="AL1246" t="s">
        <v>5946</v>
      </c>
      <c r="BD1246" t="str">
        <f>"37-2011.00"</f>
        <v>37-2011.00</v>
      </c>
      <c r="BE1246" t="s">
        <v>203</v>
      </c>
      <c r="BF1246" t="s">
        <v>5947</v>
      </c>
      <c r="BG1246" t="s">
        <v>5948</v>
      </c>
      <c r="BH1246">
        <v>4</v>
      </c>
      <c r="BI1246">
        <v>3</v>
      </c>
      <c r="BJ1246" s="1">
        <v>45689</v>
      </c>
      <c r="BK1246" s="1">
        <v>46053</v>
      </c>
      <c r="BL1246" s="1">
        <v>45689</v>
      </c>
      <c r="BM1246" s="1">
        <v>46053</v>
      </c>
      <c r="BN1246">
        <v>35</v>
      </c>
      <c r="BO1246">
        <v>0</v>
      </c>
      <c r="BP1246">
        <v>7</v>
      </c>
      <c r="BQ1246">
        <v>7</v>
      </c>
      <c r="BR1246">
        <v>7</v>
      </c>
      <c r="BS1246">
        <v>7</v>
      </c>
      <c r="BT1246">
        <v>7</v>
      </c>
      <c r="BU1246">
        <v>0</v>
      </c>
      <c r="BV1246" t="str">
        <f>"9:00 AM"</f>
        <v>9:00 AM</v>
      </c>
      <c r="BW1246" t="str">
        <f>"5:00 PM"</f>
        <v>5:00 PM</v>
      </c>
      <c r="BX1246" t="s">
        <v>158</v>
      </c>
      <c r="BY1246">
        <v>0</v>
      </c>
      <c r="BZ1246">
        <v>3</v>
      </c>
      <c r="CA1246" t="s">
        <v>115</v>
      </c>
      <c r="CC1246" s="2" t="s">
        <v>5949</v>
      </c>
      <c r="CD1246" t="s">
        <v>5950</v>
      </c>
      <c r="CE1246" t="s">
        <v>1009</v>
      </c>
      <c r="CF1246" t="s">
        <v>119</v>
      </c>
      <c r="CG1246" t="s">
        <v>120</v>
      </c>
      <c r="CH1246" s="8">
        <v>96950</v>
      </c>
      <c r="CI1246" s="3">
        <v>8.2899999999999991</v>
      </c>
      <c r="CJ1246" s="3">
        <v>8.2899999999999991</v>
      </c>
      <c r="CK1246" s="3">
        <v>12.44</v>
      </c>
      <c r="CL1246" s="3">
        <v>12.44</v>
      </c>
      <c r="CM1246" t="s">
        <v>136</v>
      </c>
      <c r="CN1246" t="s">
        <v>368</v>
      </c>
      <c r="CO1246" t="s">
        <v>138</v>
      </c>
      <c r="CQ1246" t="s">
        <v>115</v>
      </c>
      <c r="CR1246" t="s">
        <v>133</v>
      </c>
      <c r="CS1246" t="s">
        <v>139</v>
      </c>
      <c r="CT1246" t="s">
        <v>133</v>
      </c>
      <c r="CU1246" t="s">
        <v>139</v>
      </c>
      <c r="CV1246" t="s">
        <v>133</v>
      </c>
      <c r="CW1246" t="s">
        <v>139</v>
      </c>
      <c r="CX1246" s="2" t="s">
        <v>1010</v>
      </c>
      <c r="CY1246" s="10">
        <v>16707885795</v>
      </c>
      <c r="CZ1246" t="s">
        <v>5946</v>
      </c>
      <c r="DA1246" t="s">
        <v>209</v>
      </c>
      <c r="DB1246" t="s">
        <v>133</v>
      </c>
      <c r="DC1246" t="s">
        <v>115</v>
      </c>
    </row>
    <row r="1247" spans="1:112" ht="14.45" customHeight="1" x14ac:dyDescent="0.25">
      <c r="A1247" t="s">
        <v>7318</v>
      </c>
      <c r="B1247" t="s">
        <v>143</v>
      </c>
      <c r="C1247" s="1">
        <v>45639</v>
      </c>
      <c r="D1247" s="1">
        <v>45685</v>
      </c>
      <c r="E1247" t="s">
        <v>144</v>
      </c>
      <c r="F1247" s="1">
        <v>45776</v>
      </c>
      <c r="G1247" t="s">
        <v>115</v>
      </c>
      <c r="H1247" t="s">
        <v>115</v>
      </c>
      <c r="I1247" t="s">
        <v>115</v>
      </c>
      <c r="J1247" t="s">
        <v>7319</v>
      </c>
      <c r="K1247" t="s">
        <v>7320</v>
      </c>
      <c r="L1247" t="s">
        <v>791</v>
      </c>
      <c r="N1247" t="s">
        <v>119</v>
      </c>
      <c r="O1247" t="s">
        <v>120</v>
      </c>
      <c r="P1247" s="8">
        <v>96950</v>
      </c>
      <c r="Q1247" t="s">
        <v>121</v>
      </c>
      <c r="S1247" s="10">
        <v>16702338950</v>
      </c>
      <c r="U1247" t="s">
        <v>7321</v>
      </c>
      <c r="V1247">
        <v>812113</v>
      </c>
      <c r="W1247" t="s">
        <v>123</v>
      </c>
      <c r="Y1247" t="s">
        <v>3936</v>
      </c>
      <c r="Z1247" t="s">
        <v>3937</v>
      </c>
      <c r="AB1247" t="s">
        <v>945</v>
      </c>
      <c r="AC1247" t="s">
        <v>791</v>
      </c>
      <c r="AE1247" t="s">
        <v>119</v>
      </c>
      <c r="AF1247" t="s">
        <v>120</v>
      </c>
      <c r="AG1247" s="8">
        <v>96950</v>
      </c>
      <c r="AH1247" t="s">
        <v>121</v>
      </c>
      <c r="AJ1247" s="10">
        <v>16702338950</v>
      </c>
      <c r="AL1247" t="s">
        <v>7322</v>
      </c>
      <c r="BD1247" t="str">
        <f>"39-5092.00"</f>
        <v>39-5092.00</v>
      </c>
      <c r="BE1247" t="s">
        <v>3076</v>
      </c>
      <c r="BF1247" t="s">
        <v>7323</v>
      </c>
      <c r="BG1247" t="s">
        <v>7324</v>
      </c>
      <c r="BH1247">
        <v>1</v>
      </c>
      <c r="BI1247">
        <v>1</v>
      </c>
      <c r="BJ1247" s="1">
        <v>45778</v>
      </c>
      <c r="BK1247" s="1">
        <v>46142</v>
      </c>
      <c r="BL1247" s="1">
        <v>45778</v>
      </c>
      <c r="BM1247" s="1">
        <v>46142</v>
      </c>
      <c r="BN1247">
        <v>35</v>
      </c>
      <c r="BO1247">
        <v>0</v>
      </c>
      <c r="BP1247">
        <v>7</v>
      </c>
      <c r="BQ1247">
        <v>7</v>
      </c>
      <c r="BR1247">
        <v>7</v>
      </c>
      <c r="BS1247">
        <v>7</v>
      </c>
      <c r="BT1247">
        <v>7</v>
      </c>
      <c r="BU1247">
        <v>0</v>
      </c>
      <c r="BV1247" t="str">
        <f>"9:00 AM"</f>
        <v>9:00 AM</v>
      </c>
      <c r="BW1247" t="str">
        <f>"5:00 PM"</f>
        <v>5:00 PM</v>
      </c>
      <c r="BX1247" t="s">
        <v>226</v>
      </c>
      <c r="BY1247">
        <v>0</v>
      </c>
      <c r="BZ1247">
        <v>3</v>
      </c>
      <c r="CA1247" t="s">
        <v>115</v>
      </c>
      <c r="CC1247" t="s">
        <v>923</v>
      </c>
      <c r="CD1247" t="s">
        <v>791</v>
      </c>
      <c r="CF1247" t="s">
        <v>119</v>
      </c>
      <c r="CG1247" t="s">
        <v>120</v>
      </c>
      <c r="CH1247" s="8">
        <v>96950</v>
      </c>
      <c r="CI1247" s="3">
        <v>8.14</v>
      </c>
      <c r="CJ1247" s="3">
        <v>8.14</v>
      </c>
      <c r="CK1247" s="3">
        <v>12.21</v>
      </c>
      <c r="CL1247" s="3">
        <v>12.21</v>
      </c>
      <c r="CM1247" t="s">
        <v>136</v>
      </c>
      <c r="CO1247" t="s">
        <v>138</v>
      </c>
      <c r="CQ1247" t="s">
        <v>115</v>
      </c>
      <c r="CR1247" t="s">
        <v>133</v>
      </c>
      <c r="CS1247" t="s">
        <v>139</v>
      </c>
      <c r="CT1247" t="s">
        <v>133</v>
      </c>
      <c r="CU1247" t="s">
        <v>139</v>
      </c>
      <c r="CV1247" t="s">
        <v>133</v>
      </c>
      <c r="CW1247" t="s">
        <v>139</v>
      </c>
      <c r="CX1247" t="s">
        <v>7325</v>
      </c>
      <c r="CY1247" s="10">
        <v>16702338950</v>
      </c>
      <c r="CZ1247" t="s">
        <v>7322</v>
      </c>
      <c r="DA1247" t="s">
        <v>139</v>
      </c>
      <c r="DB1247" t="s">
        <v>133</v>
      </c>
      <c r="DC1247" t="s">
        <v>115</v>
      </c>
      <c r="DD1247" t="s">
        <v>3936</v>
      </c>
      <c r="DE1247" t="s">
        <v>3937</v>
      </c>
      <c r="DG1247" t="s">
        <v>7319</v>
      </c>
      <c r="DH1247" t="s">
        <v>7322</v>
      </c>
    </row>
    <row r="1248" spans="1:112" ht="14.45" customHeight="1" x14ac:dyDescent="0.25">
      <c r="A1248" t="s">
        <v>8738</v>
      </c>
      <c r="B1248" t="s">
        <v>143</v>
      </c>
      <c r="C1248" s="1">
        <v>45642</v>
      </c>
      <c r="D1248" s="1">
        <v>45685</v>
      </c>
      <c r="E1248" t="s">
        <v>144</v>
      </c>
      <c r="F1248" s="1">
        <v>45807</v>
      </c>
      <c r="G1248" t="s">
        <v>133</v>
      </c>
      <c r="H1248" t="s">
        <v>115</v>
      </c>
      <c r="I1248" t="s">
        <v>115</v>
      </c>
      <c r="J1248" t="s">
        <v>8739</v>
      </c>
      <c r="K1248" t="s">
        <v>3847</v>
      </c>
      <c r="L1248" t="s">
        <v>8740</v>
      </c>
      <c r="N1248" t="s">
        <v>834</v>
      </c>
      <c r="O1248" t="s">
        <v>120</v>
      </c>
      <c r="P1248" s="8">
        <v>96951</v>
      </c>
      <c r="Q1248" t="s">
        <v>121</v>
      </c>
      <c r="S1248" s="10">
        <v>16707852766</v>
      </c>
      <c r="U1248" t="s">
        <v>3849</v>
      </c>
      <c r="V1248">
        <v>445110</v>
      </c>
      <c r="W1248" t="s">
        <v>123</v>
      </c>
      <c r="Y1248" t="s">
        <v>3850</v>
      </c>
      <c r="Z1248" t="s">
        <v>3851</v>
      </c>
      <c r="AB1248" t="s">
        <v>827</v>
      </c>
      <c r="AC1248" t="s">
        <v>8741</v>
      </c>
      <c r="AE1248" t="s">
        <v>834</v>
      </c>
      <c r="AF1248" t="s">
        <v>120</v>
      </c>
      <c r="AG1248" s="8">
        <v>96951</v>
      </c>
      <c r="AH1248" t="s">
        <v>121</v>
      </c>
      <c r="AJ1248" s="10">
        <v>16707852766</v>
      </c>
      <c r="AL1248" t="s">
        <v>8742</v>
      </c>
      <c r="BD1248" t="str">
        <f>"41-2031.00"</f>
        <v>41-2031.00</v>
      </c>
      <c r="BE1248" t="s">
        <v>3853</v>
      </c>
      <c r="BF1248" t="s">
        <v>8743</v>
      </c>
      <c r="BG1248" t="s">
        <v>3855</v>
      </c>
      <c r="BH1248">
        <v>2</v>
      </c>
      <c r="BI1248">
        <v>2</v>
      </c>
      <c r="BJ1248" s="1">
        <v>45809</v>
      </c>
      <c r="BK1248" s="1">
        <v>46904</v>
      </c>
      <c r="BL1248" s="1">
        <v>45809</v>
      </c>
      <c r="BM1248" s="1">
        <v>46904</v>
      </c>
      <c r="BN1248">
        <v>35</v>
      </c>
      <c r="BO1248">
        <v>0</v>
      </c>
      <c r="BP1248">
        <v>7</v>
      </c>
      <c r="BQ1248">
        <v>7</v>
      </c>
      <c r="BR1248">
        <v>7</v>
      </c>
      <c r="BS1248">
        <v>7</v>
      </c>
      <c r="BT1248">
        <v>7</v>
      </c>
      <c r="BU1248">
        <v>0</v>
      </c>
      <c r="BV1248" t="str">
        <f>"8:00 AM"</f>
        <v>8:00 AM</v>
      </c>
      <c r="BW1248" t="str">
        <f>"5:00 PM"</f>
        <v>5:00 PM</v>
      </c>
      <c r="BX1248" t="s">
        <v>158</v>
      </c>
      <c r="BY1248">
        <v>0</v>
      </c>
      <c r="BZ1248">
        <v>3</v>
      </c>
      <c r="CA1248" t="s">
        <v>115</v>
      </c>
      <c r="CC1248" t="s">
        <v>8744</v>
      </c>
      <c r="CD1248" t="s">
        <v>8745</v>
      </c>
      <c r="CF1248" t="s">
        <v>834</v>
      </c>
      <c r="CG1248" t="s">
        <v>120</v>
      </c>
      <c r="CH1248" s="8">
        <v>96951</v>
      </c>
      <c r="CI1248" s="3">
        <v>9.9</v>
      </c>
      <c r="CJ1248" s="3">
        <v>9.9</v>
      </c>
      <c r="CK1248" s="3">
        <v>14.85</v>
      </c>
      <c r="CL1248" s="3">
        <v>14.85</v>
      </c>
      <c r="CM1248" t="s">
        <v>136</v>
      </c>
      <c r="CN1248" t="s">
        <v>368</v>
      </c>
      <c r="CO1248" t="s">
        <v>138</v>
      </c>
      <c r="CQ1248" t="s">
        <v>115</v>
      </c>
      <c r="CR1248" t="s">
        <v>133</v>
      </c>
      <c r="CS1248" t="s">
        <v>139</v>
      </c>
      <c r="CT1248" t="s">
        <v>133</v>
      </c>
      <c r="CU1248" t="s">
        <v>139</v>
      </c>
      <c r="CV1248" t="s">
        <v>133</v>
      </c>
      <c r="CW1248" t="s">
        <v>139</v>
      </c>
      <c r="CX1248" t="s">
        <v>2193</v>
      </c>
      <c r="CY1248" s="10">
        <v>16707852766</v>
      </c>
      <c r="CZ1248" t="s">
        <v>3857</v>
      </c>
      <c r="DA1248" t="s">
        <v>139</v>
      </c>
      <c r="DB1248" t="s">
        <v>133</v>
      </c>
      <c r="DC1248" t="s">
        <v>115</v>
      </c>
      <c r="DD1248" t="s">
        <v>3850</v>
      </c>
      <c r="DE1248" t="s">
        <v>3851</v>
      </c>
      <c r="DG1248" t="s">
        <v>3858</v>
      </c>
      <c r="DH1248" t="s">
        <v>3857</v>
      </c>
    </row>
    <row r="1249" spans="1:112" ht="14.45" customHeight="1" x14ac:dyDescent="0.25">
      <c r="A1249" t="s">
        <v>9034</v>
      </c>
      <c r="B1249" t="s">
        <v>113</v>
      </c>
      <c r="C1249" s="1">
        <v>45680</v>
      </c>
      <c r="D1249" s="1">
        <v>45685</v>
      </c>
      <c r="E1249" t="s">
        <v>114</v>
      </c>
      <c r="G1249" t="s">
        <v>133</v>
      </c>
      <c r="H1249" t="s">
        <v>133</v>
      </c>
      <c r="I1249" t="s">
        <v>115</v>
      </c>
      <c r="J1249" t="s">
        <v>1710</v>
      </c>
      <c r="K1249" t="s">
        <v>1889</v>
      </c>
      <c r="L1249" t="s">
        <v>1890</v>
      </c>
      <c r="M1249" t="s">
        <v>1711</v>
      </c>
      <c r="N1249" t="s">
        <v>148</v>
      </c>
      <c r="O1249" t="s">
        <v>120</v>
      </c>
      <c r="P1249" s="8">
        <v>96950</v>
      </c>
      <c r="Q1249" t="s">
        <v>121</v>
      </c>
      <c r="S1249" s="10">
        <v>16702850063</v>
      </c>
      <c r="U1249" t="s">
        <v>619</v>
      </c>
      <c r="V1249">
        <v>56179</v>
      </c>
      <c r="W1249" t="s">
        <v>123</v>
      </c>
      <c r="Y1249" t="s">
        <v>620</v>
      </c>
      <c r="Z1249" t="s">
        <v>621</v>
      </c>
      <c r="AA1249" t="s">
        <v>622</v>
      </c>
      <c r="AB1249" t="s">
        <v>347</v>
      </c>
      <c r="AC1249" t="s">
        <v>1890</v>
      </c>
      <c r="AD1249" t="s">
        <v>1711</v>
      </c>
      <c r="AE1249" t="s">
        <v>148</v>
      </c>
      <c r="AF1249" t="s">
        <v>120</v>
      </c>
      <c r="AG1249" s="8">
        <v>96950</v>
      </c>
      <c r="AH1249" t="s">
        <v>121</v>
      </c>
      <c r="AJ1249" s="10">
        <v>16702850063</v>
      </c>
      <c r="AL1249" t="s">
        <v>624</v>
      </c>
      <c r="BD1249" t="str">
        <f>"49-9071.00"</f>
        <v>49-9071.00</v>
      </c>
      <c r="BE1249" t="s">
        <v>241</v>
      </c>
      <c r="BF1249" t="s">
        <v>9035</v>
      </c>
      <c r="BG1249" t="s">
        <v>496</v>
      </c>
      <c r="BH1249">
        <v>25</v>
      </c>
      <c r="BJ1249" s="1">
        <v>45698</v>
      </c>
      <c r="BK1249" s="1">
        <v>46062</v>
      </c>
      <c r="BN1249">
        <v>40</v>
      </c>
      <c r="BO1249">
        <v>0</v>
      </c>
      <c r="BP1249">
        <v>8</v>
      </c>
      <c r="BQ1249">
        <v>8</v>
      </c>
      <c r="BR1249">
        <v>8</v>
      </c>
      <c r="BS1249">
        <v>8</v>
      </c>
      <c r="BT1249">
        <v>8</v>
      </c>
      <c r="BU1249">
        <v>0</v>
      </c>
      <c r="BV1249" t="str">
        <f>"6:04 AM"</f>
        <v>6:04 AM</v>
      </c>
      <c r="BW1249" t="str">
        <f>"5:04 PM"</f>
        <v>5:04 PM</v>
      </c>
      <c r="BX1249" t="s">
        <v>226</v>
      </c>
      <c r="BY1249">
        <v>0</v>
      </c>
      <c r="BZ1249">
        <v>24</v>
      </c>
      <c r="CA1249" t="s">
        <v>115</v>
      </c>
      <c r="CC1249" s="2" t="s">
        <v>9036</v>
      </c>
      <c r="CD1249" t="s">
        <v>1890</v>
      </c>
      <c r="CE1249" t="s">
        <v>1711</v>
      </c>
      <c r="CF1249" t="s">
        <v>148</v>
      </c>
      <c r="CG1249" t="s">
        <v>120</v>
      </c>
      <c r="CH1249" s="8">
        <v>96950</v>
      </c>
      <c r="CI1249" s="3">
        <v>9.75</v>
      </c>
      <c r="CJ1249" s="3">
        <v>9.75</v>
      </c>
      <c r="CK1249" s="3">
        <v>14.63</v>
      </c>
      <c r="CL1249" s="3">
        <v>14.63</v>
      </c>
      <c r="CM1249" t="s">
        <v>136</v>
      </c>
      <c r="CN1249" t="s">
        <v>9037</v>
      </c>
      <c r="CO1249" t="s">
        <v>138</v>
      </c>
      <c r="CQ1249" t="s">
        <v>115</v>
      </c>
      <c r="CR1249" t="s">
        <v>133</v>
      </c>
      <c r="CS1249" t="s">
        <v>133</v>
      </c>
      <c r="CT1249" t="s">
        <v>133</v>
      </c>
      <c r="CU1249" t="s">
        <v>139</v>
      </c>
      <c r="CV1249" t="s">
        <v>133</v>
      </c>
      <c r="CW1249" t="s">
        <v>133</v>
      </c>
      <c r="CX1249" s="2" t="s">
        <v>2476</v>
      </c>
      <c r="CY1249" s="10">
        <v>16702850063</v>
      </c>
      <c r="CZ1249" t="s">
        <v>624</v>
      </c>
      <c r="DA1249" t="s">
        <v>139</v>
      </c>
      <c r="DB1249" t="s">
        <v>133</v>
      </c>
      <c r="DC1249" t="s">
        <v>115</v>
      </c>
    </row>
    <row r="1250" spans="1:112" ht="14.45" customHeight="1" x14ac:dyDescent="0.25">
      <c r="A1250" t="s">
        <v>9442</v>
      </c>
      <c r="B1250" t="s">
        <v>143</v>
      </c>
      <c r="C1250" s="1">
        <v>45645</v>
      </c>
      <c r="D1250" s="1">
        <v>45685</v>
      </c>
      <c r="E1250" t="s">
        <v>114</v>
      </c>
      <c r="G1250" t="s">
        <v>115</v>
      </c>
      <c r="H1250" t="s">
        <v>115</v>
      </c>
      <c r="I1250" t="s">
        <v>115</v>
      </c>
      <c r="J1250" t="s">
        <v>887</v>
      </c>
      <c r="K1250" t="s">
        <v>139</v>
      </c>
      <c r="L1250" t="s">
        <v>888</v>
      </c>
      <c r="M1250" t="s">
        <v>889</v>
      </c>
      <c r="N1250" t="s">
        <v>283</v>
      </c>
      <c r="O1250" t="s">
        <v>120</v>
      </c>
      <c r="P1250" s="8">
        <v>96952</v>
      </c>
      <c r="Q1250" t="s">
        <v>121</v>
      </c>
      <c r="R1250" t="s">
        <v>139</v>
      </c>
      <c r="S1250" s="10">
        <v>16704339989</v>
      </c>
      <c r="U1250" t="s">
        <v>890</v>
      </c>
      <c r="V1250">
        <v>481111</v>
      </c>
      <c r="W1250" t="s">
        <v>123</v>
      </c>
      <c r="Y1250" t="s">
        <v>891</v>
      </c>
      <c r="Z1250" t="s">
        <v>892</v>
      </c>
      <c r="AA1250" t="s">
        <v>893</v>
      </c>
      <c r="AB1250" t="s">
        <v>565</v>
      </c>
      <c r="AC1250" t="s">
        <v>888</v>
      </c>
      <c r="AD1250" t="s">
        <v>889</v>
      </c>
      <c r="AE1250" t="s">
        <v>162</v>
      </c>
      <c r="AF1250" t="s">
        <v>120</v>
      </c>
      <c r="AG1250" s="8">
        <v>96952</v>
      </c>
      <c r="AH1250" t="s">
        <v>121</v>
      </c>
      <c r="AJ1250" s="10">
        <v>16704339989</v>
      </c>
      <c r="AL1250" t="s">
        <v>894</v>
      </c>
      <c r="BD1250" t="str">
        <f>"49-9071.00"</f>
        <v>49-9071.00</v>
      </c>
      <c r="BE1250" t="s">
        <v>241</v>
      </c>
      <c r="BF1250" t="s">
        <v>895</v>
      </c>
      <c r="BG1250" t="s">
        <v>896</v>
      </c>
      <c r="BH1250">
        <v>2</v>
      </c>
      <c r="BI1250">
        <v>2</v>
      </c>
      <c r="BJ1250" s="1">
        <v>45717</v>
      </c>
      <c r="BK1250" s="1">
        <v>46081</v>
      </c>
      <c r="BL1250" s="1">
        <v>45717</v>
      </c>
      <c r="BM1250" s="1">
        <v>46081</v>
      </c>
      <c r="BN1250">
        <v>40</v>
      </c>
      <c r="BO1250">
        <v>0</v>
      </c>
      <c r="BP1250">
        <v>8</v>
      </c>
      <c r="BQ1250">
        <v>8</v>
      </c>
      <c r="BR1250">
        <v>8</v>
      </c>
      <c r="BS1250">
        <v>8</v>
      </c>
      <c r="BT1250">
        <v>8</v>
      </c>
      <c r="BU1250">
        <v>0</v>
      </c>
      <c r="BV1250" t="str">
        <f>"8:00 AM"</f>
        <v>8:00 AM</v>
      </c>
      <c r="BW1250" t="str">
        <f>"5:00 PM"</f>
        <v>5:00 PM</v>
      </c>
      <c r="BX1250" t="s">
        <v>226</v>
      </c>
      <c r="BY1250">
        <v>0</v>
      </c>
      <c r="BZ1250">
        <v>12</v>
      </c>
      <c r="CA1250" t="s">
        <v>115</v>
      </c>
      <c r="CC1250" s="2" t="s">
        <v>897</v>
      </c>
      <c r="CD1250" t="s">
        <v>888</v>
      </c>
      <c r="CE1250" t="s">
        <v>889</v>
      </c>
      <c r="CF1250" t="s">
        <v>162</v>
      </c>
      <c r="CG1250" t="s">
        <v>120</v>
      </c>
      <c r="CH1250" s="8">
        <v>96952</v>
      </c>
      <c r="CI1250" s="3">
        <v>9.75</v>
      </c>
      <c r="CJ1250" s="3">
        <v>9.8000000000000007</v>
      </c>
      <c r="CK1250" s="3">
        <v>0</v>
      </c>
      <c r="CL1250" s="3">
        <v>0</v>
      </c>
      <c r="CM1250" t="s">
        <v>136</v>
      </c>
      <c r="CN1250" t="s">
        <v>139</v>
      </c>
      <c r="CO1250" t="s">
        <v>138</v>
      </c>
      <c r="CQ1250" t="s">
        <v>115</v>
      </c>
      <c r="CR1250" t="s">
        <v>133</v>
      </c>
      <c r="CS1250" t="s">
        <v>139</v>
      </c>
      <c r="CT1250" t="s">
        <v>139</v>
      </c>
      <c r="CU1250" t="s">
        <v>133</v>
      </c>
      <c r="CV1250" t="s">
        <v>133</v>
      </c>
      <c r="CW1250" t="s">
        <v>139</v>
      </c>
      <c r="CX1250" t="s">
        <v>898</v>
      </c>
      <c r="CY1250" s="10">
        <v>16704339989</v>
      </c>
      <c r="CZ1250" t="s">
        <v>899</v>
      </c>
      <c r="DA1250" t="s">
        <v>139</v>
      </c>
      <c r="DB1250" t="s">
        <v>133</v>
      </c>
      <c r="DC1250" t="s">
        <v>115</v>
      </c>
    </row>
    <row r="1251" spans="1:112" ht="14.45" customHeight="1" x14ac:dyDescent="0.25">
      <c r="A1251" t="s">
        <v>3134</v>
      </c>
      <c r="B1251" t="s">
        <v>143</v>
      </c>
      <c r="C1251" s="1">
        <v>45640</v>
      </c>
      <c r="D1251" s="1">
        <v>45686</v>
      </c>
      <c r="E1251" t="s">
        <v>144</v>
      </c>
      <c r="F1251" s="1">
        <v>45807</v>
      </c>
      <c r="G1251" t="s">
        <v>115</v>
      </c>
      <c r="H1251" t="s">
        <v>115</v>
      </c>
      <c r="I1251" t="s">
        <v>115</v>
      </c>
      <c r="J1251" t="s">
        <v>3135</v>
      </c>
      <c r="K1251" t="s">
        <v>139</v>
      </c>
      <c r="L1251" t="s">
        <v>3136</v>
      </c>
      <c r="N1251" t="s">
        <v>148</v>
      </c>
      <c r="O1251" t="s">
        <v>120</v>
      </c>
      <c r="P1251" s="8">
        <v>96950</v>
      </c>
      <c r="Q1251" t="s">
        <v>121</v>
      </c>
      <c r="R1251" t="s">
        <v>139</v>
      </c>
      <c r="S1251" s="10">
        <v>16702349675</v>
      </c>
      <c r="U1251" t="s">
        <v>3137</v>
      </c>
      <c r="V1251">
        <v>561720</v>
      </c>
      <c r="W1251" t="s">
        <v>123</v>
      </c>
      <c r="Y1251" t="s">
        <v>1356</v>
      </c>
      <c r="Z1251" t="s">
        <v>3138</v>
      </c>
      <c r="AA1251" t="s">
        <v>3139</v>
      </c>
      <c r="AB1251" t="s">
        <v>3140</v>
      </c>
      <c r="AC1251" t="s">
        <v>3141</v>
      </c>
      <c r="AE1251" t="s">
        <v>119</v>
      </c>
      <c r="AF1251" t="s">
        <v>120</v>
      </c>
      <c r="AG1251" s="8">
        <v>96950</v>
      </c>
      <c r="AH1251" t="s">
        <v>121</v>
      </c>
      <c r="AI1251" t="s">
        <v>119</v>
      </c>
      <c r="AJ1251" s="10">
        <v>16704834587</v>
      </c>
      <c r="AL1251" t="s">
        <v>3142</v>
      </c>
      <c r="BD1251" t="str">
        <f>"49-9071.00"</f>
        <v>49-9071.00</v>
      </c>
      <c r="BE1251" t="s">
        <v>241</v>
      </c>
      <c r="BF1251" t="s">
        <v>3143</v>
      </c>
      <c r="BG1251" t="s">
        <v>1048</v>
      </c>
      <c r="BH1251">
        <v>8</v>
      </c>
      <c r="BI1251">
        <v>8</v>
      </c>
      <c r="BJ1251" s="1">
        <v>45809</v>
      </c>
      <c r="BK1251" s="1">
        <v>46173</v>
      </c>
      <c r="BL1251" s="1">
        <v>45809</v>
      </c>
      <c r="BM1251" s="1">
        <v>46173</v>
      </c>
      <c r="BN1251">
        <v>35</v>
      </c>
      <c r="BO1251">
        <v>7</v>
      </c>
      <c r="BP1251">
        <v>7</v>
      </c>
      <c r="BQ1251">
        <v>7</v>
      </c>
      <c r="BR1251">
        <v>7</v>
      </c>
      <c r="BS1251">
        <v>0</v>
      </c>
      <c r="BT1251">
        <v>7</v>
      </c>
      <c r="BU1251">
        <v>0</v>
      </c>
      <c r="BV1251" t="str">
        <f>"8:00 AM"</f>
        <v>8:00 AM</v>
      </c>
      <c r="BW1251" t="str">
        <f>"4:00 PM"</f>
        <v>4:00 PM</v>
      </c>
      <c r="BX1251" t="s">
        <v>226</v>
      </c>
      <c r="BY1251">
        <v>0</v>
      </c>
      <c r="BZ1251">
        <v>24</v>
      </c>
      <c r="CA1251" t="s">
        <v>115</v>
      </c>
      <c r="CC1251" t="s">
        <v>3144</v>
      </c>
      <c r="CD1251" t="s">
        <v>3145</v>
      </c>
      <c r="CF1251" t="s">
        <v>148</v>
      </c>
      <c r="CG1251" t="s">
        <v>120</v>
      </c>
      <c r="CH1251" s="8">
        <v>96950</v>
      </c>
      <c r="CI1251" s="3">
        <v>9.75</v>
      </c>
      <c r="CJ1251" s="3">
        <v>9.75</v>
      </c>
      <c r="CK1251" s="3">
        <v>0</v>
      </c>
      <c r="CL1251" s="3">
        <v>0</v>
      </c>
      <c r="CM1251" t="s">
        <v>136</v>
      </c>
      <c r="CO1251" t="s">
        <v>138</v>
      </c>
      <c r="CQ1251" t="s">
        <v>115</v>
      </c>
      <c r="CR1251" t="s">
        <v>133</v>
      </c>
      <c r="CS1251" t="s">
        <v>139</v>
      </c>
      <c r="CT1251" t="s">
        <v>139</v>
      </c>
      <c r="CU1251" t="s">
        <v>139</v>
      </c>
      <c r="CV1251" t="s">
        <v>133</v>
      </c>
      <c r="CW1251" t="s">
        <v>139</v>
      </c>
      <c r="CX1251" t="s">
        <v>3146</v>
      </c>
      <c r="CY1251" s="10">
        <v>16702349675</v>
      </c>
      <c r="CZ1251" t="s">
        <v>3142</v>
      </c>
      <c r="DA1251" t="s">
        <v>139</v>
      </c>
      <c r="DB1251" t="s">
        <v>133</v>
      </c>
      <c r="DC1251" t="s">
        <v>115</v>
      </c>
    </row>
    <row r="1252" spans="1:112" ht="14.45" customHeight="1" x14ac:dyDescent="0.25">
      <c r="A1252" t="s">
        <v>3931</v>
      </c>
      <c r="B1252" t="s">
        <v>143</v>
      </c>
      <c r="C1252" s="1">
        <v>45639</v>
      </c>
      <c r="D1252" s="1">
        <v>45686</v>
      </c>
      <c r="E1252" t="s">
        <v>144</v>
      </c>
      <c r="F1252" s="1">
        <v>45776</v>
      </c>
      <c r="G1252" t="s">
        <v>115</v>
      </c>
      <c r="H1252" t="s">
        <v>115</v>
      </c>
      <c r="I1252" t="s">
        <v>115</v>
      </c>
      <c r="J1252" t="s">
        <v>3932</v>
      </c>
      <c r="K1252" t="s">
        <v>3933</v>
      </c>
      <c r="L1252" t="s">
        <v>3934</v>
      </c>
      <c r="N1252" t="s">
        <v>119</v>
      </c>
      <c r="O1252" t="s">
        <v>120</v>
      </c>
      <c r="P1252" s="8">
        <v>96950</v>
      </c>
      <c r="Q1252" t="s">
        <v>121</v>
      </c>
      <c r="S1252" s="10">
        <v>16702350393</v>
      </c>
      <c r="U1252" t="s">
        <v>3935</v>
      </c>
      <c r="V1252">
        <v>812112</v>
      </c>
      <c r="W1252" t="s">
        <v>123</v>
      </c>
      <c r="Y1252" t="s">
        <v>3936</v>
      </c>
      <c r="Z1252" t="s">
        <v>3937</v>
      </c>
      <c r="AB1252" t="s">
        <v>945</v>
      </c>
      <c r="AC1252" t="s">
        <v>3934</v>
      </c>
      <c r="AE1252" t="s">
        <v>119</v>
      </c>
      <c r="AF1252" t="s">
        <v>120</v>
      </c>
      <c r="AG1252" s="8">
        <v>96950</v>
      </c>
      <c r="AH1252" t="s">
        <v>121</v>
      </c>
      <c r="AJ1252" s="10">
        <v>16702350393</v>
      </c>
      <c r="AL1252" t="s">
        <v>3938</v>
      </c>
      <c r="BD1252" t="str">
        <f>"39-5012.00"</f>
        <v>39-5012.00</v>
      </c>
      <c r="BE1252" t="s">
        <v>947</v>
      </c>
      <c r="BF1252" t="s">
        <v>3939</v>
      </c>
      <c r="BG1252" t="s">
        <v>948</v>
      </c>
      <c r="BH1252">
        <v>1</v>
      </c>
      <c r="BI1252">
        <v>1</v>
      </c>
      <c r="BJ1252" s="1">
        <v>45778</v>
      </c>
      <c r="BK1252" s="1">
        <v>46142</v>
      </c>
      <c r="BL1252" s="1">
        <v>45778</v>
      </c>
      <c r="BM1252" s="1">
        <v>46142</v>
      </c>
      <c r="BN1252">
        <v>35</v>
      </c>
      <c r="BO1252">
        <v>0</v>
      </c>
      <c r="BP1252">
        <v>7</v>
      </c>
      <c r="BQ1252">
        <v>7</v>
      </c>
      <c r="BR1252">
        <v>7</v>
      </c>
      <c r="BS1252">
        <v>7</v>
      </c>
      <c r="BT1252">
        <v>7</v>
      </c>
      <c r="BU1252">
        <v>0</v>
      </c>
      <c r="BV1252" t="str">
        <f>"9:00 AM"</f>
        <v>9:00 AM</v>
      </c>
      <c r="BW1252" t="str">
        <f>"5:00 PM"</f>
        <v>5:00 PM</v>
      </c>
      <c r="BX1252" t="s">
        <v>226</v>
      </c>
      <c r="BY1252">
        <v>0</v>
      </c>
      <c r="BZ1252">
        <v>3</v>
      </c>
      <c r="CA1252" t="s">
        <v>115</v>
      </c>
      <c r="CC1252" t="s">
        <v>923</v>
      </c>
      <c r="CD1252" t="s">
        <v>3934</v>
      </c>
      <c r="CF1252" t="s">
        <v>119</v>
      </c>
      <c r="CG1252" t="s">
        <v>120</v>
      </c>
      <c r="CH1252" s="8">
        <v>96950</v>
      </c>
      <c r="CI1252" s="3">
        <v>7.98</v>
      </c>
      <c r="CJ1252" s="3">
        <v>7.98</v>
      </c>
      <c r="CK1252" s="3">
        <v>11.97</v>
      </c>
      <c r="CL1252" s="3">
        <v>11.97</v>
      </c>
      <c r="CM1252" t="s">
        <v>136</v>
      </c>
      <c r="CO1252" t="s">
        <v>138</v>
      </c>
      <c r="CQ1252" t="s">
        <v>115</v>
      </c>
      <c r="CR1252" t="s">
        <v>133</v>
      </c>
      <c r="CS1252" t="s">
        <v>139</v>
      </c>
      <c r="CT1252" t="s">
        <v>133</v>
      </c>
      <c r="CU1252" t="s">
        <v>139</v>
      </c>
      <c r="CV1252" t="s">
        <v>133</v>
      </c>
      <c r="CW1252" t="s">
        <v>139</v>
      </c>
      <c r="CX1252" t="s">
        <v>3694</v>
      </c>
      <c r="CY1252" s="10">
        <v>16702350393</v>
      </c>
      <c r="CZ1252" t="s">
        <v>3938</v>
      </c>
      <c r="DA1252" t="s">
        <v>139</v>
      </c>
      <c r="DB1252" t="s">
        <v>133</v>
      </c>
      <c r="DC1252" t="s">
        <v>115</v>
      </c>
      <c r="DD1252" t="s">
        <v>3936</v>
      </c>
      <c r="DE1252" t="s">
        <v>3937</v>
      </c>
      <c r="DG1252" t="s">
        <v>3932</v>
      </c>
      <c r="DH1252" t="s">
        <v>3938</v>
      </c>
    </row>
    <row r="1253" spans="1:112" ht="14.45" customHeight="1" x14ac:dyDescent="0.25">
      <c r="A1253" t="s">
        <v>4415</v>
      </c>
      <c r="B1253" t="s">
        <v>143</v>
      </c>
      <c r="C1253" s="1">
        <v>45643</v>
      </c>
      <c r="D1253" s="1">
        <v>45686</v>
      </c>
      <c r="E1253" t="s">
        <v>144</v>
      </c>
      <c r="F1253" s="1">
        <v>45687</v>
      </c>
      <c r="G1253" t="s">
        <v>115</v>
      </c>
      <c r="H1253" t="s">
        <v>115</v>
      </c>
      <c r="I1253" t="s">
        <v>115</v>
      </c>
      <c r="J1253" t="s">
        <v>1136</v>
      </c>
      <c r="K1253" t="s">
        <v>1137</v>
      </c>
      <c r="L1253" t="s">
        <v>3082</v>
      </c>
      <c r="M1253" t="s">
        <v>148</v>
      </c>
      <c r="N1253" t="s">
        <v>148</v>
      </c>
      <c r="O1253" t="s">
        <v>120</v>
      </c>
      <c r="P1253" s="8">
        <v>96950</v>
      </c>
      <c r="Q1253" t="s">
        <v>121</v>
      </c>
      <c r="S1253" s="10">
        <v>16703221234</v>
      </c>
      <c r="U1253" t="s">
        <v>1139</v>
      </c>
      <c r="V1253">
        <v>721110</v>
      </c>
      <c r="W1253" t="s">
        <v>123</v>
      </c>
      <c r="Y1253" t="s">
        <v>1140</v>
      </c>
      <c r="Z1253" t="s">
        <v>1141</v>
      </c>
      <c r="AA1253" t="s">
        <v>1142</v>
      </c>
      <c r="AB1253" t="s">
        <v>1143</v>
      </c>
      <c r="AC1253" t="s">
        <v>3082</v>
      </c>
      <c r="AD1253" t="s">
        <v>148</v>
      </c>
      <c r="AE1253" t="s">
        <v>148</v>
      </c>
      <c r="AF1253" t="s">
        <v>120</v>
      </c>
      <c r="AG1253" s="8">
        <v>96950</v>
      </c>
      <c r="AH1253" t="s">
        <v>121</v>
      </c>
      <c r="AJ1253" s="10">
        <v>16703221234</v>
      </c>
      <c r="AL1253" t="s">
        <v>1144</v>
      </c>
      <c r="BD1253" t="str">
        <f>"49-9071.00"</f>
        <v>49-9071.00</v>
      </c>
      <c r="BE1253" t="s">
        <v>241</v>
      </c>
      <c r="BF1253" t="s">
        <v>4416</v>
      </c>
      <c r="BG1253" t="s">
        <v>336</v>
      </c>
      <c r="BH1253">
        <v>2</v>
      </c>
      <c r="BI1253">
        <v>2</v>
      </c>
      <c r="BJ1253" s="1">
        <v>45689</v>
      </c>
      <c r="BK1253" s="1">
        <v>46053</v>
      </c>
      <c r="BL1253" s="1">
        <v>45689</v>
      </c>
      <c r="BM1253" s="1">
        <v>46053</v>
      </c>
      <c r="BN1253">
        <v>40</v>
      </c>
      <c r="BO1253">
        <v>8</v>
      </c>
      <c r="BP1253">
        <v>8</v>
      </c>
      <c r="BQ1253">
        <v>8</v>
      </c>
      <c r="BR1253">
        <v>0</v>
      </c>
      <c r="BS1253">
        <v>0</v>
      </c>
      <c r="BT1253">
        <v>8</v>
      </c>
      <c r="BU1253">
        <v>8</v>
      </c>
      <c r="BV1253" t="str">
        <f t="shared" ref="BV1253:BV1261" si="21">"8:00 AM"</f>
        <v>8:00 AM</v>
      </c>
      <c r="BW1253" t="str">
        <f>"4:00 PM"</f>
        <v>4:00 PM</v>
      </c>
      <c r="BX1253" t="s">
        <v>226</v>
      </c>
      <c r="BY1253">
        <v>0</v>
      </c>
      <c r="BZ1253">
        <v>24</v>
      </c>
      <c r="CA1253" t="s">
        <v>115</v>
      </c>
      <c r="CC1253" t="s">
        <v>4417</v>
      </c>
      <c r="CD1253" t="s">
        <v>3082</v>
      </c>
      <c r="CE1253" t="s">
        <v>148</v>
      </c>
      <c r="CF1253" t="s">
        <v>148</v>
      </c>
      <c r="CG1253" t="s">
        <v>120</v>
      </c>
      <c r="CH1253" s="8">
        <v>96950</v>
      </c>
      <c r="CI1253" s="3">
        <v>9.75</v>
      </c>
      <c r="CJ1253" s="3">
        <v>9.75</v>
      </c>
      <c r="CK1253" s="3">
        <v>14.63</v>
      </c>
      <c r="CL1253" s="3">
        <v>14.63</v>
      </c>
      <c r="CM1253" t="s">
        <v>136</v>
      </c>
      <c r="CN1253" t="s">
        <v>4418</v>
      </c>
      <c r="CO1253" t="s">
        <v>138</v>
      </c>
      <c r="CQ1253" t="s">
        <v>115</v>
      </c>
      <c r="CR1253" t="s">
        <v>133</v>
      </c>
      <c r="CS1253" t="s">
        <v>139</v>
      </c>
      <c r="CT1253" t="s">
        <v>133</v>
      </c>
      <c r="CU1253" t="s">
        <v>139</v>
      </c>
      <c r="CV1253" t="s">
        <v>133</v>
      </c>
      <c r="CW1253" t="s">
        <v>139</v>
      </c>
      <c r="CX1253" t="s">
        <v>4419</v>
      </c>
      <c r="CY1253" s="10">
        <v>16703221234</v>
      </c>
      <c r="CZ1253" t="s">
        <v>1144</v>
      </c>
      <c r="DA1253" t="s">
        <v>139</v>
      </c>
      <c r="DB1253" t="s">
        <v>133</v>
      </c>
      <c r="DC1253" t="s">
        <v>115</v>
      </c>
    </row>
    <row r="1254" spans="1:112" ht="14.45" customHeight="1" x14ac:dyDescent="0.25">
      <c r="A1254" t="s">
        <v>4439</v>
      </c>
      <c r="B1254" t="s">
        <v>143</v>
      </c>
      <c r="C1254" s="1">
        <v>45643</v>
      </c>
      <c r="D1254" s="1">
        <v>45686</v>
      </c>
      <c r="E1254" t="s">
        <v>114</v>
      </c>
      <c r="G1254" t="s">
        <v>115</v>
      </c>
      <c r="H1254" t="s">
        <v>115</v>
      </c>
      <c r="I1254" t="s">
        <v>115</v>
      </c>
      <c r="J1254" t="s">
        <v>1136</v>
      </c>
      <c r="K1254" t="s">
        <v>1137</v>
      </c>
      <c r="L1254" t="s">
        <v>3082</v>
      </c>
      <c r="M1254" t="s">
        <v>148</v>
      </c>
      <c r="N1254" t="s">
        <v>148</v>
      </c>
      <c r="O1254" t="s">
        <v>120</v>
      </c>
      <c r="P1254" s="8">
        <v>96950</v>
      </c>
      <c r="Q1254" t="s">
        <v>121</v>
      </c>
      <c r="S1254" s="10">
        <v>16703221234</v>
      </c>
      <c r="U1254" t="s">
        <v>1139</v>
      </c>
      <c r="V1254">
        <v>721110</v>
      </c>
      <c r="W1254" t="s">
        <v>123</v>
      </c>
      <c r="Y1254" t="s">
        <v>1140</v>
      </c>
      <c r="Z1254" t="s">
        <v>1141</v>
      </c>
      <c r="AA1254" t="s">
        <v>1142</v>
      </c>
      <c r="AB1254" t="s">
        <v>1143</v>
      </c>
      <c r="AC1254" t="s">
        <v>3082</v>
      </c>
      <c r="AD1254" t="s">
        <v>148</v>
      </c>
      <c r="AE1254" t="s">
        <v>148</v>
      </c>
      <c r="AF1254" t="s">
        <v>120</v>
      </c>
      <c r="AG1254" s="8">
        <v>96950</v>
      </c>
      <c r="AH1254" t="s">
        <v>121</v>
      </c>
      <c r="AJ1254" s="10">
        <v>16703221234</v>
      </c>
      <c r="AL1254" t="s">
        <v>1144</v>
      </c>
      <c r="BD1254" t="str">
        <f>"49-9071.00"</f>
        <v>49-9071.00</v>
      </c>
      <c r="BE1254" t="s">
        <v>241</v>
      </c>
      <c r="BF1254" t="s">
        <v>4416</v>
      </c>
      <c r="BG1254" t="s">
        <v>336</v>
      </c>
      <c r="BH1254">
        <v>2</v>
      </c>
      <c r="BI1254">
        <v>2</v>
      </c>
      <c r="BJ1254" s="1">
        <v>45717</v>
      </c>
      <c r="BK1254" s="1">
        <v>46081</v>
      </c>
      <c r="BL1254" s="1">
        <v>45717</v>
      </c>
      <c r="BM1254" s="1">
        <v>46081</v>
      </c>
      <c r="BN1254">
        <v>40</v>
      </c>
      <c r="BO1254">
        <v>0</v>
      </c>
      <c r="BP1254">
        <v>8</v>
      </c>
      <c r="BQ1254">
        <v>8</v>
      </c>
      <c r="BR1254">
        <v>8</v>
      </c>
      <c r="BS1254">
        <v>8</v>
      </c>
      <c r="BT1254">
        <v>8</v>
      </c>
      <c r="BU1254">
        <v>0</v>
      </c>
      <c r="BV1254" t="str">
        <f t="shared" si="21"/>
        <v>8:00 AM</v>
      </c>
      <c r="BW1254" t="str">
        <f>"4:00 PM"</f>
        <v>4:00 PM</v>
      </c>
      <c r="BX1254" t="s">
        <v>226</v>
      </c>
      <c r="BY1254">
        <v>0</v>
      </c>
      <c r="BZ1254">
        <v>24</v>
      </c>
      <c r="CA1254" t="s">
        <v>115</v>
      </c>
      <c r="CC1254" t="s">
        <v>4417</v>
      </c>
      <c r="CD1254" t="s">
        <v>3082</v>
      </c>
      <c r="CE1254" t="s">
        <v>148</v>
      </c>
      <c r="CF1254" t="s">
        <v>148</v>
      </c>
      <c r="CG1254" t="s">
        <v>120</v>
      </c>
      <c r="CH1254" s="8">
        <v>96950</v>
      </c>
      <c r="CI1254" s="3">
        <v>9.75</v>
      </c>
      <c r="CJ1254" s="3">
        <v>9.75</v>
      </c>
      <c r="CK1254" s="3">
        <v>14.63</v>
      </c>
      <c r="CL1254" s="3">
        <v>14.63</v>
      </c>
      <c r="CM1254" t="s">
        <v>136</v>
      </c>
      <c r="CN1254" t="s">
        <v>4440</v>
      </c>
      <c r="CO1254" t="s">
        <v>138</v>
      </c>
      <c r="CQ1254" t="s">
        <v>115</v>
      </c>
      <c r="CR1254" t="s">
        <v>133</v>
      </c>
      <c r="CS1254" t="s">
        <v>139</v>
      </c>
      <c r="CT1254" t="s">
        <v>133</v>
      </c>
      <c r="CU1254" t="s">
        <v>139</v>
      </c>
      <c r="CV1254" t="s">
        <v>133</v>
      </c>
      <c r="CW1254" t="s">
        <v>139</v>
      </c>
      <c r="CX1254" t="s">
        <v>4441</v>
      </c>
      <c r="CY1254" s="10">
        <v>16703221234</v>
      </c>
      <c r="CZ1254" t="s">
        <v>1144</v>
      </c>
      <c r="DA1254" t="s">
        <v>139</v>
      </c>
      <c r="DB1254" t="s">
        <v>133</v>
      </c>
      <c r="DC1254" t="s">
        <v>115</v>
      </c>
    </row>
    <row r="1255" spans="1:112" ht="14.45" customHeight="1" x14ac:dyDescent="0.25">
      <c r="A1255" t="s">
        <v>5976</v>
      </c>
      <c r="B1255" t="s">
        <v>901</v>
      </c>
      <c r="C1255" s="1">
        <v>45641</v>
      </c>
      <c r="D1255" s="1">
        <v>45686</v>
      </c>
      <c r="E1255" t="s">
        <v>144</v>
      </c>
      <c r="F1255" s="1">
        <v>45807</v>
      </c>
      <c r="G1255" t="s">
        <v>133</v>
      </c>
      <c r="H1255" t="s">
        <v>115</v>
      </c>
      <c r="I1255" t="s">
        <v>115</v>
      </c>
      <c r="J1255" t="s">
        <v>3148</v>
      </c>
      <c r="K1255" t="s">
        <v>3149</v>
      </c>
      <c r="L1255" t="s">
        <v>3150</v>
      </c>
      <c r="N1255" t="s">
        <v>119</v>
      </c>
      <c r="O1255" t="s">
        <v>120</v>
      </c>
      <c r="P1255" s="8">
        <v>96950</v>
      </c>
      <c r="Q1255" t="s">
        <v>121</v>
      </c>
      <c r="S1255" s="10">
        <v>16702353313</v>
      </c>
      <c r="U1255" t="s">
        <v>2991</v>
      </c>
      <c r="V1255">
        <v>721110</v>
      </c>
      <c r="W1255" t="s">
        <v>123</v>
      </c>
      <c r="Y1255" t="s">
        <v>1180</v>
      </c>
      <c r="Z1255" t="s">
        <v>1992</v>
      </c>
      <c r="AB1255" t="s">
        <v>663</v>
      </c>
      <c r="AC1255" t="s">
        <v>3150</v>
      </c>
      <c r="AE1255" t="s">
        <v>119</v>
      </c>
      <c r="AF1255" t="s">
        <v>120</v>
      </c>
      <c r="AG1255" s="8">
        <v>96950</v>
      </c>
      <c r="AH1255" t="s">
        <v>121</v>
      </c>
      <c r="AJ1255" s="10">
        <v>16702353313</v>
      </c>
      <c r="AL1255" t="s">
        <v>2994</v>
      </c>
      <c r="BD1255" t="str">
        <f>"37-2011.00"</f>
        <v>37-2011.00</v>
      </c>
      <c r="BE1255" t="s">
        <v>203</v>
      </c>
      <c r="BF1255" t="s">
        <v>3151</v>
      </c>
      <c r="BG1255" t="s">
        <v>3152</v>
      </c>
      <c r="BH1255">
        <v>5</v>
      </c>
      <c r="BI1255">
        <v>4</v>
      </c>
      <c r="BJ1255" s="1">
        <v>45809</v>
      </c>
      <c r="BK1255" s="1">
        <v>46904</v>
      </c>
      <c r="BL1255" s="1">
        <v>45809</v>
      </c>
      <c r="BM1255" s="1">
        <v>46904</v>
      </c>
      <c r="BN1255">
        <v>36</v>
      </c>
      <c r="BO1255">
        <v>6</v>
      </c>
      <c r="BP1255">
        <v>6</v>
      </c>
      <c r="BQ1255">
        <v>6</v>
      </c>
      <c r="BR1255">
        <v>0</v>
      </c>
      <c r="BS1255">
        <v>6</v>
      </c>
      <c r="BT1255">
        <v>6</v>
      </c>
      <c r="BU1255">
        <v>6</v>
      </c>
      <c r="BV1255" t="str">
        <f t="shared" si="21"/>
        <v>8:00 AM</v>
      </c>
      <c r="BW1255" t="str">
        <f>"6:00 PM"</f>
        <v>6:00 PM</v>
      </c>
      <c r="BX1255" t="s">
        <v>158</v>
      </c>
      <c r="BY1255">
        <v>0</v>
      </c>
      <c r="BZ1255">
        <v>12</v>
      </c>
      <c r="CA1255" t="s">
        <v>115</v>
      </c>
      <c r="CC1255" t="s">
        <v>5977</v>
      </c>
      <c r="CD1255" t="s">
        <v>3154</v>
      </c>
      <c r="CE1255" t="s">
        <v>3155</v>
      </c>
      <c r="CF1255" t="s">
        <v>119</v>
      </c>
      <c r="CG1255" t="s">
        <v>120</v>
      </c>
      <c r="CH1255" s="8">
        <v>96950</v>
      </c>
      <c r="CI1255" s="3">
        <v>8.2899999999999991</v>
      </c>
      <c r="CJ1255" s="3">
        <v>8.2899999999999991</v>
      </c>
      <c r="CK1255" s="3">
        <v>0</v>
      </c>
      <c r="CL1255" s="3">
        <v>0</v>
      </c>
      <c r="CM1255" t="s">
        <v>136</v>
      </c>
      <c r="CN1255" t="s">
        <v>139</v>
      </c>
      <c r="CO1255" t="s">
        <v>138</v>
      </c>
      <c r="CQ1255" t="s">
        <v>133</v>
      </c>
      <c r="CR1255" t="s">
        <v>133</v>
      </c>
      <c r="CS1255" t="s">
        <v>139</v>
      </c>
      <c r="CT1255" t="s">
        <v>139</v>
      </c>
      <c r="CU1255" t="s">
        <v>139</v>
      </c>
      <c r="CV1255" t="s">
        <v>133</v>
      </c>
      <c r="CW1255" t="s">
        <v>139</v>
      </c>
      <c r="CX1255" t="s">
        <v>158</v>
      </c>
      <c r="CY1255" s="10">
        <v>16702353313</v>
      </c>
      <c r="CZ1255" t="s">
        <v>2994</v>
      </c>
      <c r="DA1255" t="s">
        <v>139</v>
      </c>
      <c r="DB1255" t="s">
        <v>133</v>
      </c>
      <c r="DC1255" t="s">
        <v>115</v>
      </c>
      <c r="DD1255" t="s">
        <v>2995</v>
      </c>
      <c r="DE1255" t="s">
        <v>2996</v>
      </c>
      <c r="DF1255" t="s">
        <v>237</v>
      </c>
      <c r="DG1255" t="s">
        <v>2989</v>
      </c>
      <c r="DH1255" t="s">
        <v>2994</v>
      </c>
    </row>
    <row r="1256" spans="1:112" ht="14.45" customHeight="1" x14ac:dyDescent="0.25">
      <c r="A1256" t="s">
        <v>7807</v>
      </c>
      <c r="B1256" t="s">
        <v>143</v>
      </c>
      <c r="C1256" s="1">
        <v>45637</v>
      </c>
      <c r="D1256" s="1">
        <v>45686</v>
      </c>
      <c r="E1256" t="s">
        <v>144</v>
      </c>
      <c r="F1256" s="1">
        <v>45807</v>
      </c>
      <c r="G1256" t="s">
        <v>133</v>
      </c>
      <c r="H1256" t="s">
        <v>115</v>
      </c>
      <c r="I1256" t="s">
        <v>115</v>
      </c>
      <c r="J1256" t="s">
        <v>7149</v>
      </c>
      <c r="L1256" t="s">
        <v>7150</v>
      </c>
      <c r="N1256" t="s">
        <v>2477</v>
      </c>
      <c r="O1256" t="s">
        <v>120</v>
      </c>
      <c r="P1256" s="8">
        <v>96950</v>
      </c>
      <c r="Q1256" t="s">
        <v>121</v>
      </c>
      <c r="S1256" s="10">
        <v>16704831971</v>
      </c>
      <c r="U1256" t="s">
        <v>7151</v>
      </c>
      <c r="V1256">
        <v>531120</v>
      </c>
      <c r="W1256" t="s">
        <v>123</v>
      </c>
      <c r="Y1256" t="s">
        <v>7152</v>
      </c>
      <c r="Z1256" t="s">
        <v>7153</v>
      </c>
      <c r="AB1256" t="s">
        <v>347</v>
      </c>
      <c r="AC1256" t="s">
        <v>7154</v>
      </c>
      <c r="AE1256" t="s">
        <v>2477</v>
      </c>
      <c r="AF1256" t="s">
        <v>120</v>
      </c>
      <c r="AG1256" s="8">
        <v>96950</v>
      </c>
      <c r="AH1256" t="s">
        <v>121</v>
      </c>
      <c r="AJ1256" s="10">
        <v>16704831971</v>
      </c>
      <c r="AL1256" t="s">
        <v>7155</v>
      </c>
      <c r="BD1256" t="str">
        <f>"37-2012.00"</f>
        <v>37-2012.00</v>
      </c>
      <c r="BE1256" t="s">
        <v>512</v>
      </c>
      <c r="BF1256" t="s">
        <v>7156</v>
      </c>
      <c r="BG1256" t="s">
        <v>512</v>
      </c>
      <c r="BH1256">
        <v>6</v>
      </c>
      <c r="BI1256">
        <v>6</v>
      </c>
      <c r="BJ1256" s="1">
        <v>45809</v>
      </c>
      <c r="BK1256" s="1">
        <v>46904</v>
      </c>
      <c r="BL1256" s="1">
        <v>45809</v>
      </c>
      <c r="BM1256" s="1">
        <v>46904</v>
      </c>
      <c r="BN1256">
        <v>35</v>
      </c>
      <c r="BO1256">
        <v>0</v>
      </c>
      <c r="BP1256">
        <v>7</v>
      </c>
      <c r="BQ1256">
        <v>7</v>
      </c>
      <c r="BR1256">
        <v>7</v>
      </c>
      <c r="BS1256">
        <v>7</v>
      </c>
      <c r="BT1256">
        <v>7</v>
      </c>
      <c r="BU1256">
        <v>0</v>
      </c>
      <c r="BV1256" t="str">
        <f t="shared" si="21"/>
        <v>8:00 AM</v>
      </c>
      <c r="BW1256" t="str">
        <f>"5:00 PM"</f>
        <v>5:00 PM</v>
      </c>
      <c r="BX1256" t="s">
        <v>158</v>
      </c>
      <c r="BY1256">
        <v>0</v>
      </c>
      <c r="BZ1256">
        <v>3</v>
      </c>
      <c r="CA1256" t="s">
        <v>115</v>
      </c>
      <c r="CC1256" t="s">
        <v>7808</v>
      </c>
      <c r="CD1256" t="s">
        <v>7158</v>
      </c>
      <c r="CF1256" t="s">
        <v>148</v>
      </c>
      <c r="CG1256" t="s">
        <v>120</v>
      </c>
      <c r="CH1256" s="8">
        <v>96950</v>
      </c>
      <c r="CI1256" s="3">
        <v>7.77</v>
      </c>
      <c r="CJ1256" s="3">
        <v>7.77</v>
      </c>
      <c r="CK1256" s="3">
        <v>11.65</v>
      </c>
      <c r="CL1256" s="3">
        <v>11.65</v>
      </c>
      <c r="CM1256" t="s">
        <v>136</v>
      </c>
      <c r="CN1256" t="s">
        <v>137</v>
      </c>
      <c r="CO1256" t="s">
        <v>138</v>
      </c>
      <c r="CQ1256" t="s">
        <v>115</v>
      </c>
      <c r="CR1256" t="s">
        <v>133</v>
      </c>
      <c r="CS1256" t="s">
        <v>139</v>
      </c>
      <c r="CT1256" t="s">
        <v>133</v>
      </c>
      <c r="CU1256" t="s">
        <v>139</v>
      </c>
      <c r="CV1256" t="s">
        <v>133</v>
      </c>
      <c r="CW1256" t="s">
        <v>139</v>
      </c>
      <c r="CX1256" t="s">
        <v>7809</v>
      </c>
      <c r="CY1256" s="10">
        <v>16704831971</v>
      </c>
      <c r="CZ1256" t="s">
        <v>7155</v>
      </c>
      <c r="DA1256" t="s">
        <v>139</v>
      </c>
      <c r="DB1256" t="s">
        <v>133</v>
      </c>
      <c r="DC1256" t="s">
        <v>115</v>
      </c>
      <c r="DD1256" t="s">
        <v>7152</v>
      </c>
      <c r="DE1256" t="s">
        <v>7153</v>
      </c>
      <c r="DG1256" t="s">
        <v>7161</v>
      </c>
      <c r="DH1256" t="s">
        <v>7155</v>
      </c>
    </row>
    <row r="1257" spans="1:112" ht="14.45" customHeight="1" x14ac:dyDescent="0.25">
      <c r="A1257" t="s">
        <v>8735</v>
      </c>
      <c r="B1257" t="s">
        <v>143</v>
      </c>
      <c r="C1257" s="1">
        <v>45634</v>
      </c>
      <c r="D1257" s="1">
        <v>45686</v>
      </c>
      <c r="E1257" t="s">
        <v>144</v>
      </c>
      <c r="F1257" s="1">
        <v>45807</v>
      </c>
      <c r="G1257" t="s">
        <v>115</v>
      </c>
      <c r="H1257" t="s">
        <v>115</v>
      </c>
      <c r="I1257" t="s">
        <v>115</v>
      </c>
      <c r="J1257" t="s">
        <v>2730</v>
      </c>
      <c r="K1257" t="s">
        <v>2731</v>
      </c>
      <c r="L1257" t="s">
        <v>2732</v>
      </c>
      <c r="M1257" t="s">
        <v>2733</v>
      </c>
      <c r="N1257" t="s">
        <v>119</v>
      </c>
      <c r="O1257" t="s">
        <v>120</v>
      </c>
      <c r="P1257" s="8">
        <v>96950</v>
      </c>
      <c r="Q1257" t="s">
        <v>121</v>
      </c>
      <c r="S1257" s="10">
        <v>16702353285</v>
      </c>
      <c r="U1257" t="s">
        <v>2734</v>
      </c>
      <c r="V1257">
        <v>81111</v>
      </c>
      <c r="W1257" t="s">
        <v>123</v>
      </c>
      <c r="Y1257" t="s">
        <v>2735</v>
      </c>
      <c r="Z1257" t="s">
        <v>2736</v>
      </c>
      <c r="AA1257" t="s">
        <v>2297</v>
      </c>
      <c r="AB1257" t="s">
        <v>2737</v>
      </c>
      <c r="AC1257" t="s">
        <v>2732</v>
      </c>
      <c r="AD1257" t="s">
        <v>2733</v>
      </c>
      <c r="AE1257" t="s">
        <v>119</v>
      </c>
      <c r="AF1257" t="s">
        <v>120</v>
      </c>
      <c r="AG1257" s="8">
        <v>96950</v>
      </c>
      <c r="AH1257" t="s">
        <v>121</v>
      </c>
      <c r="AJ1257" s="10">
        <v>16702353285</v>
      </c>
      <c r="AL1257" t="s">
        <v>2738</v>
      </c>
      <c r="BD1257" t="str">
        <f>"49-3023.00"</f>
        <v>49-3023.00</v>
      </c>
      <c r="BE1257" t="s">
        <v>817</v>
      </c>
      <c r="BF1257" t="s">
        <v>5068</v>
      </c>
      <c r="BG1257" t="s">
        <v>447</v>
      </c>
      <c r="BH1257">
        <v>1</v>
      </c>
      <c r="BI1257">
        <v>1</v>
      </c>
      <c r="BJ1257" s="1">
        <v>45809</v>
      </c>
      <c r="BK1257" s="1">
        <v>46173</v>
      </c>
      <c r="BL1257" s="1">
        <v>45809</v>
      </c>
      <c r="BM1257" s="1">
        <v>46173</v>
      </c>
      <c r="BN1257">
        <v>40</v>
      </c>
      <c r="BO1257">
        <v>0</v>
      </c>
      <c r="BP1257">
        <v>8</v>
      </c>
      <c r="BQ1257">
        <v>8</v>
      </c>
      <c r="BR1257">
        <v>8</v>
      </c>
      <c r="BS1257">
        <v>8</v>
      </c>
      <c r="BT1257">
        <v>8</v>
      </c>
      <c r="BU1257">
        <v>0</v>
      </c>
      <c r="BV1257" t="str">
        <f t="shared" si="21"/>
        <v>8:00 AM</v>
      </c>
      <c r="BW1257" t="str">
        <f>"5:00 PM"</f>
        <v>5:00 PM</v>
      </c>
      <c r="BX1257" t="s">
        <v>226</v>
      </c>
      <c r="BY1257">
        <v>0</v>
      </c>
      <c r="BZ1257">
        <v>12</v>
      </c>
      <c r="CA1257" t="s">
        <v>115</v>
      </c>
      <c r="CC1257" t="s">
        <v>137</v>
      </c>
      <c r="CD1257" t="s">
        <v>2732</v>
      </c>
      <c r="CE1257" t="s">
        <v>2733</v>
      </c>
      <c r="CF1257" t="s">
        <v>119</v>
      </c>
      <c r="CG1257" t="s">
        <v>120</v>
      </c>
      <c r="CH1257" s="8">
        <v>96950</v>
      </c>
      <c r="CI1257" s="3">
        <v>11.01</v>
      </c>
      <c r="CJ1257" s="3">
        <v>11.01</v>
      </c>
      <c r="CK1257" s="3">
        <v>16.52</v>
      </c>
      <c r="CL1257" s="3">
        <v>16.52</v>
      </c>
      <c r="CM1257" t="s">
        <v>136</v>
      </c>
      <c r="CN1257" t="s">
        <v>137</v>
      </c>
      <c r="CO1257" t="s">
        <v>138</v>
      </c>
      <c r="CQ1257" t="s">
        <v>115</v>
      </c>
      <c r="CR1257" t="s">
        <v>133</v>
      </c>
      <c r="CS1257" t="s">
        <v>139</v>
      </c>
      <c r="CT1257" t="s">
        <v>133</v>
      </c>
      <c r="CU1257" t="s">
        <v>139</v>
      </c>
      <c r="CV1257" t="s">
        <v>133</v>
      </c>
      <c r="CW1257" t="s">
        <v>139</v>
      </c>
      <c r="CX1257" s="2" t="s">
        <v>2848</v>
      </c>
      <c r="CY1257" s="10">
        <v>16702353285</v>
      </c>
      <c r="CZ1257" t="s">
        <v>2738</v>
      </c>
      <c r="DA1257" t="s">
        <v>139</v>
      </c>
      <c r="DB1257" t="s">
        <v>133</v>
      </c>
      <c r="DC1257" t="s">
        <v>115</v>
      </c>
      <c r="DD1257" t="s">
        <v>2735</v>
      </c>
      <c r="DE1257" t="s">
        <v>2736</v>
      </c>
      <c r="DF1257" t="s">
        <v>190</v>
      </c>
      <c r="DG1257" t="s">
        <v>2730</v>
      </c>
      <c r="DH1257" t="s">
        <v>2738</v>
      </c>
    </row>
    <row r="1258" spans="1:112" ht="14.45" customHeight="1" x14ac:dyDescent="0.25">
      <c r="A1258" t="s">
        <v>8899</v>
      </c>
      <c r="B1258" t="s">
        <v>192</v>
      </c>
      <c r="C1258" s="1">
        <v>45636</v>
      </c>
      <c r="D1258" s="1">
        <v>45686</v>
      </c>
      <c r="E1258" t="s">
        <v>114</v>
      </c>
      <c r="G1258" t="s">
        <v>115</v>
      </c>
      <c r="H1258" t="s">
        <v>115</v>
      </c>
      <c r="I1258" t="s">
        <v>115</v>
      </c>
      <c r="J1258" t="s">
        <v>4408</v>
      </c>
      <c r="K1258" t="s">
        <v>4409</v>
      </c>
      <c r="L1258" t="s">
        <v>4410</v>
      </c>
      <c r="M1258" t="s">
        <v>1900</v>
      </c>
      <c r="N1258" t="s">
        <v>119</v>
      </c>
      <c r="O1258" t="s">
        <v>120</v>
      </c>
      <c r="P1258" s="8">
        <v>96950</v>
      </c>
      <c r="Q1258" t="s">
        <v>121</v>
      </c>
      <c r="S1258" s="10">
        <v>16702335233</v>
      </c>
      <c r="T1258">
        <v>0</v>
      </c>
      <c r="U1258" t="s">
        <v>4411</v>
      </c>
      <c r="V1258">
        <v>722511</v>
      </c>
      <c r="W1258" t="s">
        <v>123</v>
      </c>
      <c r="Y1258" t="s">
        <v>1180</v>
      </c>
      <c r="Z1258" t="s">
        <v>1902</v>
      </c>
      <c r="AB1258" t="s">
        <v>200</v>
      </c>
      <c r="AC1258" t="s">
        <v>4410</v>
      </c>
      <c r="AD1258" t="s">
        <v>1900</v>
      </c>
      <c r="AE1258" t="s">
        <v>119</v>
      </c>
      <c r="AF1258" t="s">
        <v>120</v>
      </c>
      <c r="AG1258" s="8">
        <v>96950</v>
      </c>
      <c r="AH1258" t="s">
        <v>121</v>
      </c>
      <c r="AJ1258" s="10">
        <v>16702335233</v>
      </c>
      <c r="AK1258">
        <v>0</v>
      </c>
      <c r="AL1258" t="s">
        <v>4412</v>
      </c>
      <c r="BD1258" t="str">
        <f>"35-2014.00"</f>
        <v>35-2014.00</v>
      </c>
      <c r="BE1258" t="s">
        <v>273</v>
      </c>
      <c r="BF1258" t="s">
        <v>4413</v>
      </c>
      <c r="BG1258" t="s">
        <v>275</v>
      </c>
      <c r="BH1258">
        <v>2</v>
      </c>
      <c r="BJ1258" s="1">
        <v>45718</v>
      </c>
      <c r="BK1258" s="1">
        <v>46082</v>
      </c>
      <c r="BN1258">
        <v>40</v>
      </c>
      <c r="BO1258">
        <v>0</v>
      </c>
      <c r="BP1258">
        <v>8</v>
      </c>
      <c r="BQ1258">
        <v>8</v>
      </c>
      <c r="BR1258">
        <v>8</v>
      </c>
      <c r="BS1258">
        <v>8</v>
      </c>
      <c r="BT1258">
        <v>8</v>
      </c>
      <c r="BU1258">
        <v>0</v>
      </c>
      <c r="BV1258" t="str">
        <f t="shared" si="21"/>
        <v>8:00 AM</v>
      </c>
      <c r="BW1258" t="str">
        <f>"5:00 PM"</f>
        <v>5:00 PM</v>
      </c>
      <c r="BX1258" t="s">
        <v>158</v>
      </c>
      <c r="BY1258">
        <v>0</v>
      </c>
      <c r="BZ1258">
        <v>12</v>
      </c>
      <c r="CA1258" t="s">
        <v>115</v>
      </c>
      <c r="CC1258" t="s">
        <v>8900</v>
      </c>
      <c r="CD1258" t="s">
        <v>4410</v>
      </c>
      <c r="CE1258" t="s">
        <v>1900</v>
      </c>
      <c r="CF1258" t="s">
        <v>119</v>
      </c>
      <c r="CG1258" t="s">
        <v>120</v>
      </c>
      <c r="CH1258" s="8">
        <v>96950</v>
      </c>
      <c r="CI1258" s="3">
        <v>8.83</v>
      </c>
      <c r="CJ1258" s="3">
        <v>8.83</v>
      </c>
      <c r="CK1258" s="3">
        <v>13.25</v>
      </c>
      <c r="CL1258" s="3">
        <v>13.25</v>
      </c>
      <c r="CM1258" t="s">
        <v>136</v>
      </c>
      <c r="CN1258" t="s">
        <v>139</v>
      </c>
      <c r="CO1258" t="s">
        <v>138</v>
      </c>
      <c r="CQ1258" t="s">
        <v>115</v>
      </c>
      <c r="CR1258" t="s">
        <v>133</v>
      </c>
      <c r="CS1258" t="s">
        <v>139</v>
      </c>
      <c r="CT1258" t="s">
        <v>133</v>
      </c>
      <c r="CU1258" t="s">
        <v>139</v>
      </c>
      <c r="CV1258" t="s">
        <v>133</v>
      </c>
      <c r="CW1258" t="s">
        <v>139</v>
      </c>
      <c r="CX1258" t="s">
        <v>1907</v>
      </c>
      <c r="CY1258" s="10">
        <v>16704830338</v>
      </c>
      <c r="CZ1258" t="s">
        <v>4412</v>
      </c>
      <c r="DA1258" t="s">
        <v>139</v>
      </c>
      <c r="DB1258" t="s">
        <v>133</v>
      </c>
      <c r="DC1258" t="s">
        <v>115</v>
      </c>
      <c r="DD1258" t="s">
        <v>1180</v>
      </c>
      <c r="DE1258" t="s">
        <v>1902</v>
      </c>
      <c r="DG1258" t="s">
        <v>4408</v>
      </c>
      <c r="DH1258" t="s">
        <v>4412</v>
      </c>
    </row>
    <row r="1259" spans="1:112" ht="14.45" customHeight="1" x14ac:dyDescent="0.25">
      <c r="A1259" t="s">
        <v>9599</v>
      </c>
      <c r="B1259" t="s">
        <v>143</v>
      </c>
      <c r="C1259" s="1">
        <v>45637</v>
      </c>
      <c r="D1259" s="1">
        <v>45686</v>
      </c>
      <c r="E1259" t="s">
        <v>144</v>
      </c>
      <c r="F1259" s="1">
        <v>45807</v>
      </c>
      <c r="G1259" t="s">
        <v>133</v>
      </c>
      <c r="H1259" t="s">
        <v>115</v>
      </c>
      <c r="I1259" t="s">
        <v>115</v>
      </c>
      <c r="J1259" t="s">
        <v>9506</v>
      </c>
      <c r="L1259" t="s">
        <v>7150</v>
      </c>
      <c r="N1259" t="s">
        <v>2477</v>
      </c>
      <c r="O1259" t="s">
        <v>120</v>
      </c>
      <c r="P1259" s="8">
        <v>96950</v>
      </c>
      <c r="Q1259" t="s">
        <v>121</v>
      </c>
      <c r="S1259" s="10">
        <v>16704831971</v>
      </c>
      <c r="U1259" t="s">
        <v>7151</v>
      </c>
      <c r="V1259">
        <v>531120</v>
      </c>
      <c r="W1259" t="s">
        <v>123</v>
      </c>
      <c r="Y1259" t="s">
        <v>7159</v>
      </c>
      <c r="Z1259" t="s">
        <v>7160</v>
      </c>
      <c r="AB1259" t="s">
        <v>9507</v>
      </c>
      <c r="AC1259" t="s">
        <v>7150</v>
      </c>
      <c r="AE1259" t="s">
        <v>2477</v>
      </c>
      <c r="AF1259" t="s">
        <v>120</v>
      </c>
      <c r="AG1259" s="8">
        <v>96950</v>
      </c>
      <c r="AH1259" t="s">
        <v>121</v>
      </c>
      <c r="AJ1259" s="10">
        <v>16704831971</v>
      </c>
      <c r="AL1259" t="s">
        <v>7155</v>
      </c>
      <c r="BD1259" t="str">
        <f>"49-9071.00"</f>
        <v>49-9071.00</v>
      </c>
      <c r="BE1259" t="s">
        <v>241</v>
      </c>
      <c r="BF1259" t="s">
        <v>9508</v>
      </c>
      <c r="BG1259" t="s">
        <v>241</v>
      </c>
      <c r="BH1259">
        <v>6</v>
      </c>
      <c r="BI1259">
        <v>6</v>
      </c>
      <c r="BJ1259" s="1">
        <v>45809</v>
      </c>
      <c r="BK1259" s="1">
        <v>46904</v>
      </c>
      <c r="BL1259" s="1">
        <v>45809</v>
      </c>
      <c r="BM1259" s="1">
        <v>46904</v>
      </c>
      <c r="BN1259">
        <v>35</v>
      </c>
      <c r="BO1259">
        <v>0</v>
      </c>
      <c r="BP1259">
        <v>7</v>
      </c>
      <c r="BQ1259">
        <v>7</v>
      </c>
      <c r="BR1259">
        <v>7</v>
      </c>
      <c r="BS1259">
        <v>7</v>
      </c>
      <c r="BT1259">
        <v>7</v>
      </c>
      <c r="BU1259">
        <v>0</v>
      </c>
      <c r="BV1259" t="str">
        <f t="shared" si="21"/>
        <v>8:00 AM</v>
      </c>
      <c r="BW1259" t="str">
        <f>"4:00 PM"</f>
        <v>4:00 PM</v>
      </c>
      <c r="BX1259" t="s">
        <v>226</v>
      </c>
      <c r="BY1259">
        <v>0</v>
      </c>
      <c r="BZ1259">
        <v>12</v>
      </c>
      <c r="CA1259" t="s">
        <v>115</v>
      </c>
      <c r="CC1259" t="s">
        <v>9600</v>
      </c>
      <c r="CD1259" t="s">
        <v>5892</v>
      </c>
      <c r="CF1259" t="s">
        <v>2477</v>
      </c>
      <c r="CG1259" t="s">
        <v>120</v>
      </c>
      <c r="CH1259" s="8">
        <v>96950</v>
      </c>
      <c r="CI1259" s="3">
        <v>9.75</v>
      </c>
      <c r="CJ1259" s="3">
        <v>9.75</v>
      </c>
      <c r="CK1259" s="3">
        <v>14.62</v>
      </c>
      <c r="CL1259" s="3">
        <v>14.62</v>
      </c>
      <c r="CM1259" t="s">
        <v>136</v>
      </c>
      <c r="CN1259" t="s">
        <v>368</v>
      </c>
      <c r="CO1259" t="s">
        <v>138</v>
      </c>
      <c r="CQ1259" t="s">
        <v>115</v>
      </c>
      <c r="CR1259" t="s">
        <v>133</v>
      </c>
      <c r="CS1259" t="s">
        <v>139</v>
      </c>
      <c r="CT1259" t="s">
        <v>133</v>
      </c>
      <c r="CU1259" t="s">
        <v>139</v>
      </c>
      <c r="CV1259" t="s">
        <v>133</v>
      </c>
      <c r="CW1259" t="s">
        <v>139</v>
      </c>
      <c r="CX1259" t="s">
        <v>2193</v>
      </c>
      <c r="CY1259" s="10">
        <v>16704831971</v>
      </c>
      <c r="CZ1259" t="s">
        <v>7155</v>
      </c>
      <c r="DA1259" t="s">
        <v>139</v>
      </c>
      <c r="DB1259" t="s">
        <v>133</v>
      </c>
      <c r="DC1259" t="s">
        <v>115</v>
      </c>
      <c r="DD1259" t="s">
        <v>7152</v>
      </c>
      <c r="DE1259" t="s">
        <v>7153</v>
      </c>
      <c r="DG1259" t="s">
        <v>9510</v>
      </c>
      <c r="DH1259" t="s">
        <v>7155</v>
      </c>
    </row>
    <row r="1260" spans="1:112" ht="14.45" customHeight="1" x14ac:dyDescent="0.25">
      <c r="A1260" t="s">
        <v>1467</v>
      </c>
      <c r="B1260" t="s">
        <v>143</v>
      </c>
      <c r="C1260" s="1">
        <v>45642</v>
      </c>
      <c r="D1260" s="1">
        <v>45687</v>
      </c>
      <c r="E1260" t="s">
        <v>114</v>
      </c>
      <c r="G1260" t="s">
        <v>115</v>
      </c>
      <c r="H1260" t="s">
        <v>115</v>
      </c>
      <c r="I1260" t="s">
        <v>115</v>
      </c>
      <c r="J1260" t="s">
        <v>1468</v>
      </c>
      <c r="L1260" t="s">
        <v>1469</v>
      </c>
      <c r="N1260" t="s">
        <v>119</v>
      </c>
      <c r="O1260" t="s">
        <v>120</v>
      </c>
      <c r="P1260" s="8">
        <v>96950</v>
      </c>
      <c r="Q1260" t="s">
        <v>121</v>
      </c>
      <c r="S1260" s="10">
        <v>16702358770</v>
      </c>
      <c r="U1260" t="s">
        <v>1470</v>
      </c>
      <c r="V1260">
        <v>23621</v>
      </c>
      <c r="W1260" t="s">
        <v>123</v>
      </c>
      <c r="Y1260" t="s">
        <v>1471</v>
      </c>
      <c r="Z1260" t="s">
        <v>1472</v>
      </c>
      <c r="AB1260" t="s">
        <v>200</v>
      </c>
      <c r="AC1260" t="s">
        <v>1469</v>
      </c>
      <c r="AE1260" t="s">
        <v>119</v>
      </c>
      <c r="AF1260" t="s">
        <v>120</v>
      </c>
      <c r="AG1260" s="8">
        <v>96950</v>
      </c>
      <c r="AH1260" t="s">
        <v>121</v>
      </c>
      <c r="AJ1260" s="10">
        <v>16702358770</v>
      </c>
      <c r="AL1260" t="s">
        <v>1473</v>
      </c>
      <c r="BD1260" t="str">
        <f>"49-9071.00"</f>
        <v>49-9071.00</v>
      </c>
      <c r="BE1260" t="s">
        <v>241</v>
      </c>
      <c r="BF1260" t="s">
        <v>1474</v>
      </c>
      <c r="BG1260" t="s">
        <v>1475</v>
      </c>
      <c r="BH1260">
        <v>15</v>
      </c>
      <c r="BI1260">
        <v>15</v>
      </c>
      <c r="BJ1260" s="1">
        <v>45672</v>
      </c>
      <c r="BK1260" s="1">
        <v>46036</v>
      </c>
      <c r="BL1260" s="1">
        <v>45687</v>
      </c>
      <c r="BM1260" s="1">
        <v>46036</v>
      </c>
      <c r="BN1260">
        <v>35</v>
      </c>
      <c r="BO1260">
        <v>0</v>
      </c>
      <c r="BP1260">
        <v>7</v>
      </c>
      <c r="BQ1260">
        <v>7</v>
      </c>
      <c r="BR1260">
        <v>7</v>
      </c>
      <c r="BS1260">
        <v>7</v>
      </c>
      <c r="BT1260">
        <v>7</v>
      </c>
      <c r="BU1260">
        <v>0</v>
      </c>
      <c r="BV1260" t="str">
        <f t="shared" si="21"/>
        <v>8:00 AM</v>
      </c>
      <c r="BW1260" t="str">
        <f>"4:00 PM"</f>
        <v>4:00 PM</v>
      </c>
      <c r="BX1260" t="s">
        <v>226</v>
      </c>
      <c r="BY1260">
        <v>0</v>
      </c>
      <c r="BZ1260">
        <v>24</v>
      </c>
      <c r="CA1260" t="s">
        <v>115</v>
      </c>
      <c r="CC1260" t="s">
        <v>137</v>
      </c>
      <c r="CD1260" t="s">
        <v>810</v>
      </c>
      <c r="CF1260" t="s">
        <v>119</v>
      </c>
      <c r="CG1260" t="s">
        <v>120</v>
      </c>
      <c r="CH1260" s="8">
        <v>96950</v>
      </c>
      <c r="CI1260" s="3">
        <v>9.75</v>
      </c>
      <c r="CJ1260" s="3">
        <v>9.75</v>
      </c>
      <c r="CK1260" s="3">
        <v>14.62</v>
      </c>
      <c r="CL1260" s="3">
        <v>14.62</v>
      </c>
      <c r="CM1260" t="s">
        <v>136</v>
      </c>
      <c r="CO1260" t="s">
        <v>466</v>
      </c>
      <c r="CQ1260" t="s">
        <v>115</v>
      </c>
      <c r="CR1260" t="s">
        <v>133</v>
      </c>
      <c r="CS1260" t="s">
        <v>139</v>
      </c>
      <c r="CT1260" t="s">
        <v>133</v>
      </c>
      <c r="CU1260" t="s">
        <v>139</v>
      </c>
      <c r="CV1260" t="s">
        <v>133</v>
      </c>
      <c r="CW1260" t="s">
        <v>139</v>
      </c>
      <c r="CX1260" t="s">
        <v>1476</v>
      </c>
      <c r="CY1260" s="10">
        <v>16702358770</v>
      </c>
      <c r="CZ1260" t="s">
        <v>1473</v>
      </c>
      <c r="DA1260" t="s">
        <v>209</v>
      </c>
      <c r="DB1260" t="s">
        <v>133</v>
      </c>
      <c r="DC1260" t="s">
        <v>115</v>
      </c>
    </row>
    <row r="1261" spans="1:112" ht="14.45" customHeight="1" x14ac:dyDescent="0.25">
      <c r="A1261" t="s">
        <v>2930</v>
      </c>
      <c r="B1261" t="s">
        <v>192</v>
      </c>
      <c r="C1261" s="1">
        <v>45662</v>
      </c>
      <c r="D1261" s="1">
        <v>45687</v>
      </c>
      <c r="E1261" t="s">
        <v>114</v>
      </c>
      <c r="G1261" t="s">
        <v>115</v>
      </c>
      <c r="H1261" t="s">
        <v>115</v>
      </c>
      <c r="I1261" t="s">
        <v>115</v>
      </c>
      <c r="J1261" t="s">
        <v>469</v>
      </c>
      <c r="L1261" t="s">
        <v>470</v>
      </c>
      <c r="M1261" t="s">
        <v>471</v>
      </c>
      <c r="N1261" t="s">
        <v>119</v>
      </c>
      <c r="O1261" t="s">
        <v>120</v>
      </c>
      <c r="P1261" s="8">
        <v>96950</v>
      </c>
      <c r="Q1261" t="s">
        <v>121</v>
      </c>
      <c r="S1261" s="10">
        <v>16702355009</v>
      </c>
      <c r="U1261" t="s">
        <v>472</v>
      </c>
      <c r="V1261">
        <v>561311</v>
      </c>
      <c r="W1261" t="s">
        <v>234</v>
      </c>
      <c r="X1261" t="s">
        <v>133</v>
      </c>
      <c r="Y1261" t="s">
        <v>473</v>
      </c>
      <c r="Z1261" t="s">
        <v>474</v>
      </c>
      <c r="AA1261" t="s">
        <v>475</v>
      </c>
      <c r="AB1261" t="s">
        <v>200</v>
      </c>
      <c r="AC1261" t="s">
        <v>470</v>
      </c>
      <c r="AD1261" t="s">
        <v>471</v>
      </c>
      <c r="AE1261" t="s">
        <v>119</v>
      </c>
      <c r="AF1261" t="s">
        <v>120</v>
      </c>
      <c r="AG1261" s="8">
        <v>96950</v>
      </c>
      <c r="AH1261" t="s">
        <v>121</v>
      </c>
      <c r="AJ1261" s="10">
        <v>16702355009</v>
      </c>
      <c r="AL1261" t="s">
        <v>477</v>
      </c>
      <c r="BD1261" t="str">
        <f>"49-9071.00"</f>
        <v>49-9071.00</v>
      </c>
      <c r="BE1261" t="s">
        <v>241</v>
      </c>
      <c r="BF1261" t="s">
        <v>478</v>
      </c>
      <c r="BG1261" t="s">
        <v>479</v>
      </c>
      <c r="BH1261">
        <v>10</v>
      </c>
      <c r="BJ1261" s="1">
        <v>45689</v>
      </c>
      <c r="BK1261" s="1">
        <v>46053</v>
      </c>
      <c r="BN1261">
        <v>35</v>
      </c>
      <c r="BO1261">
        <v>0</v>
      </c>
      <c r="BP1261">
        <v>7</v>
      </c>
      <c r="BQ1261">
        <v>7</v>
      </c>
      <c r="BR1261">
        <v>7</v>
      </c>
      <c r="BS1261">
        <v>7</v>
      </c>
      <c r="BT1261">
        <v>7</v>
      </c>
      <c r="BU1261">
        <v>0</v>
      </c>
      <c r="BV1261" t="str">
        <f t="shared" si="21"/>
        <v>8:00 AM</v>
      </c>
      <c r="BW1261" t="str">
        <f>"4:00 PM"</f>
        <v>4:00 PM</v>
      </c>
      <c r="BX1261" t="s">
        <v>158</v>
      </c>
      <c r="BY1261">
        <v>0</v>
      </c>
      <c r="BZ1261">
        <v>24</v>
      </c>
      <c r="CA1261" t="s">
        <v>115</v>
      </c>
      <c r="CC1261" t="s">
        <v>480</v>
      </c>
      <c r="CD1261" t="s">
        <v>2931</v>
      </c>
      <c r="CE1261" t="s">
        <v>221</v>
      </c>
      <c r="CF1261" t="s">
        <v>119</v>
      </c>
      <c r="CG1261" t="s">
        <v>120</v>
      </c>
      <c r="CH1261" s="8">
        <v>96950</v>
      </c>
      <c r="CI1261" s="3">
        <v>9.75</v>
      </c>
      <c r="CJ1261" s="3">
        <v>9.75</v>
      </c>
      <c r="CK1261" s="3">
        <v>14.63</v>
      </c>
      <c r="CL1261" s="3">
        <v>14.63</v>
      </c>
      <c r="CM1261" t="s">
        <v>136</v>
      </c>
      <c r="CO1261" t="s">
        <v>138</v>
      </c>
      <c r="CQ1261" t="s">
        <v>115</v>
      </c>
      <c r="CR1261" t="s">
        <v>133</v>
      </c>
      <c r="CS1261" t="s">
        <v>139</v>
      </c>
      <c r="CT1261" t="s">
        <v>133</v>
      </c>
      <c r="CU1261" t="s">
        <v>139</v>
      </c>
      <c r="CV1261" t="s">
        <v>133</v>
      </c>
      <c r="CW1261" t="s">
        <v>139</v>
      </c>
      <c r="CX1261" t="s">
        <v>483</v>
      </c>
      <c r="CY1261" s="10">
        <v>16702355009</v>
      </c>
      <c r="CZ1261" t="s">
        <v>477</v>
      </c>
      <c r="DA1261" t="s">
        <v>139</v>
      </c>
      <c r="DB1261" t="s">
        <v>133</v>
      </c>
      <c r="DC1261" t="s">
        <v>133</v>
      </c>
    </row>
    <row r="1262" spans="1:112" ht="14.45" customHeight="1" x14ac:dyDescent="0.25">
      <c r="A1262" t="s">
        <v>4776</v>
      </c>
      <c r="B1262" t="s">
        <v>192</v>
      </c>
      <c r="C1262" s="1">
        <v>45622</v>
      </c>
      <c r="D1262" s="1">
        <v>45687</v>
      </c>
      <c r="E1262" t="s">
        <v>114</v>
      </c>
      <c r="G1262" t="s">
        <v>133</v>
      </c>
      <c r="H1262" t="s">
        <v>115</v>
      </c>
      <c r="I1262" t="s">
        <v>115</v>
      </c>
      <c r="J1262" t="s">
        <v>2333</v>
      </c>
      <c r="K1262" t="s">
        <v>2333</v>
      </c>
      <c r="L1262" t="s">
        <v>2335</v>
      </c>
      <c r="M1262" t="s">
        <v>2336</v>
      </c>
      <c r="N1262" t="s">
        <v>148</v>
      </c>
      <c r="O1262" t="s">
        <v>120</v>
      </c>
      <c r="P1262" s="8">
        <v>96950</v>
      </c>
      <c r="Q1262" t="s">
        <v>121</v>
      </c>
      <c r="S1262" s="10">
        <v>16702355912</v>
      </c>
      <c r="U1262" t="s">
        <v>2337</v>
      </c>
      <c r="V1262">
        <v>5412</v>
      </c>
      <c r="W1262" t="s">
        <v>123</v>
      </c>
      <c r="Y1262" t="s">
        <v>2338</v>
      </c>
      <c r="Z1262" t="s">
        <v>2339</v>
      </c>
      <c r="AA1262" t="s">
        <v>2340</v>
      </c>
      <c r="AB1262" t="s">
        <v>2341</v>
      </c>
      <c r="AC1262" t="s">
        <v>2342</v>
      </c>
      <c r="AE1262" t="s">
        <v>148</v>
      </c>
      <c r="AF1262" t="s">
        <v>120</v>
      </c>
      <c r="AG1262" s="8">
        <v>96950</v>
      </c>
      <c r="AH1262" t="s">
        <v>121</v>
      </c>
      <c r="AJ1262" s="10">
        <v>16702355912</v>
      </c>
      <c r="AL1262" t="s">
        <v>2343</v>
      </c>
      <c r="BD1262" t="str">
        <f>"23-2011.00"</f>
        <v>23-2011.00</v>
      </c>
      <c r="BE1262" t="s">
        <v>4777</v>
      </c>
      <c r="BF1262" t="s">
        <v>4778</v>
      </c>
      <c r="BG1262" t="s">
        <v>1279</v>
      </c>
      <c r="BH1262">
        <v>3</v>
      </c>
      <c r="BJ1262" s="1">
        <v>45689</v>
      </c>
      <c r="BK1262" s="1">
        <v>46783</v>
      </c>
      <c r="BN1262">
        <v>35</v>
      </c>
      <c r="BO1262">
        <v>0</v>
      </c>
      <c r="BP1262">
        <v>7</v>
      </c>
      <c r="BQ1262">
        <v>7</v>
      </c>
      <c r="BR1262">
        <v>7</v>
      </c>
      <c r="BS1262">
        <v>7</v>
      </c>
      <c r="BT1262">
        <v>7</v>
      </c>
      <c r="BU1262">
        <v>0</v>
      </c>
      <c r="BV1262" t="str">
        <f>"9:00 AM"</f>
        <v>9:00 AM</v>
      </c>
      <c r="BW1262" t="str">
        <f>"5:00 PM"</f>
        <v>5:00 PM</v>
      </c>
      <c r="BX1262" t="s">
        <v>726</v>
      </c>
      <c r="BY1262">
        <v>0</v>
      </c>
      <c r="BZ1262">
        <v>12</v>
      </c>
      <c r="CA1262" t="s">
        <v>115</v>
      </c>
      <c r="CC1262" s="2" t="s">
        <v>4779</v>
      </c>
      <c r="CD1262" t="s">
        <v>2335</v>
      </c>
      <c r="CE1262" t="s">
        <v>2336</v>
      </c>
      <c r="CF1262" t="s">
        <v>148</v>
      </c>
      <c r="CG1262" t="s">
        <v>120</v>
      </c>
      <c r="CH1262" s="8">
        <v>96950</v>
      </c>
      <c r="CI1262" s="3">
        <v>18.59</v>
      </c>
      <c r="CJ1262" s="3">
        <v>18.59</v>
      </c>
      <c r="CK1262" s="3">
        <v>27.89</v>
      </c>
      <c r="CL1262" s="3">
        <v>27.89</v>
      </c>
      <c r="CM1262" t="s">
        <v>136</v>
      </c>
      <c r="CN1262" t="s">
        <v>368</v>
      </c>
      <c r="CO1262" t="s">
        <v>138</v>
      </c>
      <c r="CQ1262" t="s">
        <v>115</v>
      </c>
      <c r="CR1262" t="s">
        <v>133</v>
      </c>
      <c r="CS1262" t="s">
        <v>139</v>
      </c>
      <c r="CT1262" t="s">
        <v>133</v>
      </c>
      <c r="CU1262" t="s">
        <v>139</v>
      </c>
      <c r="CV1262" t="s">
        <v>139</v>
      </c>
      <c r="CW1262" t="s">
        <v>139</v>
      </c>
      <c r="CX1262" t="s">
        <v>3835</v>
      </c>
      <c r="CY1262" s="10">
        <v>16702355912</v>
      </c>
      <c r="CZ1262" t="s">
        <v>2343</v>
      </c>
      <c r="DA1262" t="s">
        <v>139</v>
      </c>
      <c r="DB1262" t="s">
        <v>133</v>
      </c>
      <c r="DC1262" t="s">
        <v>115</v>
      </c>
    </row>
    <row r="1263" spans="1:112" ht="14.45" customHeight="1" x14ac:dyDescent="0.25">
      <c r="A1263" t="s">
        <v>5885</v>
      </c>
      <c r="B1263" t="s">
        <v>113</v>
      </c>
      <c r="C1263" s="1">
        <v>45686</v>
      </c>
      <c r="D1263" s="1">
        <v>45687</v>
      </c>
      <c r="E1263" t="s">
        <v>114</v>
      </c>
      <c r="G1263" t="s">
        <v>115</v>
      </c>
      <c r="H1263" t="s">
        <v>115</v>
      </c>
      <c r="I1263" t="s">
        <v>115</v>
      </c>
      <c r="J1263" t="s">
        <v>3172</v>
      </c>
      <c r="L1263" t="s">
        <v>3240</v>
      </c>
      <c r="N1263" t="s">
        <v>148</v>
      </c>
      <c r="O1263" t="s">
        <v>120</v>
      </c>
      <c r="P1263" s="8">
        <v>96950</v>
      </c>
      <c r="Q1263" t="s">
        <v>121</v>
      </c>
      <c r="S1263" s="10">
        <v>16702359369</v>
      </c>
      <c r="U1263" t="s">
        <v>3174</v>
      </c>
      <c r="V1263">
        <v>5324</v>
      </c>
      <c r="W1263" t="s">
        <v>123</v>
      </c>
      <c r="Y1263" t="s">
        <v>1195</v>
      </c>
      <c r="Z1263" t="s">
        <v>3181</v>
      </c>
      <c r="AB1263" t="s">
        <v>565</v>
      </c>
      <c r="AC1263" t="s">
        <v>3240</v>
      </c>
      <c r="AE1263" t="s">
        <v>148</v>
      </c>
      <c r="AF1263" t="s">
        <v>120</v>
      </c>
      <c r="AG1263" s="8">
        <v>96950</v>
      </c>
      <c r="AH1263" t="s">
        <v>121</v>
      </c>
      <c r="AJ1263" s="10">
        <v>16702359369</v>
      </c>
      <c r="AL1263" t="s">
        <v>3177</v>
      </c>
      <c r="BD1263" t="str">
        <f>"53-7051.00"</f>
        <v>53-7051.00</v>
      </c>
      <c r="BE1263" t="s">
        <v>3241</v>
      </c>
      <c r="BF1263" t="s">
        <v>3242</v>
      </c>
      <c r="BG1263" t="s">
        <v>2970</v>
      </c>
      <c r="BH1263">
        <v>3</v>
      </c>
      <c r="BJ1263" s="1">
        <v>45809</v>
      </c>
      <c r="BK1263" s="1">
        <v>46173</v>
      </c>
      <c r="BN1263">
        <v>35</v>
      </c>
      <c r="BO1263">
        <v>0</v>
      </c>
      <c r="BP1263">
        <v>7</v>
      </c>
      <c r="BQ1263">
        <v>7</v>
      </c>
      <c r="BR1263">
        <v>7</v>
      </c>
      <c r="BS1263">
        <v>7</v>
      </c>
      <c r="BT1263">
        <v>7</v>
      </c>
      <c r="BU1263">
        <v>0</v>
      </c>
      <c r="BV1263" t="str">
        <f>"7:30 AM"</f>
        <v>7:30 AM</v>
      </c>
      <c r="BW1263" t="str">
        <f>"4:30 PM"</f>
        <v>4:30 PM</v>
      </c>
      <c r="BX1263" t="s">
        <v>158</v>
      </c>
      <c r="BY1263">
        <v>0</v>
      </c>
      <c r="BZ1263">
        <v>12</v>
      </c>
      <c r="CA1263" t="s">
        <v>115</v>
      </c>
      <c r="CC1263" s="2" t="s">
        <v>3243</v>
      </c>
      <c r="CD1263" t="s">
        <v>2132</v>
      </c>
      <c r="CF1263" t="s">
        <v>148</v>
      </c>
      <c r="CG1263" t="s">
        <v>120</v>
      </c>
      <c r="CH1263" s="8">
        <v>96950</v>
      </c>
      <c r="CI1263" s="3">
        <v>8.91</v>
      </c>
      <c r="CJ1263" s="3">
        <v>8.91</v>
      </c>
      <c r="CK1263" s="3">
        <v>13.36</v>
      </c>
      <c r="CL1263" s="3">
        <v>13.36</v>
      </c>
      <c r="CM1263" t="s">
        <v>136</v>
      </c>
      <c r="CN1263" t="s">
        <v>368</v>
      </c>
      <c r="CO1263" t="s">
        <v>138</v>
      </c>
      <c r="CQ1263" t="s">
        <v>133</v>
      </c>
      <c r="CR1263" t="s">
        <v>133</v>
      </c>
      <c r="CS1263" t="s">
        <v>139</v>
      </c>
      <c r="CT1263" t="s">
        <v>133</v>
      </c>
      <c r="CU1263" t="s">
        <v>139</v>
      </c>
      <c r="CV1263" t="s">
        <v>133</v>
      </c>
      <c r="CW1263" t="s">
        <v>139</v>
      </c>
      <c r="CX1263" t="s">
        <v>2193</v>
      </c>
      <c r="CY1263" s="10">
        <v>16702359369</v>
      </c>
      <c r="CZ1263" t="s">
        <v>3177</v>
      </c>
      <c r="DA1263" t="s">
        <v>139</v>
      </c>
      <c r="DB1263" t="s">
        <v>133</v>
      </c>
      <c r="DC1263" t="s">
        <v>115</v>
      </c>
      <c r="DD1263" t="s">
        <v>1195</v>
      </c>
      <c r="DE1263" t="s">
        <v>3181</v>
      </c>
      <c r="DG1263" t="s">
        <v>5886</v>
      </c>
      <c r="DH1263" t="s">
        <v>3177</v>
      </c>
    </row>
    <row r="1264" spans="1:112" ht="14.45" customHeight="1" x14ac:dyDescent="0.25">
      <c r="A1264" t="s">
        <v>8333</v>
      </c>
      <c r="B1264" t="s">
        <v>143</v>
      </c>
      <c r="C1264" s="1">
        <v>45649</v>
      </c>
      <c r="D1264" s="1">
        <v>45687</v>
      </c>
      <c r="E1264" t="s">
        <v>114</v>
      </c>
      <c r="G1264" t="s">
        <v>115</v>
      </c>
      <c r="H1264" t="s">
        <v>115</v>
      </c>
      <c r="I1264" t="s">
        <v>115</v>
      </c>
      <c r="J1264" t="s">
        <v>2456</v>
      </c>
      <c r="L1264" t="s">
        <v>2457</v>
      </c>
      <c r="N1264" t="s">
        <v>148</v>
      </c>
      <c r="O1264" t="s">
        <v>120</v>
      </c>
      <c r="P1264" s="8">
        <v>96950</v>
      </c>
      <c r="Q1264" t="s">
        <v>121</v>
      </c>
      <c r="S1264" s="10">
        <v>16702358938</v>
      </c>
      <c r="U1264" t="s">
        <v>2458</v>
      </c>
      <c r="V1264">
        <v>441330</v>
      </c>
      <c r="W1264" t="s">
        <v>123</v>
      </c>
      <c r="Y1264" t="s">
        <v>2459</v>
      </c>
      <c r="Z1264" t="s">
        <v>2460</v>
      </c>
      <c r="AB1264" t="s">
        <v>1817</v>
      </c>
      <c r="AC1264" t="s">
        <v>2457</v>
      </c>
      <c r="AE1264" t="s">
        <v>148</v>
      </c>
      <c r="AF1264" t="s">
        <v>120</v>
      </c>
      <c r="AG1264" s="8">
        <v>96950</v>
      </c>
      <c r="AH1264" t="s">
        <v>121</v>
      </c>
      <c r="AJ1264" s="10">
        <v>16702875665</v>
      </c>
      <c r="AL1264" t="s">
        <v>2461</v>
      </c>
      <c r="BD1264" t="str">
        <f>"49-3022.00"</f>
        <v>49-3022.00</v>
      </c>
      <c r="BE1264" t="s">
        <v>2462</v>
      </c>
      <c r="BF1264" t="s">
        <v>2463</v>
      </c>
      <c r="BG1264" t="s">
        <v>2464</v>
      </c>
      <c r="BH1264">
        <v>2</v>
      </c>
      <c r="BI1264">
        <v>2</v>
      </c>
      <c r="BJ1264" s="1">
        <v>45765</v>
      </c>
      <c r="BK1264" s="1">
        <v>46129</v>
      </c>
      <c r="BL1264" s="1">
        <v>45765</v>
      </c>
      <c r="BM1264" s="1">
        <v>46129</v>
      </c>
      <c r="BN1264">
        <v>35</v>
      </c>
      <c r="BO1264">
        <v>0</v>
      </c>
      <c r="BP1264">
        <v>7</v>
      </c>
      <c r="BQ1264">
        <v>7</v>
      </c>
      <c r="BR1264">
        <v>7</v>
      </c>
      <c r="BS1264">
        <v>7</v>
      </c>
      <c r="BT1264">
        <v>7</v>
      </c>
      <c r="BU1264">
        <v>0</v>
      </c>
      <c r="BV1264" t="str">
        <f>"9:00 AM"</f>
        <v>9:00 AM</v>
      </c>
      <c r="BW1264" t="str">
        <f>"5:00 PM"</f>
        <v>5:00 PM</v>
      </c>
      <c r="BX1264" t="s">
        <v>226</v>
      </c>
      <c r="BY1264">
        <v>0</v>
      </c>
      <c r="BZ1264">
        <v>12</v>
      </c>
      <c r="CA1264" t="s">
        <v>115</v>
      </c>
      <c r="CC1264" t="s">
        <v>2465</v>
      </c>
      <c r="CD1264" t="s">
        <v>2466</v>
      </c>
      <c r="CF1264" t="s">
        <v>148</v>
      </c>
      <c r="CG1264" t="s">
        <v>120</v>
      </c>
      <c r="CH1264" s="8">
        <v>96950</v>
      </c>
      <c r="CI1264" s="3">
        <v>11.18</v>
      </c>
      <c r="CJ1264" s="3">
        <v>14.14</v>
      </c>
      <c r="CK1264" s="3">
        <v>16.77</v>
      </c>
      <c r="CL1264" s="3">
        <v>21.21</v>
      </c>
      <c r="CM1264" t="s">
        <v>136</v>
      </c>
      <c r="CO1264" t="s">
        <v>138</v>
      </c>
      <c r="CQ1264" t="s">
        <v>115</v>
      </c>
      <c r="CR1264" t="s">
        <v>133</v>
      </c>
      <c r="CS1264" t="s">
        <v>139</v>
      </c>
      <c r="CT1264" t="s">
        <v>133</v>
      </c>
      <c r="CU1264" t="s">
        <v>139</v>
      </c>
      <c r="CV1264" t="s">
        <v>133</v>
      </c>
      <c r="CW1264" t="s">
        <v>139</v>
      </c>
      <c r="CX1264" t="s">
        <v>2467</v>
      </c>
      <c r="CY1264" s="10">
        <v>16702358938</v>
      </c>
      <c r="CZ1264" t="s">
        <v>2461</v>
      </c>
      <c r="DA1264" t="s">
        <v>1088</v>
      </c>
      <c r="DB1264" t="s">
        <v>133</v>
      </c>
      <c r="DC1264" t="s">
        <v>115</v>
      </c>
    </row>
    <row r="1265" spans="1:112" ht="14.45" customHeight="1" x14ac:dyDescent="0.25">
      <c r="A1265" t="s">
        <v>9490</v>
      </c>
      <c r="B1265" t="s">
        <v>113</v>
      </c>
      <c r="C1265" s="1">
        <v>45683</v>
      </c>
      <c r="D1265" s="1">
        <v>45687</v>
      </c>
      <c r="E1265" t="s">
        <v>114</v>
      </c>
      <c r="G1265" t="s">
        <v>115</v>
      </c>
      <c r="H1265" t="s">
        <v>115</v>
      </c>
      <c r="I1265" t="s">
        <v>115</v>
      </c>
      <c r="J1265" t="s">
        <v>5306</v>
      </c>
      <c r="K1265" t="s">
        <v>139</v>
      </c>
      <c r="L1265" t="s">
        <v>6903</v>
      </c>
      <c r="M1265" t="s">
        <v>5307</v>
      </c>
      <c r="N1265" t="s">
        <v>119</v>
      </c>
      <c r="O1265" t="s">
        <v>120</v>
      </c>
      <c r="P1265" s="8">
        <v>96950</v>
      </c>
      <c r="Q1265" t="s">
        <v>121</v>
      </c>
      <c r="R1265" t="s">
        <v>209</v>
      </c>
      <c r="S1265" s="10">
        <v>16702355572</v>
      </c>
      <c r="U1265" t="s">
        <v>5308</v>
      </c>
      <c r="V1265">
        <v>23822</v>
      </c>
      <c r="W1265" t="s">
        <v>123</v>
      </c>
      <c r="Y1265" t="s">
        <v>5309</v>
      </c>
      <c r="Z1265" t="s">
        <v>3346</v>
      </c>
      <c r="AA1265" t="s">
        <v>5310</v>
      </c>
      <c r="AB1265" t="s">
        <v>5311</v>
      </c>
      <c r="AC1265" t="s">
        <v>6904</v>
      </c>
      <c r="AD1265" t="s">
        <v>5307</v>
      </c>
      <c r="AE1265" t="s">
        <v>119</v>
      </c>
      <c r="AF1265" t="s">
        <v>120</v>
      </c>
      <c r="AG1265" s="8">
        <v>96950</v>
      </c>
      <c r="AH1265" t="s">
        <v>121</v>
      </c>
      <c r="AJ1265" s="10">
        <v>16702355572</v>
      </c>
      <c r="AL1265" t="s">
        <v>5312</v>
      </c>
      <c r="BD1265" t="str">
        <f>"49-9021.00"</f>
        <v>49-9021.00</v>
      </c>
      <c r="BE1265" t="s">
        <v>935</v>
      </c>
      <c r="BF1265" t="s">
        <v>6905</v>
      </c>
      <c r="BG1265" t="s">
        <v>3435</v>
      </c>
      <c r="BH1265">
        <v>5</v>
      </c>
      <c r="BJ1265" s="1">
        <v>45931</v>
      </c>
      <c r="BK1265" s="1">
        <v>46295</v>
      </c>
      <c r="BN1265">
        <v>40</v>
      </c>
      <c r="BO1265">
        <v>0</v>
      </c>
      <c r="BP1265">
        <v>8</v>
      </c>
      <c r="BQ1265">
        <v>8</v>
      </c>
      <c r="BR1265">
        <v>8</v>
      </c>
      <c r="BS1265">
        <v>8</v>
      </c>
      <c r="BT1265">
        <v>8</v>
      </c>
      <c r="BU1265">
        <v>0</v>
      </c>
      <c r="BV1265" t="str">
        <f>"8:00 AM"</f>
        <v>8:00 AM</v>
      </c>
      <c r="BW1265" t="str">
        <f>"5:00 PM"</f>
        <v>5:00 PM</v>
      </c>
      <c r="BX1265" t="s">
        <v>226</v>
      </c>
      <c r="BY1265">
        <v>0</v>
      </c>
      <c r="BZ1265">
        <v>24</v>
      </c>
      <c r="CA1265" t="s">
        <v>115</v>
      </c>
      <c r="CC1265" t="s">
        <v>6906</v>
      </c>
      <c r="CD1265" t="s">
        <v>6907</v>
      </c>
      <c r="CE1265" t="s">
        <v>1009</v>
      </c>
      <c r="CF1265" t="s">
        <v>119</v>
      </c>
      <c r="CG1265" t="s">
        <v>120</v>
      </c>
      <c r="CH1265" s="8">
        <v>96950</v>
      </c>
      <c r="CI1265" s="3">
        <v>10.74</v>
      </c>
      <c r="CJ1265" s="3">
        <v>11</v>
      </c>
      <c r="CK1265" s="3">
        <v>16.11</v>
      </c>
      <c r="CL1265" s="3">
        <v>16.5</v>
      </c>
      <c r="CM1265" t="s">
        <v>136</v>
      </c>
      <c r="CN1265" t="s">
        <v>139</v>
      </c>
      <c r="CO1265" t="s">
        <v>466</v>
      </c>
      <c r="CQ1265" t="s">
        <v>115</v>
      </c>
      <c r="CR1265" t="s">
        <v>133</v>
      </c>
      <c r="CS1265" t="s">
        <v>133</v>
      </c>
      <c r="CT1265" t="s">
        <v>133</v>
      </c>
      <c r="CU1265" t="s">
        <v>139</v>
      </c>
      <c r="CV1265" t="s">
        <v>133</v>
      </c>
      <c r="CW1265" t="s">
        <v>139</v>
      </c>
      <c r="CX1265" t="s">
        <v>9491</v>
      </c>
      <c r="CY1265" s="10" t="s">
        <v>139</v>
      </c>
      <c r="CZ1265" t="s">
        <v>5312</v>
      </c>
      <c r="DA1265" t="s">
        <v>356</v>
      </c>
      <c r="DB1265" t="s">
        <v>133</v>
      </c>
      <c r="DC1265" t="s">
        <v>115</v>
      </c>
    </row>
    <row r="1266" spans="1:112" ht="14.45" customHeight="1" x14ac:dyDescent="0.25">
      <c r="A1266" t="s">
        <v>681</v>
      </c>
      <c r="B1266" t="s">
        <v>143</v>
      </c>
      <c r="C1266" s="1">
        <v>45630</v>
      </c>
      <c r="D1266" s="1">
        <v>45688</v>
      </c>
      <c r="E1266" t="s">
        <v>114</v>
      </c>
      <c r="G1266" t="s">
        <v>115</v>
      </c>
      <c r="H1266" t="s">
        <v>115</v>
      </c>
      <c r="I1266" t="s">
        <v>115</v>
      </c>
      <c r="J1266" t="s">
        <v>682</v>
      </c>
      <c r="L1266" t="s">
        <v>683</v>
      </c>
      <c r="M1266" t="s">
        <v>684</v>
      </c>
      <c r="N1266" t="s">
        <v>119</v>
      </c>
      <c r="O1266" t="s">
        <v>120</v>
      </c>
      <c r="P1266" s="8">
        <v>96950</v>
      </c>
      <c r="Q1266" t="s">
        <v>121</v>
      </c>
      <c r="S1266" s="10">
        <v>16702352883</v>
      </c>
      <c r="T1266">
        <v>0</v>
      </c>
      <c r="U1266" t="s">
        <v>685</v>
      </c>
      <c r="V1266">
        <v>56132</v>
      </c>
      <c r="W1266" t="s">
        <v>234</v>
      </c>
      <c r="X1266" t="s">
        <v>133</v>
      </c>
      <c r="Y1266" t="s">
        <v>686</v>
      </c>
      <c r="Z1266" t="s">
        <v>687</v>
      </c>
      <c r="AB1266" t="s">
        <v>663</v>
      </c>
      <c r="AC1266" t="s">
        <v>683</v>
      </c>
      <c r="AD1266" t="s">
        <v>684</v>
      </c>
      <c r="AE1266" t="s">
        <v>119</v>
      </c>
      <c r="AF1266" t="s">
        <v>120</v>
      </c>
      <c r="AG1266" s="8">
        <v>96950</v>
      </c>
      <c r="AH1266" t="s">
        <v>121</v>
      </c>
      <c r="AJ1266" s="10">
        <v>16702352883</v>
      </c>
      <c r="AK1266">
        <v>0</v>
      </c>
      <c r="AL1266" t="s">
        <v>688</v>
      </c>
      <c r="BD1266" t="str">
        <f>"35-3023.00"</f>
        <v>35-3023.00</v>
      </c>
      <c r="BE1266" t="s">
        <v>290</v>
      </c>
      <c r="BF1266" t="s">
        <v>689</v>
      </c>
      <c r="BG1266" t="s">
        <v>690</v>
      </c>
      <c r="BH1266">
        <v>5</v>
      </c>
      <c r="BI1266">
        <v>5</v>
      </c>
      <c r="BJ1266" s="1">
        <v>45706</v>
      </c>
      <c r="BK1266" s="1">
        <v>46070</v>
      </c>
      <c r="BL1266" s="1">
        <v>45706</v>
      </c>
      <c r="BM1266" s="1">
        <v>46070</v>
      </c>
      <c r="BN1266">
        <v>35</v>
      </c>
      <c r="BO1266">
        <v>0</v>
      </c>
      <c r="BP1266">
        <v>7</v>
      </c>
      <c r="BQ1266">
        <v>7</v>
      </c>
      <c r="BR1266">
        <v>7</v>
      </c>
      <c r="BS1266">
        <v>7</v>
      </c>
      <c r="BT1266">
        <v>7</v>
      </c>
      <c r="BU1266">
        <v>0</v>
      </c>
      <c r="BV1266" t="str">
        <f>"8:00 AM"</f>
        <v>8:00 AM</v>
      </c>
      <c r="BW1266" t="str">
        <f>"4:00 PM"</f>
        <v>4:00 PM</v>
      </c>
      <c r="BX1266" t="s">
        <v>158</v>
      </c>
      <c r="BY1266">
        <v>0</v>
      </c>
      <c r="BZ1266">
        <v>3</v>
      </c>
      <c r="CA1266" t="s">
        <v>115</v>
      </c>
      <c r="CC1266" t="s">
        <v>691</v>
      </c>
      <c r="CD1266" t="s">
        <v>683</v>
      </c>
      <c r="CE1266" t="s">
        <v>684</v>
      </c>
      <c r="CF1266" t="s">
        <v>119</v>
      </c>
      <c r="CG1266" t="s">
        <v>120</v>
      </c>
      <c r="CH1266" s="8">
        <v>96950</v>
      </c>
      <c r="CI1266" s="3">
        <v>8.35</v>
      </c>
      <c r="CJ1266" s="3">
        <v>8.35</v>
      </c>
      <c r="CK1266" s="3">
        <v>12.53</v>
      </c>
      <c r="CL1266" s="3">
        <v>12.53</v>
      </c>
      <c r="CM1266" t="s">
        <v>136</v>
      </c>
      <c r="CN1266" t="s">
        <v>137</v>
      </c>
      <c r="CO1266" t="s">
        <v>138</v>
      </c>
      <c r="CQ1266" t="s">
        <v>115</v>
      </c>
      <c r="CR1266" t="s">
        <v>133</v>
      </c>
      <c r="CS1266" t="s">
        <v>139</v>
      </c>
      <c r="CT1266" t="s">
        <v>133</v>
      </c>
      <c r="CU1266" t="s">
        <v>139</v>
      </c>
      <c r="CV1266" t="s">
        <v>133</v>
      </c>
      <c r="CW1266" t="s">
        <v>139</v>
      </c>
      <c r="CX1266" t="s">
        <v>692</v>
      </c>
      <c r="CY1266" s="10">
        <v>16702352883</v>
      </c>
      <c r="CZ1266" t="s">
        <v>688</v>
      </c>
      <c r="DA1266" t="s">
        <v>139</v>
      </c>
      <c r="DB1266" t="s">
        <v>133</v>
      </c>
      <c r="DC1266" t="s">
        <v>133</v>
      </c>
    </row>
    <row r="1267" spans="1:112" ht="14.45" customHeight="1" x14ac:dyDescent="0.25">
      <c r="A1267" t="s">
        <v>4730</v>
      </c>
      <c r="B1267" t="s">
        <v>212</v>
      </c>
      <c r="C1267" s="1">
        <v>45687</v>
      </c>
      <c r="D1267" s="1">
        <v>45688</v>
      </c>
      <c r="E1267" t="s">
        <v>114</v>
      </c>
      <c r="G1267" t="s">
        <v>133</v>
      </c>
      <c r="H1267" t="s">
        <v>115</v>
      </c>
      <c r="I1267" t="s">
        <v>115</v>
      </c>
      <c r="J1267" t="s">
        <v>326</v>
      </c>
      <c r="K1267" t="s">
        <v>327</v>
      </c>
      <c r="L1267" t="s">
        <v>329</v>
      </c>
      <c r="N1267" t="s">
        <v>119</v>
      </c>
      <c r="O1267" t="s">
        <v>120</v>
      </c>
      <c r="P1267" s="8">
        <v>96950</v>
      </c>
      <c r="Q1267" t="s">
        <v>121</v>
      </c>
      <c r="S1267" s="10">
        <v>16702336927</v>
      </c>
      <c r="U1267" t="s">
        <v>330</v>
      </c>
      <c r="V1267">
        <v>23622</v>
      </c>
      <c r="W1267" t="s">
        <v>123</v>
      </c>
      <c r="Y1267" t="s">
        <v>331</v>
      </c>
      <c r="Z1267" t="s">
        <v>332</v>
      </c>
      <c r="AA1267" t="s">
        <v>333</v>
      </c>
      <c r="AB1267" t="s">
        <v>200</v>
      </c>
      <c r="AC1267" t="s">
        <v>329</v>
      </c>
      <c r="AE1267" t="s">
        <v>119</v>
      </c>
      <c r="AF1267" t="s">
        <v>120</v>
      </c>
      <c r="AG1267" s="8">
        <v>96950</v>
      </c>
      <c r="AH1267" t="s">
        <v>121</v>
      </c>
      <c r="AJ1267" s="10">
        <v>16702336927</v>
      </c>
      <c r="AL1267" t="s">
        <v>334</v>
      </c>
      <c r="BD1267" t="str">
        <f>"13-2011.00"</f>
        <v>13-2011.00</v>
      </c>
      <c r="BE1267" t="s">
        <v>129</v>
      </c>
      <c r="BF1267" t="s">
        <v>4731</v>
      </c>
      <c r="BG1267" t="s">
        <v>131</v>
      </c>
      <c r="BH1267">
        <v>2</v>
      </c>
      <c r="BJ1267" s="1">
        <v>45931</v>
      </c>
      <c r="BK1267" s="1">
        <v>47026</v>
      </c>
      <c r="BN1267">
        <v>35</v>
      </c>
      <c r="BO1267">
        <v>0</v>
      </c>
      <c r="BP1267">
        <v>7</v>
      </c>
      <c r="BQ1267">
        <v>7</v>
      </c>
      <c r="BR1267">
        <v>7</v>
      </c>
      <c r="BS1267">
        <v>7</v>
      </c>
      <c r="BT1267">
        <v>7</v>
      </c>
      <c r="BU1267">
        <v>0</v>
      </c>
      <c r="BV1267" t="str">
        <f>"8:00 AM"</f>
        <v>8:00 AM</v>
      </c>
      <c r="BW1267" t="str">
        <f>"4:00 PM"</f>
        <v>4:00 PM</v>
      </c>
      <c r="BX1267" t="s">
        <v>132</v>
      </c>
      <c r="BY1267">
        <v>0</v>
      </c>
      <c r="BZ1267">
        <v>48</v>
      </c>
      <c r="CA1267" t="s">
        <v>115</v>
      </c>
      <c r="CC1267" s="2" t="s">
        <v>4732</v>
      </c>
      <c r="CD1267" t="s">
        <v>2637</v>
      </c>
      <c r="CF1267" t="s">
        <v>119</v>
      </c>
      <c r="CG1267" t="s">
        <v>120</v>
      </c>
      <c r="CH1267" s="8">
        <v>96950</v>
      </c>
      <c r="CI1267" s="3">
        <v>17.48</v>
      </c>
      <c r="CJ1267" s="3">
        <v>17.48</v>
      </c>
      <c r="CK1267" s="3">
        <v>26.22</v>
      </c>
      <c r="CL1267" s="3">
        <v>26.22</v>
      </c>
      <c r="CM1267" t="s">
        <v>136</v>
      </c>
      <c r="CN1267" t="s">
        <v>139</v>
      </c>
      <c r="CO1267" t="s">
        <v>4733</v>
      </c>
      <c r="CQ1267" t="s">
        <v>115</v>
      </c>
      <c r="CR1267" t="s">
        <v>133</v>
      </c>
      <c r="CS1267" t="s">
        <v>139</v>
      </c>
      <c r="CT1267" t="s">
        <v>133</v>
      </c>
      <c r="CU1267" t="s">
        <v>139</v>
      </c>
      <c r="CV1267" t="s">
        <v>133</v>
      </c>
      <c r="CW1267" t="s">
        <v>139</v>
      </c>
      <c r="CX1267" t="s">
        <v>4734</v>
      </c>
      <c r="CY1267" s="10">
        <v>16702336927</v>
      </c>
      <c r="CZ1267" t="s">
        <v>334</v>
      </c>
      <c r="DA1267" t="s">
        <v>139</v>
      </c>
      <c r="DB1267" t="s">
        <v>133</v>
      </c>
      <c r="DC1267" t="s">
        <v>115</v>
      </c>
    </row>
    <row r="1268" spans="1:112" ht="14.45" customHeight="1" x14ac:dyDescent="0.25">
      <c r="A1268" t="s">
        <v>5559</v>
      </c>
      <c r="B1268" t="s">
        <v>143</v>
      </c>
      <c r="C1268" s="1">
        <v>45632</v>
      </c>
      <c r="D1268" s="1">
        <v>45688</v>
      </c>
      <c r="E1268" t="s">
        <v>114</v>
      </c>
      <c r="G1268" t="s">
        <v>133</v>
      </c>
      <c r="H1268" t="s">
        <v>115</v>
      </c>
      <c r="I1268" t="s">
        <v>115</v>
      </c>
      <c r="J1268" t="s">
        <v>4587</v>
      </c>
      <c r="K1268" t="s">
        <v>4588</v>
      </c>
      <c r="L1268" t="s">
        <v>4589</v>
      </c>
      <c r="M1268" t="s">
        <v>5560</v>
      </c>
      <c r="N1268" t="s">
        <v>148</v>
      </c>
      <c r="O1268" t="s">
        <v>120</v>
      </c>
      <c r="P1268" s="8">
        <v>96950</v>
      </c>
      <c r="Q1268" t="s">
        <v>121</v>
      </c>
      <c r="S1268" s="10">
        <v>16702352445</v>
      </c>
      <c r="U1268" t="s">
        <v>4591</v>
      </c>
      <c r="V1268">
        <v>812199</v>
      </c>
      <c r="W1268" t="s">
        <v>123</v>
      </c>
      <c r="Y1268" t="s">
        <v>4592</v>
      </c>
      <c r="Z1268" t="s">
        <v>4593</v>
      </c>
      <c r="AA1268" t="s">
        <v>4594</v>
      </c>
      <c r="AB1268" t="s">
        <v>4595</v>
      </c>
      <c r="AC1268" t="s">
        <v>4596</v>
      </c>
      <c r="AD1268" t="s">
        <v>4597</v>
      </c>
      <c r="AE1268" t="s">
        <v>119</v>
      </c>
      <c r="AF1268" t="s">
        <v>120</v>
      </c>
      <c r="AG1268" s="8">
        <v>96950</v>
      </c>
      <c r="AH1268" t="s">
        <v>121</v>
      </c>
      <c r="AJ1268" s="10">
        <v>16702352445</v>
      </c>
      <c r="AL1268" t="s">
        <v>4598</v>
      </c>
      <c r="BD1268" t="str">
        <f>"31-9011.00"</f>
        <v>31-9011.00</v>
      </c>
      <c r="BE1268" t="s">
        <v>1170</v>
      </c>
      <c r="BF1268" t="s">
        <v>4599</v>
      </c>
      <c r="BG1268" t="s">
        <v>4600</v>
      </c>
      <c r="BH1268">
        <v>2</v>
      </c>
      <c r="BI1268">
        <v>2</v>
      </c>
      <c r="BJ1268" s="1">
        <v>45731</v>
      </c>
      <c r="BK1268" s="1">
        <v>46826</v>
      </c>
      <c r="BL1268" s="1">
        <v>45731</v>
      </c>
      <c r="BM1268" s="1">
        <v>46826</v>
      </c>
      <c r="BN1268">
        <v>35</v>
      </c>
      <c r="BO1268">
        <v>0</v>
      </c>
      <c r="BP1268">
        <v>7</v>
      </c>
      <c r="BQ1268">
        <v>7</v>
      </c>
      <c r="BR1268">
        <v>7</v>
      </c>
      <c r="BS1268">
        <v>7</v>
      </c>
      <c r="BT1268">
        <v>7</v>
      </c>
      <c r="BU1268">
        <v>0</v>
      </c>
      <c r="BV1268" t="str">
        <f>"1:00 PM"</f>
        <v>1:00 PM</v>
      </c>
      <c r="BW1268" t="str">
        <f>"9:00 PM"</f>
        <v>9:00 PM</v>
      </c>
      <c r="BX1268" t="s">
        <v>226</v>
      </c>
      <c r="BY1268">
        <v>0</v>
      </c>
      <c r="BZ1268">
        <v>24</v>
      </c>
      <c r="CA1268" t="s">
        <v>115</v>
      </c>
      <c r="CC1268" t="s">
        <v>5561</v>
      </c>
      <c r="CD1268" t="s">
        <v>4602</v>
      </c>
      <c r="CE1268" t="s">
        <v>139</v>
      </c>
      <c r="CF1268" t="s">
        <v>148</v>
      </c>
      <c r="CG1268" t="s">
        <v>120</v>
      </c>
      <c r="CH1268" s="8">
        <v>96950</v>
      </c>
      <c r="CI1268" s="3">
        <v>12.37</v>
      </c>
      <c r="CJ1268" s="3">
        <v>12.37</v>
      </c>
      <c r="CK1268" s="3">
        <v>18.559999999999999</v>
      </c>
      <c r="CL1268" s="3">
        <v>18.559999999999999</v>
      </c>
      <c r="CM1268" t="s">
        <v>136</v>
      </c>
      <c r="CN1268" t="s">
        <v>139</v>
      </c>
      <c r="CO1268" t="s">
        <v>138</v>
      </c>
      <c r="CQ1268" t="s">
        <v>115</v>
      </c>
      <c r="CR1268" t="s">
        <v>133</v>
      </c>
      <c r="CS1268" t="s">
        <v>139</v>
      </c>
      <c r="CT1268" t="s">
        <v>133</v>
      </c>
      <c r="CU1268" t="s">
        <v>139</v>
      </c>
      <c r="CV1268" t="s">
        <v>133</v>
      </c>
      <c r="CW1268" t="s">
        <v>139</v>
      </c>
      <c r="CX1268" t="s">
        <v>516</v>
      </c>
      <c r="CY1268" s="10">
        <v>16702352445</v>
      </c>
      <c r="CZ1268" t="s">
        <v>4598</v>
      </c>
      <c r="DA1268" t="s">
        <v>356</v>
      </c>
      <c r="DB1268" t="s">
        <v>133</v>
      </c>
      <c r="DC1268" t="s">
        <v>115</v>
      </c>
      <c r="DD1268" t="s">
        <v>517</v>
      </c>
      <c r="DE1268" t="s">
        <v>518</v>
      </c>
      <c r="DF1268" t="s">
        <v>519</v>
      </c>
      <c r="DG1268" t="s">
        <v>520</v>
      </c>
      <c r="DH1268" t="s">
        <v>521</v>
      </c>
    </row>
    <row r="1269" spans="1:112" ht="14.45" customHeight="1" x14ac:dyDescent="0.25">
      <c r="A1269" t="s">
        <v>5820</v>
      </c>
      <c r="B1269" t="s">
        <v>192</v>
      </c>
      <c r="C1269" s="1">
        <v>45642</v>
      </c>
      <c r="D1269" s="1">
        <v>45688</v>
      </c>
      <c r="E1269" t="s">
        <v>144</v>
      </c>
      <c r="F1269" s="1">
        <v>45765</v>
      </c>
      <c r="G1269" t="s">
        <v>115</v>
      </c>
      <c r="H1269" t="s">
        <v>115</v>
      </c>
      <c r="I1269" t="s">
        <v>115</v>
      </c>
      <c r="J1269" t="s">
        <v>2730</v>
      </c>
      <c r="K1269" t="s">
        <v>2731</v>
      </c>
      <c r="L1269" t="s">
        <v>2732</v>
      </c>
      <c r="M1269" t="s">
        <v>2733</v>
      </c>
      <c r="N1269" t="s">
        <v>119</v>
      </c>
      <c r="O1269" t="s">
        <v>120</v>
      </c>
      <c r="P1269" s="8">
        <v>96950</v>
      </c>
      <c r="Q1269" t="s">
        <v>121</v>
      </c>
      <c r="S1269" s="10">
        <v>16702353285</v>
      </c>
      <c r="U1269" t="s">
        <v>2734</v>
      </c>
      <c r="V1269">
        <v>81111</v>
      </c>
      <c r="W1269" t="s">
        <v>123</v>
      </c>
      <c r="Y1269" t="s">
        <v>2735</v>
      </c>
      <c r="Z1269" t="s">
        <v>2736</v>
      </c>
      <c r="AA1269" t="s">
        <v>2297</v>
      </c>
      <c r="AB1269" t="s">
        <v>2737</v>
      </c>
      <c r="AC1269" t="s">
        <v>2732</v>
      </c>
      <c r="AD1269" t="s">
        <v>2733</v>
      </c>
      <c r="AE1269" t="s">
        <v>119</v>
      </c>
      <c r="AF1269" t="s">
        <v>120</v>
      </c>
      <c r="AG1269" s="8">
        <v>96950</v>
      </c>
      <c r="AH1269" t="s">
        <v>121</v>
      </c>
      <c r="AJ1269" s="10">
        <v>16702353285</v>
      </c>
      <c r="AL1269" t="s">
        <v>2738</v>
      </c>
      <c r="BD1269" t="str">
        <f>"49-3023.00"</f>
        <v>49-3023.00</v>
      </c>
      <c r="BE1269" t="s">
        <v>817</v>
      </c>
      <c r="BF1269" t="s">
        <v>5068</v>
      </c>
      <c r="BG1269" t="s">
        <v>447</v>
      </c>
      <c r="BH1269">
        <v>1</v>
      </c>
      <c r="BJ1269" s="1">
        <v>45767</v>
      </c>
      <c r="BK1269" s="1">
        <v>46131</v>
      </c>
      <c r="BN1269">
        <v>40</v>
      </c>
      <c r="BO1269">
        <v>0</v>
      </c>
      <c r="BP1269">
        <v>8</v>
      </c>
      <c r="BQ1269">
        <v>8</v>
      </c>
      <c r="BR1269">
        <v>8</v>
      </c>
      <c r="BS1269">
        <v>8</v>
      </c>
      <c r="BT1269">
        <v>8</v>
      </c>
      <c r="BU1269">
        <v>0</v>
      </c>
      <c r="BV1269" t="str">
        <f>"8:00 AM"</f>
        <v>8:00 AM</v>
      </c>
      <c r="BW1269" t="str">
        <f>"5:00 PM"</f>
        <v>5:00 PM</v>
      </c>
      <c r="BX1269" t="s">
        <v>226</v>
      </c>
      <c r="BY1269">
        <v>0</v>
      </c>
      <c r="BZ1269">
        <v>12</v>
      </c>
      <c r="CA1269" t="s">
        <v>115</v>
      </c>
      <c r="CC1269" t="s">
        <v>137</v>
      </c>
      <c r="CD1269" t="s">
        <v>2732</v>
      </c>
      <c r="CE1269" t="s">
        <v>2733</v>
      </c>
      <c r="CF1269" t="s">
        <v>119</v>
      </c>
      <c r="CG1269" t="s">
        <v>120</v>
      </c>
      <c r="CH1269" s="8">
        <v>96950</v>
      </c>
      <c r="CI1269" s="3">
        <v>11.01</v>
      </c>
      <c r="CJ1269" s="3">
        <v>11.01</v>
      </c>
      <c r="CK1269" s="3">
        <v>16.52</v>
      </c>
      <c r="CL1269" s="3">
        <v>16.52</v>
      </c>
      <c r="CM1269" t="s">
        <v>136</v>
      </c>
      <c r="CN1269" t="s">
        <v>137</v>
      </c>
      <c r="CO1269" t="s">
        <v>138</v>
      </c>
      <c r="CQ1269" t="s">
        <v>115</v>
      </c>
      <c r="CR1269" t="s">
        <v>133</v>
      </c>
      <c r="CS1269" t="s">
        <v>139</v>
      </c>
      <c r="CT1269" t="s">
        <v>133</v>
      </c>
      <c r="CU1269" t="s">
        <v>139</v>
      </c>
      <c r="CV1269" t="s">
        <v>133</v>
      </c>
      <c r="CW1269" t="s">
        <v>139</v>
      </c>
      <c r="CX1269" s="2" t="s">
        <v>5821</v>
      </c>
      <c r="CY1269" s="10">
        <v>16702353285</v>
      </c>
      <c r="CZ1269" t="s">
        <v>2738</v>
      </c>
      <c r="DA1269" t="s">
        <v>139</v>
      </c>
      <c r="DB1269" t="s">
        <v>133</v>
      </c>
      <c r="DC1269" t="s">
        <v>115</v>
      </c>
      <c r="DD1269" t="s">
        <v>2735</v>
      </c>
      <c r="DE1269" t="s">
        <v>2736</v>
      </c>
      <c r="DF1269" t="s">
        <v>190</v>
      </c>
      <c r="DG1269" t="s">
        <v>2730</v>
      </c>
      <c r="DH1269" t="s">
        <v>2738</v>
      </c>
    </row>
    <row r="1270" spans="1:112" ht="14.45" customHeight="1" x14ac:dyDescent="0.25">
      <c r="A1270" t="s">
        <v>7142</v>
      </c>
      <c r="B1270" t="s">
        <v>143</v>
      </c>
      <c r="C1270" s="1">
        <v>45642</v>
      </c>
      <c r="D1270" s="1">
        <v>45688</v>
      </c>
      <c r="E1270" t="s">
        <v>114</v>
      </c>
      <c r="G1270" t="s">
        <v>115</v>
      </c>
      <c r="H1270" t="s">
        <v>115</v>
      </c>
      <c r="I1270" t="s">
        <v>115</v>
      </c>
      <c r="J1270" t="s">
        <v>1468</v>
      </c>
      <c r="L1270" t="s">
        <v>1469</v>
      </c>
      <c r="N1270" t="s">
        <v>119</v>
      </c>
      <c r="O1270" t="s">
        <v>120</v>
      </c>
      <c r="P1270" s="8">
        <v>96950</v>
      </c>
      <c r="Q1270" t="s">
        <v>121</v>
      </c>
      <c r="S1270" s="10">
        <v>16702358770</v>
      </c>
      <c r="U1270" t="s">
        <v>1470</v>
      </c>
      <c r="V1270">
        <v>23621</v>
      </c>
      <c r="W1270" t="s">
        <v>123</v>
      </c>
      <c r="Y1270" t="s">
        <v>1471</v>
      </c>
      <c r="Z1270" t="s">
        <v>1472</v>
      </c>
      <c r="AB1270" t="s">
        <v>200</v>
      </c>
      <c r="AC1270" t="s">
        <v>1469</v>
      </c>
      <c r="AE1270" t="s">
        <v>119</v>
      </c>
      <c r="AF1270" t="s">
        <v>120</v>
      </c>
      <c r="AG1270" s="8">
        <v>96950</v>
      </c>
      <c r="AH1270" t="s">
        <v>121</v>
      </c>
      <c r="AJ1270" s="10">
        <v>16702358770</v>
      </c>
      <c r="AL1270" t="s">
        <v>1473</v>
      </c>
      <c r="BD1270" t="str">
        <f>"17-3022.00"</f>
        <v>17-3022.00</v>
      </c>
      <c r="BE1270" t="s">
        <v>1567</v>
      </c>
      <c r="BF1270" t="s">
        <v>7143</v>
      </c>
      <c r="BG1270" t="s">
        <v>4451</v>
      </c>
      <c r="BH1270">
        <v>3</v>
      </c>
      <c r="BI1270">
        <v>3</v>
      </c>
      <c r="BJ1270" s="1">
        <v>45672</v>
      </c>
      <c r="BK1270" s="1">
        <v>46036</v>
      </c>
      <c r="BL1270" s="1">
        <v>45688</v>
      </c>
      <c r="BM1270" s="1">
        <v>46036</v>
      </c>
      <c r="BN1270">
        <v>35</v>
      </c>
      <c r="BO1270">
        <v>0</v>
      </c>
      <c r="BP1270">
        <v>7</v>
      </c>
      <c r="BQ1270">
        <v>7</v>
      </c>
      <c r="BR1270">
        <v>7</v>
      </c>
      <c r="BS1270">
        <v>7</v>
      </c>
      <c r="BT1270">
        <v>7</v>
      </c>
      <c r="BU1270">
        <v>0</v>
      </c>
      <c r="BV1270" t="str">
        <f>"8:00 AM"</f>
        <v>8:00 AM</v>
      </c>
      <c r="BW1270" t="str">
        <f>"4:00 PM"</f>
        <v>4:00 PM</v>
      </c>
      <c r="BX1270" t="s">
        <v>726</v>
      </c>
      <c r="BY1270">
        <v>0</v>
      </c>
      <c r="BZ1270">
        <v>24</v>
      </c>
      <c r="CA1270" t="s">
        <v>115</v>
      </c>
      <c r="CC1270" t="s">
        <v>7144</v>
      </c>
      <c r="CD1270" t="s">
        <v>810</v>
      </c>
      <c r="CF1270" t="s">
        <v>119</v>
      </c>
      <c r="CG1270" t="s">
        <v>120</v>
      </c>
      <c r="CH1270" s="8">
        <v>96950</v>
      </c>
      <c r="CI1270" s="3">
        <v>15.75</v>
      </c>
      <c r="CJ1270" s="3">
        <v>15.75</v>
      </c>
      <c r="CK1270" s="3">
        <v>23.62</v>
      </c>
      <c r="CL1270" s="3">
        <v>23.62</v>
      </c>
      <c r="CM1270" t="s">
        <v>136</v>
      </c>
      <c r="CN1270" t="s">
        <v>209</v>
      </c>
      <c r="CO1270" t="s">
        <v>466</v>
      </c>
      <c r="CQ1270" t="s">
        <v>115</v>
      </c>
      <c r="CR1270" t="s">
        <v>133</v>
      </c>
      <c r="CS1270" t="s">
        <v>139</v>
      </c>
      <c r="CT1270" t="s">
        <v>133</v>
      </c>
      <c r="CU1270" t="s">
        <v>139</v>
      </c>
      <c r="CV1270" t="s">
        <v>133</v>
      </c>
      <c r="CW1270" t="s">
        <v>139</v>
      </c>
      <c r="CX1270" t="s">
        <v>9655</v>
      </c>
      <c r="CY1270" s="10">
        <v>16702358770</v>
      </c>
      <c r="CZ1270" t="s">
        <v>1473</v>
      </c>
      <c r="DA1270" t="s">
        <v>209</v>
      </c>
      <c r="DB1270" t="s">
        <v>133</v>
      </c>
      <c r="DC1270" t="s">
        <v>115</v>
      </c>
    </row>
    <row r="1271" spans="1:112" ht="14.45" customHeight="1" x14ac:dyDescent="0.25">
      <c r="A1271" t="s">
        <v>8636</v>
      </c>
      <c r="B1271" t="s">
        <v>113</v>
      </c>
      <c r="C1271" s="1">
        <v>45681</v>
      </c>
      <c r="D1271" s="1">
        <v>45688</v>
      </c>
      <c r="E1271" t="s">
        <v>114</v>
      </c>
      <c r="G1271" t="s">
        <v>115</v>
      </c>
      <c r="H1271" t="s">
        <v>115</v>
      </c>
      <c r="I1271" t="s">
        <v>115</v>
      </c>
      <c r="J1271" t="s">
        <v>6677</v>
      </c>
      <c r="L1271" t="s">
        <v>6678</v>
      </c>
      <c r="N1271" t="s">
        <v>119</v>
      </c>
      <c r="O1271" t="s">
        <v>120</v>
      </c>
      <c r="P1271" s="8">
        <v>96950</v>
      </c>
      <c r="Q1271" t="s">
        <v>121</v>
      </c>
      <c r="S1271" s="10">
        <v>16702878526</v>
      </c>
      <c r="U1271" t="s">
        <v>6679</v>
      </c>
      <c r="V1271">
        <v>71119</v>
      </c>
      <c r="W1271" t="s">
        <v>123</v>
      </c>
      <c r="Y1271" t="s">
        <v>6680</v>
      </c>
      <c r="Z1271" t="s">
        <v>6681</v>
      </c>
      <c r="AA1271" t="s">
        <v>1336</v>
      </c>
      <c r="AB1271" t="s">
        <v>200</v>
      </c>
      <c r="AC1271" t="s">
        <v>6678</v>
      </c>
      <c r="AE1271" t="s">
        <v>119</v>
      </c>
      <c r="AF1271" t="s">
        <v>120</v>
      </c>
      <c r="AG1271" s="8">
        <v>96950</v>
      </c>
      <c r="AH1271" t="s">
        <v>121</v>
      </c>
      <c r="AJ1271" s="10">
        <v>16702878526</v>
      </c>
      <c r="AL1271" t="s">
        <v>6682</v>
      </c>
      <c r="BD1271" t="str">
        <f>"27-2042.00"</f>
        <v>27-2042.00</v>
      </c>
      <c r="BE1271" t="s">
        <v>6683</v>
      </c>
      <c r="BF1271" t="s">
        <v>6684</v>
      </c>
      <c r="BG1271" t="s">
        <v>6685</v>
      </c>
      <c r="BH1271">
        <v>1</v>
      </c>
      <c r="BJ1271" s="1">
        <v>45803</v>
      </c>
      <c r="BK1271" s="1">
        <v>46169</v>
      </c>
      <c r="BN1271">
        <v>35</v>
      </c>
      <c r="BO1271">
        <v>7</v>
      </c>
      <c r="BP1271">
        <v>0</v>
      </c>
      <c r="BQ1271">
        <v>0</v>
      </c>
      <c r="BR1271">
        <v>7</v>
      </c>
      <c r="BS1271">
        <v>7</v>
      </c>
      <c r="BT1271">
        <v>7</v>
      </c>
      <c r="BU1271">
        <v>7</v>
      </c>
      <c r="BV1271" t="str">
        <f>"1:00 PM"</f>
        <v>1:00 PM</v>
      </c>
      <c r="BW1271" t="str">
        <f>"8:00 PM"</f>
        <v>8:00 PM</v>
      </c>
      <c r="BX1271" t="s">
        <v>226</v>
      </c>
      <c r="BY1271">
        <v>0</v>
      </c>
      <c r="BZ1271">
        <v>3</v>
      </c>
      <c r="CA1271" t="s">
        <v>115</v>
      </c>
      <c r="CC1271" t="s">
        <v>6686</v>
      </c>
      <c r="CD1271" t="s">
        <v>6687</v>
      </c>
      <c r="CF1271" t="s">
        <v>119</v>
      </c>
      <c r="CG1271" t="s">
        <v>120</v>
      </c>
      <c r="CH1271" s="8">
        <v>96950</v>
      </c>
      <c r="CI1271" s="3">
        <v>33.06</v>
      </c>
      <c r="CJ1271" s="3">
        <v>33.06</v>
      </c>
      <c r="CK1271" s="3">
        <v>0</v>
      </c>
      <c r="CL1271" s="3">
        <v>0</v>
      </c>
      <c r="CM1271" t="s">
        <v>136</v>
      </c>
      <c r="CN1271">
        <v>0</v>
      </c>
      <c r="CO1271" t="s">
        <v>138</v>
      </c>
      <c r="CQ1271" t="s">
        <v>115</v>
      </c>
      <c r="CR1271" t="s">
        <v>133</v>
      </c>
      <c r="CS1271" t="s">
        <v>139</v>
      </c>
      <c r="CT1271" t="s">
        <v>139</v>
      </c>
      <c r="CU1271" t="s">
        <v>139</v>
      </c>
      <c r="CV1271" t="s">
        <v>133</v>
      </c>
      <c r="CW1271" t="s">
        <v>139</v>
      </c>
      <c r="CX1271" t="s">
        <v>8637</v>
      </c>
      <c r="CY1271" s="10">
        <v>16702878526</v>
      </c>
      <c r="CZ1271" t="s">
        <v>6682</v>
      </c>
      <c r="DA1271" t="s">
        <v>139</v>
      </c>
      <c r="DB1271" t="s">
        <v>133</v>
      </c>
      <c r="DC1271" t="s">
        <v>115</v>
      </c>
      <c r="DD1271" t="s">
        <v>6680</v>
      </c>
      <c r="DE1271" t="s">
        <v>6681</v>
      </c>
      <c r="DF1271" t="s">
        <v>1336</v>
      </c>
      <c r="DG1271" t="s">
        <v>6677</v>
      </c>
      <c r="DH1271" t="s">
        <v>6682</v>
      </c>
    </row>
    <row r="1272" spans="1:112" ht="14.45" customHeight="1" x14ac:dyDescent="0.25">
      <c r="A1272" t="s">
        <v>8699</v>
      </c>
      <c r="B1272" t="s">
        <v>192</v>
      </c>
      <c r="C1272" s="1">
        <v>45662</v>
      </c>
      <c r="D1272" s="1">
        <v>45688</v>
      </c>
      <c r="E1272" t="s">
        <v>114</v>
      </c>
      <c r="G1272" t="s">
        <v>115</v>
      </c>
      <c r="H1272" t="s">
        <v>115</v>
      </c>
      <c r="I1272" t="s">
        <v>115</v>
      </c>
      <c r="J1272" t="s">
        <v>559</v>
      </c>
      <c r="L1272" t="s">
        <v>560</v>
      </c>
      <c r="M1272" t="s">
        <v>561</v>
      </c>
      <c r="N1272" t="s">
        <v>148</v>
      </c>
      <c r="O1272" t="s">
        <v>120</v>
      </c>
      <c r="P1272" s="8">
        <v>96950</v>
      </c>
      <c r="Q1272" t="s">
        <v>121</v>
      </c>
      <c r="S1272" s="10">
        <v>16702345828</v>
      </c>
      <c r="U1272" t="s">
        <v>562</v>
      </c>
      <c r="V1272">
        <v>2389</v>
      </c>
      <c r="W1272" t="s">
        <v>123</v>
      </c>
      <c r="Y1272" t="s">
        <v>563</v>
      </c>
      <c r="Z1272" t="s">
        <v>564</v>
      </c>
      <c r="AB1272" t="s">
        <v>565</v>
      </c>
      <c r="AC1272" t="s">
        <v>560</v>
      </c>
      <c r="AD1272" t="s">
        <v>561</v>
      </c>
      <c r="AE1272" t="s">
        <v>148</v>
      </c>
      <c r="AF1272" t="s">
        <v>120</v>
      </c>
      <c r="AG1272" s="8">
        <v>96950</v>
      </c>
      <c r="AH1272" t="s">
        <v>121</v>
      </c>
      <c r="AJ1272" s="10">
        <v>16702345828</v>
      </c>
      <c r="AL1272" t="s">
        <v>566</v>
      </c>
      <c r="AM1272" t="s">
        <v>567</v>
      </c>
      <c r="AN1272" t="s">
        <v>568</v>
      </c>
      <c r="AO1272" t="s">
        <v>569</v>
      </c>
      <c r="AQ1272" t="s">
        <v>570</v>
      </c>
      <c r="AR1272" t="s">
        <v>571</v>
      </c>
      <c r="AS1272" t="s">
        <v>148</v>
      </c>
      <c r="AT1272" t="s">
        <v>120</v>
      </c>
      <c r="AU1272" s="8">
        <v>96950</v>
      </c>
      <c r="AV1272" t="s">
        <v>121</v>
      </c>
      <c r="AX1272" s="10">
        <v>16702872946</v>
      </c>
      <c r="AZ1272" t="s">
        <v>572</v>
      </c>
      <c r="BA1272" t="s">
        <v>573</v>
      </c>
      <c r="BD1272" t="str">
        <f>"49-3042.00"</f>
        <v>49-3042.00</v>
      </c>
      <c r="BE1272" t="s">
        <v>1020</v>
      </c>
      <c r="BF1272" t="s">
        <v>8700</v>
      </c>
      <c r="BG1272" t="s">
        <v>1268</v>
      </c>
      <c r="BH1272">
        <v>5</v>
      </c>
      <c r="BJ1272" s="1">
        <v>45748</v>
      </c>
      <c r="BK1272" s="1">
        <v>46112</v>
      </c>
      <c r="BN1272">
        <v>40</v>
      </c>
      <c r="BO1272">
        <v>0</v>
      </c>
      <c r="BP1272">
        <v>8</v>
      </c>
      <c r="BQ1272">
        <v>8</v>
      </c>
      <c r="BR1272">
        <v>8</v>
      </c>
      <c r="BS1272">
        <v>8</v>
      </c>
      <c r="BT1272">
        <v>8</v>
      </c>
      <c r="BU1272">
        <v>0</v>
      </c>
      <c r="BV1272" t="str">
        <f t="shared" ref="BV1272:BV1277" si="22">"8:00 AM"</f>
        <v>8:00 AM</v>
      </c>
      <c r="BW1272" t="str">
        <f>"5:00 PM"</f>
        <v>5:00 PM</v>
      </c>
      <c r="BX1272" t="s">
        <v>158</v>
      </c>
      <c r="BY1272">
        <v>0</v>
      </c>
      <c r="BZ1272">
        <v>24</v>
      </c>
      <c r="CA1272" t="s">
        <v>115</v>
      </c>
      <c r="CC1272" t="s">
        <v>368</v>
      </c>
      <c r="CD1272" t="s">
        <v>560</v>
      </c>
      <c r="CE1272" t="s">
        <v>561</v>
      </c>
      <c r="CF1272" t="s">
        <v>148</v>
      </c>
      <c r="CG1272" t="s">
        <v>120</v>
      </c>
      <c r="CH1272" s="8">
        <v>96950</v>
      </c>
      <c r="CI1272" s="3">
        <v>12.48</v>
      </c>
      <c r="CJ1272" s="3">
        <v>12.48</v>
      </c>
      <c r="CK1272" s="3">
        <v>18.72</v>
      </c>
      <c r="CL1272" s="3">
        <v>18.72</v>
      </c>
      <c r="CM1272" t="s">
        <v>136</v>
      </c>
      <c r="CN1272" t="s">
        <v>368</v>
      </c>
      <c r="CO1272" t="s">
        <v>138</v>
      </c>
      <c r="CQ1272" t="s">
        <v>115</v>
      </c>
      <c r="CR1272" t="s">
        <v>133</v>
      </c>
      <c r="CS1272" t="s">
        <v>139</v>
      </c>
      <c r="CT1272" t="s">
        <v>133</v>
      </c>
      <c r="CU1272" t="s">
        <v>139</v>
      </c>
      <c r="CV1272" t="s">
        <v>133</v>
      </c>
      <c r="CW1272" t="s">
        <v>139</v>
      </c>
      <c r="CX1272" t="s">
        <v>680</v>
      </c>
      <c r="CY1272" s="10">
        <v>16702345828</v>
      </c>
      <c r="CZ1272" t="s">
        <v>566</v>
      </c>
      <c r="DA1272" t="s">
        <v>139</v>
      </c>
      <c r="DB1272" t="s">
        <v>133</v>
      </c>
      <c r="DC1272" t="s">
        <v>115</v>
      </c>
      <c r="DD1272" t="s">
        <v>568</v>
      </c>
      <c r="DE1272" t="s">
        <v>569</v>
      </c>
      <c r="DG1272" t="s">
        <v>573</v>
      </c>
      <c r="DH1272" t="s">
        <v>572</v>
      </c>
    </row>
    <row r="1273" spans="1:112" ht="14.45" customHeight="1" x14ac:dyDescent="0.25">
      <c r="A1273" t="s">
        <v>6698</v>
      </c>
      <c r="B1273" t="s">
        <v>212</v>
      </c>
      <c r="C1273" s="1">
        <v>45649</v>
      </c>
      <c r="D1273" s="1">
        <v>45691</v>
      </c>
      <c r="E1273" t="s">
        <v>144</v>
      </c>
      <c r="F1273" s="1">
        <v>45760</v>
      </c>
      <c r="G1273" t="s">
        <v>115</v>
      </c>
      <c r="H1273" t="s">
        <v>115</v>
      </c>
      <c r="I1273" t="s">
        <v>115</v>
      </c>
      <c r="J1273" t="s">
        <v>902</v>
      </c>
      <c r="K1273" t="s">
        <v>903</v>
      </c>
      <c r="L1273" t="s">
        <v>904</v>
      </c>
      <c r="N1273" t="s">
        <v>148</v>
      </c>
      <c r="O1273" t="s">
        <v>120</v>
      </c>
      <c r="P1273" s="8">
        <v>96950</v>
      </c>
      <c r="Q1273" t="s">
        <v>121</v>
      </c>
      <c r="R1273" t="s">
        <v>139</v>
      </c>
      <c r="S1273" s="10">
        <v>16702347873</v>
      </c>
      <c r="U1273" t="s">
        <v>905</v>
      </c>
      <c r="V1273">
        <v>56132</v>
      </c>
      <c r="W1273" t="s">
        <v>123</v>
      </c>
      <c r="Y1273" t="s">
        <v>906</v>
      </c>
      <c r="Z1273" t="s">
        <v>907</v>
      </c>
      <c r="AA1273" t="s">
        <v>908</v>
      </c>
      <c r="AB1273" t="s">
        <v>200</v>
      </c>
      <c r="AC1273" t="s">
        <v>904</v>
      </c>
      <c r="AE1273" t="s">
        <v>119</v>
      </c>
      <c r="AF1273" t="s">
        <v>120</v>
      </c>
      <c r="AG1273" s="8">
        <v>96950</v>
      </c>
      <c r="AH1273" t="s">
        <v>121</v>
      </c>
      <c r="AJ1273" s="10">
        <v>16702347873</v>
      </c>
      <c r="AL1273" t="s">
        <v>909</v>
      </c>
      <c r="BD1273" t="str">
        <f>"37-2011.00"</f>
        <v>37-2011.00</v>
      </c>
      <c r="BE1273" t="s">
        <v>203</v>
      </c>
      <c r="BF1273" t="s">
        <v>910</v>
      </c>
      <c r="BG1273" t="s">
        <v>911</v>
      </c>
      <c r="BH1273">
        <v>5</v>
      </c>
      <c r="BJ1273" s="1">
        <v>45762</v>
      </c>
      <c r="BK1273" s="1">
        <v>46126</v>
      </c>
      <c r="BN1273">
        <v>35</v>
      </c>
      <c r="BO1273">
        <v>0</v>
      </c>
      <c r="BP1273">
        <v>7</v>
      </c>
      <c r="BQ1273">
        <v>7</v>
      </c>
      <c r="BR1273">
        <v>7</v>
      </c>
      <c r="BS1273">
        <v>7</v>
      </c>
      <c r="BT1273">
        <v>7</v>
      </c>
      <c r="BU1273">
        <v>0</v>
      </c>
      <c r="BV1273" t="str">
        <f t="shared" si="22"/>
        <v>8:00 AM</v>
      </c>
      <c r="BW1273" t="str">
        <f>"4:00 PM"</f>
        <v>4:00 PM</v>
      </c>
      <c r="BX1273" t="s">
        <v>158</v>
      </c>
      <c r="BY1273">
        <v>0</v>
      </c>
      <c r="BZ1273">
        <v>6</v>
      </c>
      <c r="CA1273" t="s">
        <v>115</v>
      </c>
      <c r="CC1273" t="s">
        <v>912</v>
      </c>
      <c r="CD1273" t="s">
        <v>913</v>
      </c>
      <c r="CF1273" t="s">
        <v>119</v>
      </c>
      <c r="CG1273" t="s">
        <v>120</v>
      </c>
      <c r="CH1273" s="8">
        <v>96950</v>
      </c>
      <c r="CI1273" s="3">
        <v>8.2899999999999991</v>
      </c>
      <c r="CJ1273" s="3">
        <v>8.2899999999999991</v>
      </c>
      <c r="CK1273" s="3">
        <v>12.44</v>
      </c>
      <c r="CL1273" s="3">
        <v>12.44</v>
      </c>
      <c r="CM1273" t="s">
        <v>136</v>
      </c>
      <c r="CO1273" t="s">
        <v>138</v>
      </c>
      <c r="CQ1273" t="s">
        <v>115</v>
      </c>
      <c r="CR1273" t="s">
        <v>133</v>
      </c>
      <c r="CS1273" t="s">
        <v>139</v>
      </c>
      <c r="CT1273" t="s">
        <v>133</v>
      </c>
      <c r="CU1273" t="s">
        <v>139</v>
      </c>
      <c r="CV1273" t="s">
        <v>133</v>
      </c>
      <c r="CW1273" t="s">
        <v>139</v>
      </c>
      <c r="CX1273" t="s">
        <v>354</v>
      </c>
      <c r="CY1273" s="10">
        <v>16702347873</v>
      </c>
      <c r="CZ1273" t="s">
        <v>909</v>
      </c>
      <c r="DA1273" t="s">
        <v>356</v>
      </c>
      <c r="DB1273" t="s">
        <v>133</v>
      </c>
      <c r="DC1273" t="s">
        <v>115</v>
      </c>
    </row>
    <row r="1274" spans="1:112" ht="14.45" customHeight="1" x14ac:dyDescent="0.25">
      <c r="A1274" t="s">
        <v>5978</v>
      </c>
      <c r="B1274" t="s">
        <v>212</v>
      </c>
      <c r="C1274" s="1">
        <v>45667</v>
      </c>
      <c r="D1274" s="1">
        <v>45692</v>
      </c>
      <c r="E1274" t="s">
        <v>144</v>
      </c>
      <c r="F1274" s="1">
        <v>45746</v>
      </c>
      <c r="G1274" t="s">
        <v>115</v>
      </c>
      <c r="H1274" t="s">
        <v>115</v>
      </c>
      <c r="I1274" t="s">
        <v>115</v>
      </c>
      <c r="J1274" t="s">
        <v>549</v>
      </c>
      <c r="K1274" t="s">
        <v>5048</v>
      </c>
      <c r="L1274" t="s">
        <v>550</v>
      </c>
      <c r="N1274" t="s">
        <v>119</v>
      </c>
      <c r="O1274" t="s">
        <v>120</v>
      </c>
      <c r="P1274" s="8">
        <v>96950</v>
      </c>
      <c r="Q1274" t="s">
        <v>121</v>
      </c>
      <c r="S1274" s="10">
        <v>16702331199</v>
      </c>
      <c r="U1274" t="s">
        <v>551</v>
      </c>
      <c r="V1274">
        <v>532310</v>
      </c>
      <c r="W1274" t="s">
        <v>123</v>
      </c>
      <c r="Y1274" t="s">
        <v>552</v>
      </c>
      <c r="Z1274" t="s">
        <v>553</v>
      </c>
      <c r="AA1274" t="s">
        <v>554</v>
      </c>
      <c r="AB1274" t="s">
        <v>200</v>
      </c>
      <c r="AC1274" t="s">
        <v>550</v>
      </c>
      <c r="AE1274" t="s">
        <v>119</v>
      </c>
      <c r="AF1274" t="s">
        <v>120</v>
      </c>
      <c r="AG1274" s="8">
        <v>96950</v>
      </c>
      <c r="AH1274" t="s">
        <v>121</v>
      </c>
      <c r="AJ1274" s="10">
        <v>16702331199</v>
      </c>
      <c r="AL1274" t="s">
        <v>557</v>
      </c>
      <c r="BD1274" t="str">
        <f>"49-9071.00"</f>
        <v>49-9071.00</v>
      </c>
      <c r="BE1274" t="s">
        <v>241</v>
      </c>
      <c r="BF1274" t="s">
        <v>5979</v>
      </c>
      <c r="BG1274" t="s">
        <v>241</v>
      </c>
      <c r="BH1274">
        <v>5</v>
      </c>
      <c r="BJ1274" s="1">
        <v>45748</v>
      </c>
      <c r="BK1274" s="1">
        <v>46112</v>
      </c>
      <c r="BN1274">
        <v>40</v>
      </c>
      <c r="BO1274">
        <v>0</v>
      </c>
      <c r="BP1274">
        <v>8</v>
      </c>
      <c r="BQ1274">
        <v>8</v>
      </c>
      <c r="BR1274">
        <v>8</v>
      </c>
      <c r="BS1274">
        <v>8</v>
      </c>
      <c r="BT1274">
        <v>8</v>
      </c>
      <c r="BU1274">
        <v>0</v>
      </c>
      <c r="BV1274" t="str">
        <f t="shared" si="22"/>
        <v>8:00 AM</v>
      </c>
      <c r="BW1274" t="str">
        <f>"5:00 PM"</f>
        <v>5:00 PM</v>
      </c>
      <c r="BX1274" t="s">
        <v>226</v>
      </c>
      <c r="BY1274">
        <v>0</v>
      </c>
      <c r="BZ1274">
        <v>12</v>
      </c>
      <c r="CA1274" t="s">
        <v>115</v>
      </c>
      <c r="CC1274" s="2" t="s">
        <v>5980</v>
      </c>
      <c r="CD1274" t="s">
        <v>5925</v>
      </c>
      <c r="CF1274" t="s">
        <v>119</v>
      </c>
      <c r="CG1274" t="s">
        <v>120</v>
      </c>
      <c r="CH1274" s="8">
        <v>96950</v>
      </c>
      <c r="CI1274" s="3">
        <v>9.75</v>
      </c>
      <c r="CJ1274" s="3">
        <v>9.75</v>
      </c>
      <c r="CK1274" s="3">
        <v>14.63</v>
      </c>
      <c r="CL1274" s="3">
        <v>14.63</v>
      </c>
      <c r="CM1274" t="s">
        <v>136</v>
      </c>
      <c r="CN1274" t="s">
        <v>555</v>
      </c>
      <c r="CO1274" t="s">
        <v>138</v>
      </c>
      <c r="CQ1274" t="s">
        <v>115</v>
      </c>
      <c r="CR1274" t="s">
        <v>133</v>
      </c>
      <c r="CS1274" t="s">
        <v>139</v>
      </c>
      <c r="CT1274" t="s">
        <v>133</v>
      </c>
      <c r="CU1274" t="s">
        <v>139</v>
      </c>
      <c r="CV1274" t="s">
        <v>133</v>
      </c>
      <c r="CW1274" t="s">
        <v>139</v>
      </c>
      <c r="CX1274" t="s">
        <v>556</v>
      </c>
      <c r="CY1274" s="10">
        <v>16702331199</v>
      </c>
      <c r="CZ1274" t="s">
        <v>557</v>
      </c>
      <c r="DA1274" t="s">
        <v>139</v>
      </c>
      <c r="DB1274" t="s">
        <v>133</v>
      </c>
      <c r="DC1274" t="s">
        <v>115</v>
      </c>
    </row>
    <row r="1275" spans="1:112" ht="14.45" customHeight="1" x14ac:dyDescent="0.25">
      <c r="A1275" t="s">
        <v>731</v>
      </c>
      <c r="B1275" t="s">
        <v>212</v>
      </c>
      <c r="C1275" s="1">
        <v>45643</v>
      </c>
      <c r="D1275" s="1">
        <v>45693</v>
      </c>
      <c r="E1275" t="s">
        <v>144</v>
      </c>
      <c r="F1275" s="1">
        <v>45698</v>
      </c>
      <c r="G1275" t="s">
        <v>115</v>
      </c>
      <c r="H1275" t="s">
        <v>115</v>
      </c>
      <c r="I1275" t="s">
        <v>115</v>
      </c>
      <c r="J1275" t="s">
        <v>732</v>
      </c>
      <c r="K1275" t="s">
        <v>733</v>
      </c>
      <c r="L1275" t="s">
        <v>734</v>
      </c>
      <c r="N1275" t="s">
        <v>148</v>
      </c>
      <c r="O1275" t="s">
        <v>120</v>
      </c>
      <c r="P1275" s="8">
        <v>96950</v>
      </c>
      <c r="Q1275" t="s">
        <v>121</v>
      </c>
      <c r="S1275" s="10">
        <v>16702344010</v>
      </c>
      <c r="U1275" t="s">
        <v>735</v>
      </c>
      <c r="V1275">
        <v>561320</v>
      </c>
      <c r="W1275" t="s">
        <v>123</v>
      </c>
      <c r="Y1275" t="s">
        <v>736</v>
      </c>
      <c r="Z1275" t="s">
        <v>737</v>
      </c>
      <c r="AA1275" t="s">
        <v>738</v>
      </c>
      <c r="AB1275" t="s">
        <v>460</v>
      </c>
      <c r="AC1275" t="s">
        <v>739</v>
      </c>
      <c r="AE1275" t="s">
        <v>148</v>
      </c>
      <c r="AF1275" t="s">
        <v>120</v>
      </c>
      <c r="AG1275" s="8">
        <v>96950</v>
      </c>
      <c r="AH1275" t="s">
        <v>121</v>
      </c>
      <c r="AJ1275" s="10">
        <v>16702854775</v>
      </c>
      <c r="AL1275" t="s">
        <v>740</v>
      </c>
      <c r="BD1275" t="str">
        <f>"49-9071.00"</f>
        <v>49-9071.00</v>
      </c>
      <c r="BE1275" t="s">
        <v>241</v>
      </c>
      <c r="BF1275" t="s">
        <v>741</v>
      </c>
      <c r="BG1275" t="s">
        <v>241</v>
      </c>
      <c r="BH1275">
        <v>4</v>
      </c>
      <c r="BJ1275" s="1">
        <v>45700</v>
      </c>
      <c r="BK1275" s="1">
        <v>46065</v>
      </c>
      <c r="BN1275">
        <v>40</v>
      </c>
      <c r="BO1275">
        <v>0</v>
      </c>
      <c r="BP1275">
        <v>8</v>
      </c>
      <c r="BQ1275">
        <v>8</v>
      </c>
      <c r="BR1275">
        <v>8</v>
      </c>
      <c r="BS1275">
        <v>8</v>
      </c>
      <c r="BT1275">
        <v>8</v>
      </c>
      <c r="BU1275">
        <v>0</v>
      </c>
      <c r="BV1275" t="str">
        <f t="shared" si="22"/>
        <v>8:00 AM</v>
      </c>
      <c r="BW1275" t="str">
        <f>"5:00 PM"</f>
        <v>5:00 PM</v>
      </c>
      <c r="BX1275" t="s">
        <v>226</v>
      </c>
      <c r="BY1275">
        <v>0</v>
      </c>
      <c r="BZ1275">
        <v>12</v>
      </c>
      <c r="CA1275" t="s">
        <v>115</v>
      </c>
      <c r="CC1275" t="s">
        <v>742</v>
      </c>
      <c r="CD1275" t="s">
        <v>743</v>
      </c>
      <c r="CF1275" t="s">
        <v>148</v>
      </c>
      <c r="CG1275" t="s">
        <v>120</v>
      </c>
      <c r="CH1275" s="8">
        <v>96950</v>
      </c>
      <c r="CI1275" s="3">
        <v>9.75</v>
      </c>
      <c r="CJ1275" s="3">
        <v>9.75</v>
      </c>
      <c r="CM1275" t="s">
        <v>136</v>
      </c>
      <c r="CO1275" t="s">
        <v>138</v>
      </c>
      <c r="CQ1275" t="s">
        <v>115</v>
      </c>
      <c r="CR1275" t="s">
        <v>133</v>
      </c>
      <c r="CS1275" t="s">
        <v>133</v>
      </c>
      <c r="CT1275" t="s">
        <v>139</v>
      </c>
      <c r="CU1275" t="s">
        <v>139</v>
      </c>
      <c r="CV1275" t="s">
        <v>133</v>
      </c>
      <c r="CW1275" t="s">
        <v>133</v>
      </c>
      <c r="CX1275" t="s">
        <v>744</v>
      </c>
      <c r="CY1275" s="10">
        <v>16702344010</v>
      </c>
      <c r="CZ1275" t="s">
        <v>740</v>
      </c>
      <c r="DA1275" t="s">
        <v>139</v>
      </c>
      <c r="DB1275" t="s">
        <v>133</v>
      </c>
      <c r="DC1275" t="s">
        <v>115</v>
      </c>
    </row>
    <row r="1276" spans="1:112" ht="14.45" customHeight="1" x14ac:dyDescent="0.25">
      <c r="A1276" t="s">
        <v>3752</v>
      </c>
      <c r="B1276" t="s">
        <v>192</v>
      </c>
      <c r="C1276" s="1">
        <v>45631</v>
      </c>
      <c r="D1276" s="1">
        <v>45693</v>
      </c>
      <c r="E1276" t="s">
        <v>144</v>
      </c>
      <c r="F1276" s="1">
        <v>45716</v>
      </c>
      <c r="G1276" t="s">
        <v>115</v>
      </c>
      <c r="H1276" t="s">
        <v>115</v>
      </c>
      <c r="I1276" t="s">
        <v>115</v>
      </c>
      <c r="J1276" t="s">
        <v>3753</v>
      </c>
      <c r="K1276" t="s">
        <v>3754</v>
      </c>
      <c r="L1276" t="s">
        <v>3755</v>
      </c>
      <c r="M1276" t="s">
        <v>3756</v>
      </c>
      <c r="N1276" t="s">
        <v>119</v>
      </c>
      <c r="O1276" t="s">
        <v>120</v>
      </c>
      <c r="P1276" s="8">
        <v>96950</v>
      </c>
      <c r="Q1276" t="s">
        <v>121</v>
      </c>
      <c r="S1276" s="10">
        <v>16702858885</v>
      </c>
      <c r="T1276">
        <v>0</v>
      </c>
      <c r="U1276" t="s">
        <v>3757</v>
      </c>
      <c r="V1276">
        <v>722515</v>
      </c>
      <c r="W1276" t="s">
        <v>123</v>
      </c>
      <c r="Y1276" t="s">
        <v>3700</v>
      </c>
      <c r="Z1276" t="s">
        <v>3701</v>
      </c>
      <c r="AB1276" t="s">
        <v>623</v>
      </c>
      <c r="AC1276" t="s">
        <v>3755</v>
      </c>
      <c r="AD1276" t="s">
        <v>3756</v>
      </c>
      <c r="AE1276" t="s">
        <v>119</v>
      </c>
      <c r="AF1276" t="s">
        <v>120</v>
      </c>
      <c r="AG1276" s="8">
        <v>96950</v>
      </c>
      <c r="AH1276" t="s">
        <v>121</v>
      </c>
      <c r="AJ1276" s="10">
        <v>16702858885</v>
      </c>
      <c r="AK1276">
        <v>0</v>
      </c>
      <c r="AL1276" t="s">
        <v>3758</v>
      </c>
      <c r="BD1276" t="str">
        <f>"35-3023.01"</f>
        <v>35-3023.01</v>
      </c>
      <c r="BE1276" t="s">
        <v>792</v>
      </c>
      <c r="BF1276" t="s">
        <v>3759</v>
      </c>
      <c r="BG1276" t="s">
        <v>3760</v>
      </c>
      <c r="BH1276">
        <v>1</v>
      </c>
      <c r="BJ1276" s="1">
        <v>45718</v>
      </c>
      <c r="BK1276" s="1">
        <v>46082</v>
      </c>
      <c r="BN1276">
        <v>40</v>
      </c>
      <c r="BO1276">
        <v>0</v>
      </c>
      <c r="BP1276">
        <v>8</v>
      </c>
      <c r="BQ1276">
        <v>8</v>
      </c>
      <c r="BR1276">
        <v>8</v>
      </c>
      <c r="BS1276">
        <v>8</v>
      </c>
      <c r="BT1276">
        <v>8</v>
      </c>
      <c r="BU1276">
        <v>0</v>
      </c>
      <c r="BV1276" t="str">
        <f t="shared" si="22"/>
        <v>8:00 AM</v>
      </c>
      <c r="BW1276" t="str">
        <f>"5:00 PM"</f>
        <v>5:00 PM</v>
      </c>
      <c r="BX1276" t="s">
        <v>158</v>
      </c>
      <c r="BY1276">
        <v>0</v>
      </c>
      <c r="BZ1276">
        <v>3</v>
      </c>
      <c r="CA1276" t="s">
        <v>115</v>
      </c>
      <c r="CC1276" t="s">
        <v>3761</v>
      </c>
      <c r="CD1276" t="s">
        <v>3755</v>
      </c>
      <c r="CE1276" t="s">
        <v>3756</v>
      </c>
      <c r="CF1276" t="s">
        <v>119</v>
      </c>
      <c r="CG1276" t="s">
        <v>120</v>
      </c>
      <c r="CH1276" s="8">
        <v>96950</v>
      </c>
      <c r="CI1276" s="3">
        <v>8.35</v>
      </c>
      <c r="CJ1276" s="3">
        <v>8.35</v>
      </c>
      <c r="CK1276" s="3">
        <v>12.53</v>
      </c>
      <c r="CL1276" s="3">
        <v>12.53</v>
      </c>
      <c r="CM1276" t="s">
        <v>136</v>
      </c>
      <c r="CO1276" t="s">
        <v>138</v>
      </c>
      <c r="CQ1276" t="s">
        <v>115</v>
      </c>
      <c r="CR1276" t="s">
        <v>133</v>
      </c>
      <c r="CS1276" t="s">
        <v>139</v>
      </c>
      <c r="CT1276" t="s">
        <v>133</v>
      </c>
      <c r="CU1276" t="s">
        <v>139</v>
      </c>
      <c r="CV1276" t="s">
        <v>133</v>
      </c>
      <c r="CW1276" t="s">
        <v>139</v>
      </c>
      <c r="CX1276" t="s">
        <v>1907</v>
      </c>
      <c r="CY1276" s="10">
        <v>16702858885</v>
      </c>
      <c r="CZ1276" t="s">
        <v>3758</v>
      </c>
      <c r="DA1276" t="s">
        <v>139</v>
      </c>
      <c r="DB1276" t="s">
        <v>133</v>
      </c>
      <c r="DC1276" t="s">
        <v>115</v>
      </c>
      <c r="DD1276" t="s">
        <v>3700</v>
      </c>
      <c r="DE1276" t="s">
        <v>3701</v>
      </c>
      <c r="DG1276" t="s">
        <v>3753</v>
      </c>
      <c r="DH1276" t="s">
        <v>3758</v>
      </c>
    </row>
    <row r="1277" spans="1:112" ht="14.45" customHeight="1" x14ac:dyDescent="0.25">
      <c r="A1277" t="s">
        <v>4348</v>
      </c>
      <c r="B1277" t="s">
        <v>143</v>
      </c>
      <c r="C1277" s="1">
        <v>45642</v>
      </c>
      <c r="D1277" s="1">
        <v>45693</v>
      </c>
      <c r="E1277" t="s">
        <v>114</v>
      </c>
      <c r="G1277" t="s">
        <v>115</v>
      </c>
      <c r="H1277" t="s">
        <v>115</v>
      </c>
      <c r="I1277" t="s">
        <v>115</v>
      </c>
      <c r="J1277" t="s">
        <v>1468</v>
      </c>
      <c r="L1277" t="s">
        <v>1469</v>
      </c>
      <c r="N1277" t="s">
        <v>119</v>
      </c>
      <c r="O1277" t="s">
        <v>120</v>
      </c>
      <c r="P1277" s="8">
        <v>96950</v>
      </c>
      <c r="Q1277" t="s">
        <v>121</v>
      </c>
      <c r="S1277" s="10">
        <v>16702358770</v>
      </c>
      <c r="U1277" t="s">
        <v>1470</v>
      </c>
      <c r="V1277">
        <v>23621</v>
      </c>
      <c r="W1277" t="s">
        <v>123</v>
      </c>
      <c r="Y1277" t="s">
        <v>1471</v>
      </c>
      <c r="Z1277" t="s">
        <v>1472</v>
      </c>
      <c r="AB1277" t="s">
        <v>200</v>
      </c>
      <c r="AC1277" t="s">
        <v>1469</v>
      </c>
      <c r="AE1277" t="s">
        <v>119</v>
      </c>
      <c r="AF1277" t="s">
        <v>120</v>
      </c>
      <c r="AG1277" s="8">
        <v>96950</v>
      </c>
      <c r="AH1277" t="s">
        <v>121</v>
      </c>
      <c r="AJ1277" s="10">
        <v>16702358770</v>
      </c>
      <c r="AL1277" t="s">
        <v>1473</v>
      </c>
      <c r="BD1277" t="str">
        <f>"13-1051.00"</f>
        <v>13-1051.00</v>
      </c>
      <c r="BE1277" t="s">
        <v>1396</v>
      </c>
      <c r="BF1277" t="s">
        <v>4349</v>
      </c>
      <c r="BG1277" t="s">
        <v>4350</v>
      </c>
      <c r="BH1277">
        <v>3</v>
      </c>
      <c r="BI1277">
        <v>3</v>
      </c>
      <c r="BJ1277" s="1">
        <v>45672</v>
      </c>
      <c r="BK1277" s="1">
        <v>46036</v>
      </c>
      <c r="BL1277" s="1">
        <v>45693</v>
      </c>
      <c r="BM1277" s="1">
        <v>46036</v>
      </c>
      <c r="BN1277">
        <v>35</v>
      </c>
      <c r="BO1277">
        <v>0</v>
      </c>
      <c r="BP1277">
        <v>7</v>
      </c>
      <c r="BQ1277">
        <v>7</v>
      </c>
      <c r="BR1277">
        <v>7</v>
      </c>
      <c r="BS1277">
        <v>7</v>
      </c>
      <c r="BT1277">
        <v>7</v>
      </c>
      <c r="BU1277">
        <v>0</v>
      </c>
      <c r="BV1277" t="str">
        <f t="shared" si="22"/>
        <v>8:00 AM</v>
      </c>
      <c r="BW1277" t="str">
        <f>"4:00 PM"</f>
        <v>4:00 PM</v>
      </c>
      <c r="BX1277" t="s">
        <v>132</v>
      </c>
      <c r="BY1277">
        <v>0</v>
      </c>
      <c r="BZ1277">
        <v>24</v>
      </c>
      <c r="CA1277" t="s">
        <v>115</v>
      </c>
      <c r="CC1277" t="s">
        <v>1399</v>
      </c>
      <c r="CD1277" t="s">
        <v>810</v>
      </c>
      <c r="CF1277" t="s">
        <v>119</v>
      </c>
      <c r="CG1277" t="s">
        <v>120</v>
      </c>
      <c r="CH1277" s="8">
        <v>96950</v>
      </c>
      <c r="CI1277" s="3">
        <v>17.25</v>
      </c>
      <c r="CJ1277" s="3">
        <v>17.25</v>
      </c>
      <c r="CK1277" s="3">
        <v>25.87</v>
      </c>
      <c r="CL1277" s="3">
        <v>25.87</v>
      </c>
      <c r="CM1277" t="s">
        <v>136</v>
      </c>
      <c r="CN1277" t="s">
        <v>209</v>
      </c>
      <c r="CO1277" t="s">
        <v>466</v>
      </c>
      <c r="CQ1277" t="s">
        <v>115</v>
      </c>
      <c r="CR1277" t="s">
        <v>133</v>
      </c>
      <c r="CS1277" t="s">
        <v>139</v>
      </c>
      <c r="CT1277" t="s">
        <v>133</v>
      </c>
      <c r="CU1277" t="s">
        <v>139</v>
      </c>
      <c r="CV1277" t="s">
        <v>133</v>
      </c>
      <c r="CW1277" t="s">
        <v>139</v>
      </c>
      <c r="CX1277" t="s">
        <v>9650</v>
      </c>
      <c r="CY1277" s="10">
        <v>16702358770</v>
      </c>
      <c r="CZ1277" t="s">
        <v>1473</v>
      </c>
      <c r="DA1277" t="s">
        <v>209</v>
      </c>
      <c r="DB1277" t="s">
        <v>133</v>
      </c>
      <c r="DC1277" t="s">
        <v>115</v>
      </c>
    </row>
    <row r="1278" spans="1:112" ht="14.45" customHeight="1" x14ac:dyDescent="0.25">
      <c r="A1278" t="s">
        <v>6137</v>
      </c>
      <c r="B1278" t="s">
        <v>143</v>
      </c>
      <c r="C1278" s="1">
        <v>45636</v>
      </c>
      <c r="D1278" s="1">
        <v>45693</v>
      </c>
      <c r="E1278" t="s">
        <v>114</v>
      </c>
      <c r="G1278" t="s">
        <v>133</v>
      </c>
      <c r="H1278" t="s">
        <v>133</v>
      </c>
      <c r="I1278" t="s">
        <v>115</v>
      </c>
      <c r="J1278" t="s">
        <v>615</v>
      </c>
      <c r="K1278" t="s">
        <v>6138</v>
      </c>
      <c r="L1278" t="s">
        <v>2987</v>
      </c>
      <c r="M1278" t="s">
        <v>1711</v>
      </c>
      <c r="N1278" t="s">
        <v>148</v>
      </c>
      <c r="O1278" t="s">
        <v>120</v>
      </c>
      <c r="P1278" s="8">
        <v>96950</v>
      </c>
      <c r="Q1278" t="s">
        <v>121</v>
      </c>
      <c r="S1278" s="10">
        <v>16702850063</v>
      </c>
      <c r="U1278" t="s">
        <v>619</v>
      </c>
      <c r="V1278">
        <v>23821</v>
      </c>
      <c r="W1278" t="s">
        <v>123</v>
      </c>
      <c r="Y1278" t="s">
        <v>620</v>
      </c>
      <c r="Z1278" t="s">
        <v>6139</v>
      </c>
      <c r="AA1278" t="s">
        <v>1891</v>
      </c>
      <c r="AB1278" t="s">
        <v>347</v>
      </c>
      <c r="AC1278" t="s">
        <v>2987</v>
      </c>
      <c r="AD1278" t="s">
        <v>1711</v>
      </c>
      <c r="AE1278" t="s">
        <v>148</v>
      </c>
      <c r="AF1278" t="s">
        <v>120</v>
      </c>
      <c r="AG1278" s="8">
        <v>96950</v>
      </c>
      <c r="AH1278" t="s">
        <v>121</v>
      </c>
      <c r="AJ1278" s="10">
        <v>16702850063</v>
      </c>
      <c r="AL1278" t="s">
        <v>624</v>
      </c>
      <c r="BD1278" t="str">
        <f>"47-2111.00"</f>
        <v>47-2111.00</v>
      </c>
      <c r="BE1278" t="s">
        <v>6109</v>
      </c>
      <c r="BF1278" t="s">
        <v>6140</v>
      </c>
      <c r="BG1278" t="s">
        <v>5752</v>
      </c>
      <c r="BH1278">
        <v>5</v>
      </c>
      <c r="BI1278">
        <v>5</v>
      </c>
      <c r="BJ1278" s="1">
        <v>45689</v>
      </c>
      <c r="BK1278" s="1">
        <v>45930</v>
      </c>
      <c r="BL1278" s="1">
        <v>45693</v>
      </c>
      <c r="BM1278" s="1">
        <v>45930</v>
      </c>
      <c r="BN1278">
        <v>40</v>
      </c>
      <c r="BO1278">
        <v>0</v>
      </c>
      <c r="BP1278">
        <v>8</v>
      </c>
      <c r="BQ1278">
        <v>8</v>
      </c>
      <c r="BR1278">
        <v>8</v>
      </c>
      <c r="BS1278">
        <v>8</v>
      </c>
      <c r="BT1278">
        <v>8</v>
      </c>
      <c r="BU1278">
        <v>0</v>
      </c>
      <c r="BV1278" t="str">
        <f>"8:31 AM"</f>
        <v>8:31 AM</v>
      </c>
      <c r="BW1278" t="str">
        <f>"5:31 PM"</f>
        <v>5:31 PM</v>
      </c>
      <c r="BX1278" t="s">
        <v>226</v>
      </c>
      <c r="BY1278">
        <v>0</v>
      </c>
      <c r="BZ1278">
        <v>12</v>
      </c>
      <c r="CA1278" t="s">
        <v>115</v>
      </c>
      <c r="CC1278" t="s">
        <v>6141</v>
      </c>
      <c r="CD1278" t="s">
        <v>2987</v>
      </c>
      <c r="CE1278" t="s">
        <v>1711</v>
      </c>
      <c r="CF1278" t="s">
        <v>148</v>
      </c>
      <c r="CG1278" t="s">
        <v>120</v>
      </c>
      <c r="CH1278" s="8">
        <v>96950</v>
      </c>
      <c r="CI1278" s="3">
        <v>12.64</v>
      </c>
      <c r="CJ1278" s="3">
        <v>12.64</v>
      </c>
      <c r="CK1278" s="3">
        <v>18.96</v>
      </c>
      <c r="CL1278" s="3">
        <v>18.96</v>
      </c>
      <c r="CM1278" t="s">
        <v>136</v>
      </c>
      <c r="CN1278" t="s">
        <v>2475</v>
      </c>
      <c r="CO1278" t="s">
        <v>138</v>
      </c>
      <c r="CQ1278" t="s">
        <v>115</v>
      </c>
      <c r="CR1278" t="s">
        <v>133</v>
      </c>
      <c r="CS1278" t="s">
        <v>133</v>
      </c>
      <c r="CT1278" t="s">
        <v>133</v>
      </c>
      <c r="CU1278" t="s">
        <v>139</v>
      </c>
      <c r="CV1278" t="s">
        <v>133</v>
      </c>
      <c r="CW1278" t="s">
        <v>133</v>
      </c>
      <c r="CX1278" s="2" t="s">
        <v>1895</v>
      </c>
      <c r="CY1278" s="10">
        <v>16702850063</v>
      </c>
      <c r="CZ1278" t="s">
        <v>6142</v>
      </c>
      <c r="DA1278" t="s">
        <v>139</v>
      </c>
      <c r="DB1278" t="s">
        <v>133</v>
      </c>
      <c r="DC1278" t="s">
        <v>115</v>
      </c>
    </row>
    <row r="1279" spans="1:112" ht="14.45" customHeight="1" x14ac:dyDescent="0.25">
      <c r="A1279" t="s">
        <v>6483</v>
      </c>
      <c r="B1279" t="s">
        <v>143</v>
      </c>
      <c r="C1279" s="1">
        <v>45633</v>
      </c>
      <c r="D1279" s="1">
        <v>45693</v>
      </c>
      <c r="E1279" t="s">
        <v>144</v>
      </c>
      <c r="F1279" s="1">
        <v>45776</v>
      </c>
      <c r="G1279" t="s">
        <v>115</v>
      </c>
      <c r="H1279" t="s">
        <v>115</v>
      </c>
      <c r="I1279" t="s">
        <v>115</v>
      </c>
      <c r="J1279" t="s">
        <v>559</v>
      </c>
      <c r="L1279" t="s">
        <v>560</v>
      </c>
      <c r="M1279" t="s">
        <v>561</v>
      </c>
      <c r="N1279" t="s">
        <v>148</v>
      </c>
      <c r="O1279" t="s">
        <v>120</v>
      </c>
      <c r="P1279" s="8">
        <v>96950</v>
      </c>
      <c r="Q1279" t="s">
        <v>121</v>
      </c>
      <c r="S1279" s="10">
        <v>16702345828</v>
      </c>
      <c r="U1279" t="s">
        <v>562</v>
      </c>
      <c r="V1279">
        <v>3273</v>
      </c>
      <c r="W1279" t="s">
        <v>123</v>
      </c>
      <c r="Y1279" t="s">
        <v>563</v>
      </c>
      <c r="Z1279" t="s">
        <v>564</v>
      </c>
      <c r="AB1279" t="s">
        <v>565</v>
      </c>
      <c r="AC1279" t="s">
        <v>560</v>
      </c>
      <c r="AD1279" t="s">
        <v>561</v>
      </c>
      <c r="AE1279" t="s">
        <v>148</v>
      </c>
      <c r="AF1279" t="s">
        <v>120</v>
      </c>
      <c r="AG1279" s="8">
        <v>96950</v>
      </c>
      <c r="AH1279" t="s">
        <v>121</v>
      </c>
      <c r="AJ1279" s="10">
        <v>16702345828</v>
      </c>
      <c r="AL1279" t="s">
        <v>566</v>
      </c>
      <c r="AM1279" t="s">
        <v>567</v>
      </c>
      <c r="AN1279" t="s">
        <v>568</v>
      </c>
      <c r="AO1279" t="s">
        <v>569</v>
      </c>
      <c r="AQ1279" t="s">
        <v>570</v>
      </c>
      <c r="AR1279" t="s">
        <v>571</v>
      </c>
      <c r="AS1279" t="s">
        <v>148</v>
      </c>
      <c r="AT1279" t="s">
        <v>120</v>
      </c>
      <c r="AU1279" s="8">
        <v>96950</v>
      </c>
      <c r="AV1279" t="s">
        <v>121</v>
      </c>
      <c r="AX1279" s="10">
        <v>16702872946</v>
      </c>
      <c r="AZ1279" t="s">
        <v>572</v>
      </c>
      <c r="BA1279" t="s">
        <v>573</v>
      </c>
      <c r="BD1279" t="str">
        <f>"51-9195.00"</f>
        <v>51-9195.00</v>
      </c>
      <c r="BE1279" t="s">
        <v>6484</v>
      </c>
      <c r="BF1279" t="s">
        <v>6485</v>
      </c>
      <c r="BG1279" t="s">
        <v>6486</v>
      </c>
      <c r="BH1279">
        <v>1</v>
      </c>
      <c r="BI1279">
        <v>1</v>
      </c>
      <c r="BJ1279" s="1">
        <v>45778</v>
      </c>
      <c r="BK1279" s="1">
        <v>46142</v>
      </c>
      <c r="BL1279" s="1">
        <v>45778</v>
      </c>
      <c r="BM1279" s="1">
        <v>46142</v>
      </c>
      <c r="BN1279">
        <v>40</v>
      </c>
      <c r="BO1279">
        <v>0</v>
      </c>
      <c r="BP1279">
        <v>8</v>
      </c>
      <c r="BQ1279">
        <v>8</v>
      </c>
      <c r="BR1279">
        <v>8</v>
      </c>
      <c r="BS1279">
        <v>8</v>
      </c>
      <c r="BT1279">
        <v>8</v>
      </c>
      <c r="BU1279">
        <v>0</v>
      </c>
      <c r="BV1279" t="str">
        <f>"8:00 AM"</f>
        <v>8:00 AM</v>
      </c>
      <c r="BW1279" t="str">
        <f>"5:00 PM"</f>
        <v>5:00 PM</v>
      </c>
      <c r="BX1279" t="s">
        <v>158</v>
      </c>
      <c r="BY1279">
        <v>0</v>
      </c>
      <c r="BZ1279">
        <v>12</v>
      </c>
      <c r="CA1279" t="s">
        <v>115</v>
      </c>
      <c r="CC1279" t="s">
        <v>368</v>
      </c>
      <c r="CD1279" t="s">
        <v>560</v>
      </c>
      <c r="CE1279" t="s">
        <v>561</v>
      </c>
      <c r="CF1279" t="s">
        <v>148</v>
      </c>
      <c r="CG1279" t="s">
        <v>120</v>
      </c>
      <c r="CH1279" s="8">
        <v>96950</v>
      </c>
      <c r="CI1279" s="3">
        <v>13.76</v>
      </c>
      <c r="CJ1279" s="3">
        <v>13.76</v>
      </c>
      <c r="CK1279" s="3">
        <v>20.64</v>
      </c>
      <c r="CL1279" s="3">
        <v>20.64</v>
      </c>
      <c r="CM1279" t="s">
        <v>136</v>
      </c>
      <c r="CO1279" t="s">
        <v>138</v>
      </c>
      <c r="CQ1279" t="s">
        <v>115</v>
      </c>
      <c r="CR1279" t="s">
        <v>133</v>
      </c>
      <c r="CS1279" t="s">
        <v>139</v>
      </c>
      <c r="CT1279" t="s">
        <v>133</v>
      </c>
      <c r="CU1279" t="s">
        <v>139</v>
      </c>
      <c r="CV1279" t="s">
        <v>133</v>
      </c>
      <c r="CW1279" t="s">
        <v>139</v>
      </c>
      <c r="CX1279" t="s">
        <v>680</v>
      </c>
      <c r="CY1279" s="10">
        <v>16702345828</v>
      </c>
      <c r="CZ1279" t="s">
        <v>566</v>
      </c>
      <c r="DA1279" t="s">
        <v>139</v>
      </c>
      <c r="DB1279" t="s">
        <v>133</v>
      </c>
      <c r="DC1279" t="s">
        <v>115</v>
      </c>
      <c r="DD1279" t="s">
        <v>568</v>
      </c>
      <c r="DE1279" t="s">
        <v>569</v>
      </c>
      <c r="DG1279" t="s">
        <v>573</v>
      </c>
      <c r="DH1279" t="s">
        <v>572</v>
      </c>
    </row>
    <row r="1280" spans="1:112" ht="14.45" customHeight="1" x14ac:dyDescent="0.25">
      <c r="A1280" t="s">
        <v>6691</v>
      </c>
      <c r="B1280" t="s">
        <v>192</v>
      </c>
      <c r="C1280" s="1">
        <v>45634</v>
      </c>
      <c r="D1280" s="1">
        <v>45693</v>
      </c>
      <c r="E1280" t="s">
        <v>144</v>
      </c>
      <c r="F1280" s="1">
        <v>45792</v>
      </c>
      <c r="G1280" t="s">
        <v>115</v>
      </c>
      <c r="H1280" t="s">
        <v>115</v>
      </c>
      <c r="I1280" t="s">
        <v>115</v>
      </c>
      <c r="J1280" t="s">
        <v>3419</v>
      </c>
      <c r="K1280" t="s">
        <v>3420</v>
      </c>
      <c r="L1280" t="s">
        <v>3421</v>
      </c>
      <c r="M1280" t="s">
        <v>3422</v>
      </c>
      <c r="N1280" t="s">
        <v>119</v>
      </c>
      <c r="O1280" t="s">
        <v>120</v>
      </c>
      <c r="P1280" s="8">
        <v>96950</v>
      </c>
      <c r="Q1280" t="s">
        <v>121</v>
      </c>
      <c r="R1280" t="s">
        <v>284</v>
      </c>
      <c r="S1280" s="10">
        <v>16702347492</v>
      </c>
      <c r="U1280" t="s">
        <v>3423</v>
      </c>
      <c r="V1280">
        <v>722310</v>
      </c>
      <c r="W1280" t="s">
        <v>123</v>
      </c>
      <c r="Y1280" t="s">
        <v>3424</v>
      </c>
      <c r="Z1280" t="s">
        <v>3425</v>
      </c>
      <c r="AA1280" t="s">
        <v>3426</v>
      </c>
      <c r="AB1280" t="s">
        <v>200</v>
      </c>
      <c r="AC1280" t="s">
        <v>3422</v>
      </c>
      <c r="AD1280" t="s">
        <v>3421</v>
      </c>
      <c r="AE1280" t="s">
        <v>119</v>
      </c>
      <c r="AF1280" t="s">
        <v>120</v>
      </c>
      <c r="AG1280" s="8">
        <v>96950</v>
      </c>
      <c r="AH1280" t="s">
        <v>121</v>
      </c>
      <c r="AI1280" t="s">
        <v>284</v>
      </c>
      <c r="AJ1280" s="10">
        <v>16702347492</v>
      </c>
      <c r="AL1280" t="s">
        <v>3427</v>
      </c>
      <c r="BD1280" t="str">
        <f>"35-2021.00"</f>
        <v>35-2021.00</v>
      </c>
      <c r="BE1280" t="s">
        <v>1658</v>
      </c>
      <c r="BF1280" t="s">
        <v>3428</v>
      </c>
      <c r="BG1280" t="s">
        <v>3429</v>
      </c>
      <c r="BH1280">
        <v>2</v>
      </c>
      <c r="BJ1280" s="1">
        <v>45794</v>
      </c>
      <c r="BK1280" s="1">
        <v>46158</v>
      </c>
      <c r="BN1280">
        <v>35</v>
      </c>
      <c r="BO1280">
        <v>0</v>
      </c>
      <c r="BP1280">
        <v>7</v>
      </c>
      <c r="BQ1280">
        <v>7</v>
      </c>
      <c r="BR1280">
        <v>7</v>
      </c>
      <c r="BS1280">
        <v>7</v>
      </c>
      <c r="BT1280">
        <v>7</v>
      </c>
      <c r="BU1280">
        <v>0</v>
      </c>
      <c r="BV1280" t="str">
        <f>"6:00 AM"</f>
        <v>6:00 AM</v>
      </c>
      <c r="BW1280" t="str">
        <f>"2:00 PM"</f>
        <v>2:00 PM</v>
      </c>
      <c r="BX1280" t="s">
        <v>158</v>
      </c>
      <c r="BY1280">
        <v>0</v>
      </c>
      <c r="BZ1280">
        <v>3</v>
      </c>
      <c r="CA1280" t="s">
        <v>115</v>
      </c>
      <c r="CC1280" t="s">
        <v>246</v>
      </c>
      <c r="CD1280" t="s">
        <v>3421</v>
      </c>
      <c r="CE1280" t="s">
        <v>3422</v>
      </c>
      <c r="CF1280" t="s">
        <v>119</v>
      </c>
      <c r="CG1280" t="s">
        <v>120</v>
      </c>
      <c r="CH1280" s="8">
        <v>96950</v>
      </c>
      <c r="CI1280" s="3">
        <v>7.84</v>
      </c>
      <c r="CJ1280" s="3">
        <v>8</v>
      </c>
      <c r="CK1280" s="3">
        <v>11.76</v>
      </c>
      <c r="CL1280" s="3">
        <v>12</v>
      </c>
      <c r="CM1280" t="s">
        <v>136</v>
      </c>
      <c r="CN1280" t="s">
        <v>246</v>
      </c>
      <c r="CO1280" t="s">
        <v>138</v>
      </c>
      <c r="CQ1280" t="s">
        <v>115</v>
      </c>
      <c r="CR1280" t="s">
        <v>133</v>
      </c>
      <c r="CS1280" t="s">
        <v>139</v>
      </c>
      <c r="CT1280" t="s">
        <v>133</v>
      </c>
      <c r="CU1280" t="s">
        <v>139</v>
      </c>
      <c r="CV1280" t="s">
        <v>133</v>
      </c>
      <c r="CW1280" t="s">
        <v>139</v>
      </c>
      <c r="CX1280" t="s">
        <v>295</v>
      </c>
      <c r="CY1280" s="10">
        <v>16702347492</v>
      </c>
      <c r="CZ1280" t="s">
        <v>3427</v>
      </c>
      <c r="DA1280" t="s">
        <v>296</v>
      </c>
      <c r="DB1280" t="s">
        <v>133</v>
      </c>
      <c r="DC1280" t="s">
        <v>115</v>
      </c>
    </row>
    <row r="1281" spans="1:112" ht="14.45" customHeight="1" x14ac:dyDescent="0.25">
      <c r="A1281" t="s">
        <v>6893</v>
      </c>
      <c r="B1281" t="s">
        <v>192</v>
      </c>
      <c r="C1281" s="1">
        <v>45629</v>
      </c>
      <c r="D1281" s="1">
        <v>45693</v>
      </c>
      <c r="E1281" t="s">
        <v>114</v>
      </c>
      <c r="G1281" t="s">
        <v>115</v>
      </c>
      <c r="H1281" t="s">
        <v>115</v>
      </c>
      <c r="I1281" t="s">
        <v>115</v>
      </c>
      <c r="J1281" t="s">
        <v>3419</v>
      </c>
      <c r="K1281" t="s">
        <v>3420</v>
      </c>
      <c r="L1281" t="s">
        <v>3421</v>
      </c>
      <c r="M1281" t="s">
        <v>3422</v>
      </c>
      <c r="N1281" t="s">
        <v>119</v>
      </c>
      <c r="O1281" t="s">
        <v>120</v>
      </c>
      <c r="P1281" s="8">
        <v>96950</v>
      </c>
      <c r="Q1281" t="s">
        <v>121</v>
      </c>
      <c r="R1281" t="s">
        <v>284</v>
      </c>
      <c r="S1281" s="10">
        <v>16702347492</v>
      </c>
      <c r="U1281" t="s">
        <v>3423</v>
      </c>
      <c r="V1281">
        <v>722310</v>
      </c>
      <c r="W1281" t="s">
        <v>123</v>
      </c>
      <c r="Y1281" t="s">
        <v>3424</v>
      </c>
      <c r="Z1281" t="s">
        <v>3425</v>
      </c>
      <c r="AA1281" t="s">
        <v>3426</v>
      </c>
      <c r="AB1281" t="s">
        <v>200</v>
      </c>
      <c r="AC1281" t="s">
        <v>3422</v>
      </c>
      <c r="AD1281" t="s">
        <v>3421</v>
      </c>
      <c r="AE1281" t="s">
        <v>119</v>
      </c>
      <c r="AF1281" t="s">
        <v>120</v>
      </c>
      <c r="AG1281" s="8">
        <v>96950</v>
      </c>
      <c r="AH1281" t="s">
        <v>121</v>
      </c>
      <c r="AI1281" t="s">
        <v>284</v>
      </c>
      <c r="AJ1281" s="10">
        <v>16702347492</v>
      </c>
      <c r="AL1281" t="s">
        <v>3427</v>
      </c>
      <c r="BD1281" t="str">
        <f>"35-2021.00"</f>
        <v>35-2021.00</v>
      </c>
      <c r="BE1281" t="s">
        <v>1658</v>
      </c>
      <c r="BF1281" t="s">
        <v>3428</v>
      </c>
      <c r="BG1281" t="s">
        <v>3429</v>
      </c>
      <c r="BH1281">
        <v>5</v>
      </c>
      <c r="BJ1281" s="1">
        <v>45748</v>
      </c>
      <c r="BK1281" s="1">
        <v>46112</v>
      </c>
      <c r="BN1281">
        <v>35</v>
      </c>
      <c r="BO1281">
        <v>0</v>
      </c>
      <c r="BP1281">
        <v>7</v>
      </c>
      <c r="BQ1281">
        <v>7</v>
      </c>
      <c r="BR1281">
        <v>7</v>
      </c>
      <c r="BS1281">
        <v>7</v>
      </c>
      <c r="BT1281">
        <v>7</v>
      </c>
      <c r="BU1281">
        <v>0</v>
      </c>
      <c r="BV1281" t="str">
        <f>"6:00 AM"</f>
        <v>6:00 AM</v>
      </c>
      <c r="BW1281" t="str">
        <f>"2:00 PM"</f>
        <v>2:00 PM</v>
      </c>
      <c r="BX1281" t="s">
        <v>158</v>
      </c>
      <c r="BY1281">
        <v>0</v>
      </c>
      <c r="BZ1281">
        <v>3</v>
      </c>
      <c r="CA1281" t="s">
        <v>115</v>
      </c>
      <c r="CC1281" t="s">
        <v>246</v>
      </c>
      <c r="CD1281" t="s">
        <v>3421</v>
      </c>
      <c r="CE1281" t="s">
        <v>3422</v>
      </c>
      <c r="CF1281" t="s">
        <v>119</v>
      </c>
      <c r="CG1281" t="s">
        <v>120</v>
      </c>
      <c r="CH1281" s="8">
        <v>96950</v>
      </c>
      <c r="CI1281" s="3">
        <v>7.84</v>
      </c>
      <c r="CJ1281" s="3">
        <v>7.84</v>
      </c>
      <c r="CK1281" s="3">
        <v>11.76</v>
      </c>
      <c r="CL1281" s="3">
        <v>11.76</v>
      </c>
      <c r="CM1281" t="s">
        <v>136</v>
      </c>
      <c r="CN1281" t="s">
        <v>246</v>
      </c>
      <c r="CO1281" t="s">
        <v>138</v>
      </c>
      <c r="CQ1281" t="s">
        <v>115</v>
      </c>
      <c r="CR1281" t="s">
        <v>133</v>
      </c>
      <c r="CS1281" t="s">
        <v>139</v>
      </c>
      <c r="CT1281" t="s">
        <v>133</v>
      </c>
      <c r="CU1281" t="s">
        <v>139</v>
      </c>
      <c r="CV1281" t="s">
        <v>133</v>
      </c>
      <c r="CW1281" t="s">
        <v>139</v>
      </c>
      <c r="CX1281" t="s">
        <v>295</v>
      </c>
      <c r="CY1281" s="10">
        <v>16702347492</v>
      </c>
      <c r="CZ1281" t="s">
        <v>3427</v>
      </c>
      <c r="DA1281" t="s">
        <v>296</v>
      </c>
      <c r="DB1281" t="s">
        <v>133</v>
      </c>
      <c r="DC1281" t="s">
        <v>115</v>
      </c>
    </row>
    <row r="1282" spans="1:112" ht="14.45" customHeight="1" x14ac:dyDescent="0.25">
      <c r="A1282" t="s">
        <v>7289</v>
      </c>
      <c r="B1282" t="s">
        <v>143</v>
      </c>
      <c r="C1282" s="1">
        <v>45633</v>
      </c>
      <c r="D1282" s="1">
        <v>45693</v>
      </c>
      <c r="E1282" t="s">
        <v>144</v>
      </c>
      <c r="F1282" s="1">
        <v>45807</v>
      </c>
      <c r="G1282" t="s">
        <v>115</v>
      </c>
      <c r="H1282" t="s">
        <v>115</v>
      </c>
      <c r="I1282" t="s">
        <v>115</v>
      </c>
      <c r="J1282" t="s">
        <v>559</v>
      </c>
      <c r="L1282" t="s">
        <v>560</v>
      </c>
      <c r="M1282" t="s">
        <v>561</v>
      </c>
      <c r="N1282" t="s">
        <v>148</v>
      </c>
      <c r="O1282" t="s">
        <v>120</v>
      </c>
      <c r="P1282" s="8">
        <v>96950</v>
      </c>
      <c r="Q1282" t="s">
        <v>121</v>
      </c>
      <c r="S1282" s="10">
        <v>16702345828</v>
      </c>
      <c r="U1282" t="s">
        <v>562</v>
      </c>
      <c r="V1282">
        <v>2362</v>
      </c>
      <c r="W1282" t="s">
        <v>123</v>
      </c>
      <c r="Y1282" t="s">
        <v>563</v>
      </c>
      <c r="Z1282" t="s">
        <v>564</v>
      </c>
      <c r="AB1282" t="s">
        <v>565</v>
      </c>
      <c r="AC1282" t="s">
        <v>560</v>
      </c>
      <c r="AD1282" t="s">
        <v>561</v>
      </c>
      <c r="AE1282" t="s">
        <v>148</v>
      </c>
      <c r="AF1282" t="s">
        <v>120</v>
      </c>
      <c r="AG1282" s="8">
        <v>96950</v>
      </c>
      <c r="AH1282" t="s">
        <v>121</v>
      </c>
      <c r="AJ1282" s="10">
        <v>16702345828</v>
      </c>
      <c r="AL1282" t="s">
        <v>566</v>
      </c>
      <c r="AM1282" t="s">
        <v>567</v>
      </c>
      <c r="AN1282" t="s">
        <v>568</v>
      </c>
      <c r="AO1282" t="s">
        <v>569</v>
      </c>
      <c r="AQ1282" t="s">
        <v>570</v>
      </c>
      <c r="AR1282" t="s">
        <v>571</v>
      </c>
      <c r="AS1282" t="s">
        <v>148</v>
      </c>
      <c r="AT1282" t="s">
        <v>120</v>
      </c>
      <c r="AU1282" s="8">
        <v>96950</v>
      </c>
      <c r="AV1282" t="s">
        <v>121</v>
      </c>
      <c r="AX1282" s="10">
        <v>16702872946</v>
      </c>
      <c r="AZ1282" t="s">
        <v>572</v>
      </c>
      <c r="BA1282" t="s">
        <v>573</v>
      </c>
      <c r="BD1282" t="str">
        <f>"49-9071.00"</f>
        <v>49-9071.00</v>
      </c>
      <c r="BE1282" t="s">
        <v>241</v>
      </c>
      <c r="BF1282" t="s">
        <v>7290</v>
      </c>
      <c r="BG1282" t="s">
        <v>788</v>
      </c>
      <c r="BH1282">
        <v>2</v>
      </c>
      <c r="BI1282">
        <v>2</v>
      </c>
      <c r="BJ1282" s="1">
        <v>45809</v>
      </c>
      <c r="BK1282" s="1">
        <v>46173</v>
      </c>
      <c r="BL1282" s="1">
        <v>45809</v>
      </c>
      <c r="BM1282" s="1">
        <v>46173</v>
      </c>
      <c r="BN1282">
        <v>40</v>
      </c>
      <c r="BO1282">
        <v>0</v>
      </c>
      <c r="BP1282">
        <v>8</v>
      </c>
      <c r="BQ1282">
        <v>8</v>
      </c>
      <c r="BR1282">
        <v>8</v>
      </c>
      <c r="BS1282">
        <v>8</v>
      </c>
      <c r="BT1282">
        <v>8</v>
      </c>
      <c r="BU1282">
        <v>0</v>
      </c>
      <c r="BV1282" t="str">
        <f>"8:00 AM"</f>
        <v>8:00 AM</v>
      </c>
      <c r="BW1282" t="str">
        <f>"5:00 PM"</f>
        <v>5:00 PM</v>
      </c>
      <c r="BX1282" t="s">
        <v>226</v>
      </c>
      <c r="BY1282">
        <v>0</v>
      </c>
      <c r="BZ1282">
        <v>24</v>
      </c>
      <c r="CA1282" t="s">
        <v>115</v>
      </c>
      <c r="CC1282" t="s">
        <v>368</v>
      </c>
      <c r="CD1282" t="s">
        <v>560</v>
      </c>
      <c r="CE1282" t="s">
        <v>561</v>
      </c>
      <c r="CF1282" t="s">
        <v>148</v>
      </c>
      <c r="CG1282" t="s">
        <v>120</v>
      </c>
      <c r="CH1282" s="8">
        <v>96950</v>
      </c>
      <c r="CI1282" s="3">
        <v>9.75</v>
      </c>
      <c r="CJ1282" s="3">
        <v>9.75</v>
      </c>
      <c r="CK1282" s="3">
        <v>14.63</v>
      </c>
      <c r="CL1282" s="3">
        <v>14.63</v>
      </c>
      <c r="CM1282" t="s">
        <v>136</v>
      </c>
      <c r="CN1282" t="s">
        <v>368</v>
      </c>
      <c r="CO1282" t="s">
        <v>138</v>
      </c>
      <c r="CQ1282" t="s">
        <v>115</v>
      </c>
      <c r="CR1282" t="s">
        <v>133</v>
      </c>
      <c r="CS1282" t="s">
        <v>139</v>
      </c>
      <c r="CT1282" t="s">
        <v>133</v>
      </c>
      <c r="CU1282" t="s">
        <v>139</v>
      </c>
      <c r="CV1282" t="s">
        <v>133</v>
      </c>
      <c r="CW1282" t="s">
        <v>139</v>
      </c>
      <c r="CX1282" t="s">
        <v>680</v>
      </c>
      <c r="CY1282" s="10">
        <v>16702345828</v>
      </c>
      <c r="CZ1282" t="s">
        <v>566</v>
      </c>
      <c r="DA1282" t="s">
        <v>139</v>
      </c>
      <c r="DB1282" t="s">
        <v>133</v>
      </c>
      <c r="DC1282" t="s">
        <v>115</v>
      </c>
      <c r="DD1282" t="s">
        <v>568</v>
      </c>
      <c r="DE1282" t="s">
        <v>569</v>
      </c>
      <c r="DG1282" t="s">
        <v>573</v>
      </c>
      <c r="DH1282" t="s">
        <v>572</v>
      </c>
    </row>
    <row r="1283" spans="1:112" ht="14.45" customHeight="1" x14ac:dyDescent="0.25">
      <c r="A1283" t="s">
        <v>8029</v>
      </c>
      <c r="B1283" t="s">
        <v>143</v>
      </c>
      <c r="C1283" s="1">
        <v>45642</v>
      </c>
      <c r="D1283" s="1">
        <v>45693</v>
      </c>
      <c r="E1283" t="s">
        <v>144</v>
      </c>
      <c r="F1283" s="1">
        <v>45715</v>
      </c>
      <c r="G1283" t="s">
        <v>133</v>
      </c>
      <c r="H1283" t="s">
        <v>133</v>
      </c>
      <c r="I1283" t="s">
        <v>115</v>
      </c>
      <c r="J1283" t="s">
        <v>8030</v>
      </c>
      <c r="L1283" t="s">
        <v>8031</v>
      </c>
      <c r="N1283" t="s">
        <v>148</v>
      </c>
      <c r="O1283" t="s">
        <v>120</v>
      </c>
      <c r="P1283" s="8">
        <v>96950</v>
      </c>
      <c r="Q1283" t="s">
        <v>121</v>
      </c>
      <c r="S1283" s="10">
        <v>16704833846</v>
      </c>
      <c r="U1283" t="s">
        <v>5745</v>
      </c>
      <c r="V1283">
        <v>81111</v>
      </c>
      <c r="W1283" t="s">
        <v>123</v>
      </c>
      <c r="Y1283" t="s">
        <v>8032</v>
      </c>
      <c r="Z1283" t="s">
        <v>8033</v>
      </c>
      <c r="AB1283" t="s">
        <v>565</v>
      </c>
      <c r="AC1283" t="s">
        <v>8034</v>
      </c>
      <c r="AE1283" t="s">
        <v>148</v>
      </c>
      <c r="AF1283" t="s">
        <v>120</v>
      </c>
      <c r="AG1283" s="8">
        <v>96950</v>
      </c>
      <c r="AH1283" t="s">
        <v>121</v>
      </c>
      <c r="AJ1283" s="10">
        <v>16704833846</v>
      </c>
      <c r="AL1283" t="s">
        <v>5749</v>
      </c>
      <c r="BD1283" t="str">
        <f>"49-2092.00"</f>
        <v>49-2092.00</v>
      </c>
      <c r="BE1283" t="s">
        <v>5750</v>
      </c>
      <c r="BF1283" t="s">
        <v>5751</v>
      </c>
      <c r="BG1283" t="s">
        <v>5752</v>
      </c>
      <c r="BH1283">
        <v>1</v>
      </c>
      <c r="BI1283">
        <v>1</v>
      </c>
      <c r="BJ1283" s="1">
        <v>45717</v>
      </c>
      <c r="BK1283" s="1">
        <v>46811</v>
      </c>
      <c r="BL1283" s="1">
        <v>45717</v>
      </c>
      <c r="BM1283" s="1">
        <v>46811</v>
      </c>
      <c r="BN1283">
        <v>40</v>
      </c>
      <c r="BO1283">
        <v>0</v>
      </c>
      <c r="BP1283">
        <v>8</v>
      </c>
      <c r="BQ1283">
        <v>8</v>
      </c>
      <c r="BR1283">
        <v>8</v>
      </c>
      <c r="BS1283">
        <v>8</v>
      </c>
      <c r="BT1283">
        <v>8</v>
      </c>
      <c r="BU1283">
        <v>0</v>
      </c>
      <c r="BV1283" t="str">
        <f>"8:00 AM"</f>
        <v>8:00 AM</v>
      </c>
      <c r="BW1283" t="str">
        <f>"5:00 PM"</f>
        <v>5:00 PM</v>
      </c>
      <c r="BX1283" t="s">
        <v>226</v>
      </c>
      <c r="BY1283">
        <v>0</v>
      </c>
      <c r="BZ1283">
        <v>24</v>
      </c>
      <c r="CA1283" t="s">
        <v>115</v>
      </c>
      <c r="CC1283" s="2" t="s">
        <v>8035</v>
      </c>
      <c r="CD1283" t="s">
        <v>5754</v>
      </c>
      <c r="CF1283" t="s">
        <v>148</v>
      </c>
      <c r="CG1283" t="s">
        <v>120</v>
      </c>
      <c r="CH1283" s="8">
        <v>96950</v>
      </c>
      <c r="CI1283" s="3">
        <v>16.170000000000002</v>
      </c>
      <c r="CJ1283" s="3">
        <v>16.170000000000002</v>
      </c>
      <c r="CK1283" s="3">
        <v>0</v>
      </c>
      <c r="CL1283" s="3">
        <v>0</v>
      </c>
      <c r="CM1283" t="s">
        <v>136</v>
      </c>
      <c r="CN1283" t="s">
        <v>158</v>
      </c>
      <c r="CO1283" t="s">
        <v>138</v>
      </c>
      <c r="CQ1283" t="s">
        <v>115</v>
      </c>
      <c r="CR1283" t="s">
        <v>133</v>
      </c>
      <c r="CS1283" t="s">
        <v>139</v>
      </c>
      <c r="CT1283" t="s">
        <v>139</v>
      </c>
      <c r="CU1283" t="s">
        <v>139</v>
      </c>
      <c r="CV1283" t="s">
        <v>133</v>
      </c>
      <c r="CW1283" t="s">
        <v>139</v>
      </c>
      <c r="CX1283" t="s">
        <v>1208</v>
      </c>
      <c r="CY1283" s="10">
        <v>16704833846</v>
      </c>
      <c r="CZ1283" t="s">
        <v>5749</v>
      </c>
      <c r="DA1283" t="s">
        <v>139</v>
      </c>
      <c r="DB1283" t="s">
        <v>133</v>
      </c>
      <c r="DC1283" t="s">
        <v>115</v>
      </c>
    </row>
    <row r="1284" spans="1:112" ht="14.45" customHeight="1" x14ac:dyDescent="0.25">
      <c r="A1284" t="s">
        <v>9473</v>
      </c>
      <c r="B1284" t="s">
        <v>192</v>
      </c>
      <c r="C1284" s="1">
        <v>45636</v>
      </c>
      <c r="D1284" s="1">
        <v>45693</v>
      </c>
      <c r="E1284" t="s">
        <v>144</v>
      </c>
      <c r="F1284" s="1">
        <v>45743</v>
      </c>
      <c r="G1284" t="s">
        <v>115</v>
      </c>
      <c r="H1284" t="s">
        <v>115</v>
      </c>
      <c r="I1284" t="s">
        <v>115</v>
      </c>
      <c r="J1284" t="s">
        <v>9474</v>
      </c>
      <c r="K1284" t="s">
        <v>9475</v>
      </c>
      <c r="L1284" t="s">
        <v>9476</v>
      </c>
      <c r="M1284" t="s">
        <v>9477</v>
      </c>
      <c r="N1284" t="s">
        <v>148</v>
      </c>
      <c r="O1284" t="s">
        <v>120</v>
      </c>
      <c r="P1284" s="8">
        <v>96950</v>
      </c>
      <c r="Q1284" t="s">
        <v>121</v>
      </c>
      <c r="R1284" t="s">
        <v>139</v>
      </c>
      <c r="S1284" s="10">
        <v>16718881388</v>
      </c>
      <c r="U1284" t="s">
        <v>9478</v>
      </c>
      <c r="V1284">
        <v>561520</v>
      </c>
      <c r="W1284" t="s">
        <v>123</v>
      </c>
      <c r="Y1284" t="s">
        <v>9479</v>
      </c>
      <c r="Z1284" t="s">
        <v>9480</v>
      </c>
      <c r="AA1284" t="s">
        <v>9481</v>
      </c>
      <c r="AB1284" t="s">
        <v>9482</v>
      </c>
      <c r="AC1284" t="s">
        <v>9476</v>
      </c>
      <c r="AD1284" t="s">
        <v>9477</v>
      </c>
      <c r="AE1284" t="s">
        <v>148</v>
      </c>
      <c r="AF1284" t="s">
        <v>120</v>
      </c>
      <c r="AG1284" s="8">
        <v>96950</v>
      </c>
      <c r="AH1284" t="s">
        <v>121</v>
      </c>
      <c r="AJ1284" s="10">
        <v>16718881388</v>
      </c>
      <c r="AL1284" t="s">
        <v>9483</v>
      </c>
      <c r="BD1284" t="str">
        <f>"49-9071.00"</f>
        <v>49-9071.00</v>
      </c>
      <c r="BE1284" t="s">
        <v>241</v>
      </c>
      <c r="BF1284" t="s">
        <v>9484</v>
      </c>
      <c r="BG1284" t="s">
        <v>241</v>
      </c>
      <c r="BH1284">
        <v>1</v>
      </c>
      <c r="BJ1284" s="1">
        <v>45745</v>
      </c>
      <c r="BK1284" s="1">
        <v>46109</v>
      </c>
      <c r="BN1284">
        <v>40</v>
      </c>
      <c r="BO1284">
        <v>0</v>
      </c>
      <c r="BP1284">
        <v>8</v>
      </c>
      <c r="BQ1284">
        <v>8</v>
      </c>
      <c r="BR1284">
        <v>8</v>
      </c>
      <c r="BS1284">
        <v>8</v>
      </c>
      <c r="BT1284">
        <v>8</v>
      </c>
      <c r="BU1284">
        <v>0</v>
      </c>
      <c r="BV1284" t="str">
        <f>"8:00 AM"</f>
        <v>8:00 AM</v>
      </c>
      <c r="BW1284" t="str">
        <f>"5:00 PM"</f>
        <v>5:00 PM</v>
      </c>
      <c r="BX1284" t="s">
        <v>226</v>
      </c>
      <c r="BY1284">
        <v>0</v>
      </c>
      <c r="BZ1284">
        <v>6</v>
      </c>
      <c r="CA1284" t="s">
        <v>115</v>
      </c>
      <c r="CC1284" t="s">
        <v>9485</v>
      </c>
      <c r="CD1284" t="s">
        <v>9486</v>
      </c>
      <c r="CF1284" t="s">
        <v>148</v>
      </c>
      <c r="CG1284" t="s">
        <v>120</v>
      </c>
      <c r="CH1284" s="8">
        <v>96950</v>
      </c>
      <c r="CI1284" s="3">
        <v>11.01</v>
      </c>
      <c r="CJ1284" s="3">
        <v>11.01</v>
      </c>
      <c r="CK1284" s="3">
        <v>16.52</v>
      </c>
      <c r="CL1284" s="3">
        <v>16.52</v>
      </c>
      <c r="CM1284" t="s">
        <v>136</v>
      </c>
      <c r="CN1284" t="s">
        <v>139</v>
      </c>
      <c r="CO1284" t="s">
        <v>138</v>
      </c>
      <c r="CQ1284" t="s">
        <v>115</v>
      </c>
      <c r="CR1284" t="s">
        <v>133</v>
      </c>
      <c r="CS1284" t="s">
        <v>133</v>
      </c>
      <c r="CT1284" t="s">
        <v>133</v>
      </c>
      <c r="CU1284" t="s">
        <v>139</v>
      </c>
      <c r="CV1284" t="s">
        <v>133</v>
      </c>
      <c r="CW1284" t="s">
        <v>139</v>
      </c>
      <c r="CX1284" t="s">
        <v>9487</v>
      </c>
      <c r="CY1284" s="10" t="s">
        <v>9488</v>
      </c>
      <c r="CZ1284" t="s">
        <v>9483</v>
      </c>
      <c r="DA1284" t="s">
        <v>139</v>
      </c>
      <c r="DB1284" t="s">
        <v>133</v>
      </c>
      <c r="DC1284" t="s">
        <v>115</v>
      </c>
    </row>
    <row r="1285" spans="1:112" ht="14.45" customHeight="1" x14ac:dyDescent="0.25">
      <c r="A1285" t="s">
        <v>9497</v>
      </c>
      <c r="B1285" t="s">
        <v>143</v>
      </c>
      <c r="C1285" s="1">
        <v>45642</v>
      </c>
      <c r="D1285" s="1">
        <v>45693</v>
      </c>
      <c r="E1285" t="s">
        <v>144</v>
      </c>
      <c r="F1285" s="1">
        <v>45807</v>
      </c>
      <c r="G1285" t="s">
        <v>133</v>
      </c>
      <c r="H1285" t="s">
        <v>115</v>
      </c>
      <c r="I1285" t="s">
        <v>115</v>
      </c>
      <c r="J1285" t="s">
        <v>3846</v>
      </c>
      <c r="K1285" t="s">
        <v>3847</v>
      </c>
      <c r="L1285" t="s">
        <v>3848</v>
      </c>
      <c r="N1285" t="s">
        <v>834</v>
      </c>
      <c r="O1285" t="s">
        <v>120</v>
      </c>
      <c r="P1285" s="8">
        <v>96951</v>
      </c>
      <c r="Q1285" t="s">
        <v>121</v>
      </c>
      <c r="S1285" s="10">
        <v>16707852766</v>
      </c>
      <c r="U1285" t="s">
        <v>3849</v>
      </c>
      <c r="V1285">
        <v>455219</v>
      </c>
      <c r="W1285" t="s">
        <v>123</v>
      </c>
      <c r="Y1285" t="s">
        <v>3850</v>
      </c>
      <c r="Z1285" t="s">
        <v>3851</v>
      </c>
      <c r="AB1285" t="s">
        <v>827</v>
      </c>
      <c r="AC1285" t="s">
        <v>3848</v>
      </c>
      <c r="AE1285" t="s">
        <v>834</v>
      </c>
      <c r="AF1285" t="s">
        <v>120</v>
      </c>
      <c r="AG1285" s="8">
        <v>96951</v>
      </c>
      <c r="AH1285" t="s">
        <v>121</v>
      </c>
      <c r="AJ1285" s="10">
        <v>16707852766</v>
      </c>
      <c r="AL1285" t="s">
        <v>8742</v>
      </c>
      <c r="BD1285" t="str">
        <f>"49-9071.00"</f>
        <v>49-9071.00</v>
      </c>
      <c r="BE1285" t="s">
        <v>241</v>
      </c>
      <c r="BF1285" t="s">
        <v>9498</v>
      </c>
      <c r="BG1285" t="s">
        <v>4098</v>
      </c>
      <c r="BH1285">
        <v>2</v>
      </c>
      <c r="BI1285">
        <v>2</v>
      </c>
      <c r="BJ1285" s="1">
        <v>45809</v>
      </c>
      <c r="BK1285" s="1">
        <v>46904</v>
      </c>
      <c r="BL1285" s="1">
        <v>45809</v>
      </c>
      <c r="BM1285" s="1">
        <v>46904</v>
      </c>
      <c r="BN1285">
        <v>35</v>
      </c>
      <c r="BO1285">
        <v>0</v>
      </c>
      <c r="BP1285">
        <v>7</v>
      </c>
      <c r="BQ1285">
        <v>7</v>
      </c>
      <c r="BR1285">
        <v>7</v>
      </c>
      <c r="BS1285">
        <v>7</v>
      </c>
      <c r="BT1285">
        <v>7</v>
      </c>
      <c r="BU1285">
        <v>0</v>
      </c>
      <c r="BV1285" t="str">
        <f>"8:00 AM"</f>
        <v>8:00 AM</v>
      </c>
      <c r="BW1285" t="str">
        <f>"5:00 PM"</f>
        <v>5:00 PM</v>
      </c>
      <c r="BX1285" t="s">
        <v>226</v>
      </c>
      <c r="BY1285">
        <v>0</v>
      </c>
      <c r="BZ1285">
        <v>12</v>
      </c>
      <c r="CA1285" t="s">
        <v>115</v>
      </c>
      <c r="CC1285" t="s">
        <v>9499</v>
      </c>
      <c r="CD1285" t="s">
        <v>9500</v>
      </c>
      <c r="CF1285" t="s">
        <v>834</v>
      </c>
      <c r="CG1285" t="s">
        <v>120</v>
      </c>
      <c r="CH1285" s="8">
        <v>96951</v>
      </c>
      <c r="CI1285" s="3">
        <v>9.75</v>
      </c>
      <c r="CJ1285" s="3">
        <v>9.75</v>
      </c>
      <c r="CK1285" s="3">
        <v>14.62</v>
      </c>
      <c r="CL1285" s="3">
        <v>14.62</v>
      </c>
      <c r="CM1285" t="s">
        <v>136</v>
      </c>
      <c r="CN1285" t="s">
        <v>137</v>
      </c>
      <c r="CO1285" t="s">
        <v>138</v>
      </c>
      <c r="CQ1285" t="s">
        <v>115</v>
      </c>
      <c r="CR1285" t="s">
        <v>133</v>
      </c>
      <c r="CS1285" t="s">
        <v>139</v>
      </c>
      <c r="CT1285" t="s">
        <v>133</v>
      </c>
      <c r="CU1285" t="s">
        <v>139</v>
      </c>
      <c r="CV1285" t="s">
        <v>133</v>
      </c>
      <c r="CW1285" t="s">
        <v>139</v>
      </c>
      <c r="CX1285" t="s">
        <v>2166</v>
      </c>
      <c r="CY1285" s="10">
        <v>16707852766</v>
      </c>
      <c r="CZ1285" t="s">
        <v>3857</v>
      </c>
      <c r="DA1285" t="s">
        <v>139</v>
      </c>
      <c r="DB1285" t="s">
        <v>133</v>
      </c>
      <c r="DC1285" t="s">
        <v>115</v>
      </c>
      <c r="DD1285" t="s">
        <v>3850</v>
      </c>
      <c r="DE1285" t="s">
        <v>3851</v>
      </c>
      <c r="DG1285" t="s">
        <v>3858</v>
      </c>
      <c r="DH1285" t="s">
        <v>3857</v>
      </c>
    </row>
    <row r="1286" spans="1:112" ht="14.45" customHeight="1" x14ac:dyDescent="0.25">
      <c r="A1286" t="s">
        <v>5303</v>
      </c>
      <c r="B1286" t="s">
        <v>192</v>
      </c>
      <c r="C1286" s="1">
        <v>45671</v>
      </c>
      <c r="D1286" s="1">
        <v>45694</v>
      </c>
      <c r="E1286" t="s">
        <v>144</v>
      </c>
      <c r="F1286" s="1">
        <v>45776</v>
      </c>
      <c r="G1286" t="s">
        <v>115</v>
      </c>
      <c r="H1286" t="s">
        <v>115</v>
      </c>
      <c r="I1286" t="s">
        <v>115</v>
      </c>
      <c r="J1286" t="s">
        <v>2333</v>
      </c>
      <c r="K1286" t="s">
        <v>2334</v>
      </c>
      <c r="L1286" t="s">
        <v>2335</v>
      </c>
      <c r="M1286" t="s">
        <v>2336</v>
      </c>
      <c r="N1286" t="s">
        <v>119</v>
      </c>
      <c r="O1286" t="s">
        <v>120</v>
      </c>
      <c r="P1286" s="8">
        <v>96950</v>
      </c>
      <c r="Q1286" t="s">
        <v>121</v>
      </c>
      <c r="S1286" s="10">
        <v>16702355912</v>
      </c>
      <c r="U1286" t="s">
        <v>2337</v>
      </c>
      <c r="V1286">
        <v>56132</v>
      </c>
      <c r="W1286" t="s">
        <v>234</v>
      </c>
      <c r="X1286" t="s">
        <v>133</v>
      </c>
      <c r="Y1286" t="s">
        <v>2338</v>
      </c>
      <c r="Z1286" t="s">
        <v>2339</v>
      </c>
      <c r="AA1286" t="s">
        <v>2340</v>
      </c>
      <c r="AB1286" t="s">
        <v>2341</v>
      </c>
      <c r="AC1286" t="s">
        <v>2342</v>
      </c>
      <c r="AE1286" t="s">
        <v>148</v>
      </c>
      <c r="AF1286" t="s">
        <v>120</v>
      </c>
      <c r="AG1286" s="8">
        <v>96950</v>
      </c>
      <c r="AH1286" t="s">
        <v>121</v>
      </c>
      <c r="AJ1286" s="10">
        <v>16702355912</v>
      </c>
      <c r="AL1286" t="s">
        <v>2343</v>
      </c>
      <c r="BD1286" t="str">
        <f>"35-2014.00"</f>
        <v>35-2014.00</v>
      </c>
      <c r="BE1286" t="s">
        <v>273</v>
      </c>
      <c r="BF1286" t="s">
        <v>2344</v>
      </c>
      <c r="BG1286" t="s">
        <v>2345</v>
      </c>
      <c r="BH1286">
        <v>10</v>
      </c>
      <c r="BJ1286" s="1">
        <v>45778</v>
      </c>
      <c r="BK1286" s="1">
        <v>46142</v>
      </c>
      <c r="BN1286">
        <v>35</v>
      </c>
      <c r="BO1286">
        <v>0</v>
      </c>
      <c r="BP1286">
        <v>7</v>
      </c>
      <c r="BQ1286">
        <v>7</v>
      </c>
      <c r="BR1286">
        <v>7</v>
      </c>
      <c r="BS1286">
        <v>7</v>
      </c>
      <c r="BT1286">
        <v>7</v>
      </c>
      <c r="BU1286">
        <v>0</v>
      </c>
      <c r="BV1286" t="str">
        <f>"1:00 AM"</f>
        <v>1:00 AM</v>
      </c>
      <c r="BW1286" t="str">
        <f>"9:00 PM"</f>
        <v>9:00 PM</v>
      </c>
      <c r="BX1286" t="s">
        <v>158</v>
      </c>
      <c r="BY1286">
        <v>0</v>
      </c>
      <c r="BZ1286">
        <v>12</v>
      </c>
      <c r="CA1286" t="s">
        <v>115</v>
      </c>
      <c r="CC1286" t="s">
        <v>2347</v>
      </c>
      <c r="CD1286" t="s">
        <v>2335</v>
      </c>
      <c r="CE1286" t="s">
        <v>2336</v>
      </c>
      <c r="CF1286" t="s">
        <v>148</v>
      </c>
      <c r="CG1286" t="s">
        <v>120</v>
      </c>
      <c r="CH1286" s="8">
        <v>96950</v>
      </c>
      <c r="CI1286" s="3">
        <v>8.83</v>
      </c>
      <c r="CJ1286" s="3">
        <v>8.83</v>
      </c>
      <c r="CK1286" s="3">
        <v>13.25</v>
      </c>
      <c r="CL1286" s="3">
        <v>13.25</v>
      </c>
      <c r="CM1286" t="s">
        <v>136</v>
      </c>
      <c r="CN1286" t="s">
        <v>368</v>
      </c>
      <c r="CO1286" t="s">
        <v>138</v>
      </c>
      <c r="CQ1286" t="s">
        <v>115</v>
      </c>
      <c r="CR1286" t="s">
        <v>133</v>
      </c>
      <c r="CS1286" t="s">
        <v>139</v>
      </c>
      <c r="CT1286" t="s">
        <v>133</v>
      </c>
      <c r="CU1286" t="s">
        <v>139</v>
      </c>
      <c r="CV1286" t="s">
        <v>133</v>
      </c>
      <c r="CW1286" t="s">
        <v>139</v>
      </c>
      <c r="CX1286" t="s">
        <v>5304</v>
      </c>
      <c r="CY1286" s="10">
        <v>16702355912</v>
      </c>
      <c r="CZ1286" t="s">
        <v>2343</v>
      </c>
      <c r="DA1286" t="s">
        <v>139</v>
      </c>
      <c r="DB1286" t="s">
        <v>133</v>
      </c>
      <c r="DC1286" t="s">
        <v>133</v>
      </c>
    </row>
    <row r="1287" spans="1:112" ht="14.45" customHeight="1" x14ac:dyDescent="0.25">
      <c r="A1287" t="s">
        <v>5558</v>
      </c>
      <c r="B1287" t="s">
        <v>143</v>
      </c>
      <c r="C1287" s="1">
        <v>45660</v>
      </c>
      <c r="D1287" s="1">
        <v>45694</v>
      </c>
      <c r="E1287" t="s">
        <v>144</v>
      </c>
      <c r="F1287" s="1">
        <v>45727</v>
      </c>
      <c r="G1287" t="s">
        <v>115</v>
      </c>
      <c r="H1287" t="s">
        <v>115</v>
      </c>
      <c r="I1287" t="s">
        <v>115</v>
      </c>
      <c r="J1287" t="s">
        <v>2156</v>
      </c>
      <c r="K1287" t="s">
        <v>2157</v>
      </c>
      <c r="L1287" t="s">
        <v>2158</v>
      </c>
      <c r="M1287" t="s">
        <v>2159</v>
      </c>
      <c r="N1287" t="s">
        <v>119</v>
      </c>
      <c r="O1287" t="s">
        <v>120</v>
      </c>
      <c r="P1287" s="8">
        <v>96950</v>
      </c>
      <c r="Q1287" t="s">
        <v>121</v>
      </c>
      <c r="R1287" t="s">
        <v>139</v>
      </c>
      <c r="S1287" s="10">
        <v>16702346708</v>
      </c>
      <c r="U1287" t="s">
        <v>2160</v>
      </c>
      <c r="V1287">
        <v>236220</v>
      </c>
      <c r="W1287" t="s">
        <v>123</v>
      </c>
      <c r="Y1287" t="s">
        <v>1180</v>
      </c>
      <c r="Z1287" t="s">
        <v>2915</v>
      </c>
      <c r="AB1287" t="s">
        <v>663</v>
      </c>
      <c r="AC1287" t="s">
        <v>2158</v>
      </c>
      <c r="AD1287" t="s">
        <v>2159</v>
      </c>
      <c r="AE1287" t="s">
        <v>119</v>
      </c>
      <c r="AF1287" t="s">
        <v>120</v>
      </c>
      <c r="AG1287" s="8">
        <v>96950</v>
      </c>
      <c r="AH1287" t="s">
        <v>121</v>
      </c>
      <c r="AI1287" t="s">
        <v>1881</v>
      </c>
      <c r="AJ1287" s="10">
        <v>16702346708</v>
      </c>
      <c r="AL1287" t="s">
        <v>2162</v>
      </c>
      <c r="BD1287" t="str">
        <f>"49-9071.00"</f>
        <v>49-9071.00</v>
      </c>
      <c r="BE1287" t="s">
        <v>241</v>
      </c>
      <c r="BF1287" t="s">
        <v>2163</v>
      </c>
      <c r="BG1287" t="s">
        <v>2164</v>
      </c>
      <c r="BH1287">
        <v>5</v>
      </c>
      <c r="BI1287">
        <v>5</v>
      </c>
      <c r="BJ1287" s="1">
        <v>45729</v>
      </c>
      <c r="BK1287" s="1">
        <v>46093</v>
      </c>
      <c r="BL1287" s="1">
        <v>45729</v>
      </c>
      <c r="BM1287" s="1">
        <v>46093</v>
      </c>
      <c r="BN1287">
        <v>35</v>
      </c>
      <c r="BO1287">
        <v>0</v>
      </c>
      <c r="BP1287">
        <v>7</v>
      </c>
      <c r="BQ1287">
        <v>7</v>
      </c>
      <c r="BR1287">
        <v>7</v>
      </c>
      <c r="BS1287">
        <v>7</v>
      </c>
      <c r="BT1287">
        <v>7</v>
      </c>
      <c r="BU1287">
        <v>0</v>
      </c>
      <c r="BV1287" t="str">
        <f>"8:00 AM"</f>
        <v>8:00 AM</v>
      </c>
      <c r="BW1287" t="str">
        <f>"4:00 PM"</f>
        <v>4:00 PM</v>
      </c>
      <c r="BX1287" t="s">
        <v>226</v>
      </c>
      <c r="BY1287">
        <v>0</v>
      </c>
      <c r="BZ1287">
        <v>12</v>
      </c>
      <c r="CA1287" t="s">
        <v>115</v>
      </c>
      <c r="CC1287" t="s">
        <v>2165</v>
      </c>
      <c r="CD1287" t="s">
        <v>2158</v>
      </c>
      <c r="CE1287" t="s">
        <v>2159</v>
      </c>
      <c r="CF1287" t="s">
        <v>119</v>
      </c>
      <c r="CG1287" t="s">
        <v>120</v>
      </c>
      <c r="CH1287" s="8">
        <v>96950</v>
      </c>
      <c r="CI1287" s="3">
        <v>9.75</v>
      </c>
      <c r="CJ1287" s="3">
        <v>9.75</v>
      </c>
      <c r="CK1287" s="3">
        <v>14.63</v>
      </c>
      <c r="CL1287" s="3">
        <v>14.63</v>
      </c>
      <c r="CM1287" t="s">
        <v>136</v>
      </c>
      <c r="CN1287">
        <v>0</v>
      </c>
      <c r="CO1287" t="s">
        <v>138</v>
      </c>
      <c r="CQ1287" t="s">
        <v>115</v>
      </c>
      <c r="CR1287" t="s">
        <v>133</v>
      </c>
      <c r="CS1287" t="s">
        <v>133</v>
      </c>
      <c r="CT1287" t="s">
        <v>133</v>
      </c>
      <c r="CU1287" t="s">
        <v>139</v>
      </c>
      <c r="CV1287" t="s">
        <v>133</v>
      </c>
      <c r="CW1287" t="s">
        <v>139</v>
      </c>
      <c r="CX1287" t="s">
        <v>2166</v>
      </c>
      <c r="CY1287" s="10">
        <v>16702346708</v>
      </c>
      <c r="CZ1287" t="s">
        <v>2162</v>
      </c>
      <c r="DA1287" t="s">
        <v>139</v>
      </c>
      <c r="DB1287" t="s">
        <v>133</v>
      </c>
      <c r="DC1287" t="s">
        <v>115</v>
      </c>
      <c r="DD1287" t="s">
        <v>2167</v>
      </c>
      <c r="DE1287" t="s">
        <v>2168</v>
      </c>
      <c r="DF1287" t="s">
        <v>190</v>
      </c>
      <c r="DG1287" t="s">
        <v>2156</v>
      </c>
      <c r="DH1287" t="s">
        <v>2162</v>
      </c>
    </row>
    <row r="1288" spans="1:112" ht="14.45" customHeight="1" x14ac:dyDescent="0.25">
      <c r="A1288" t="s">
        <v>7837</v>
      </c>
      <c r="B1288" t="s">
        <v>113</v>
      </c>
      <c r="C1288" s="1">
        <v>45687</v>
      </c>
      <c r="D1288" s="1">
        <v>45694</v>
      </c>
      <c r="E1288" t="s">
        <v>114</v>
      </c>
      <c r="G1288" t="s">
        <v>115</v>
      </c>
      <c r="H1288" t="s">
        <v>115</v>
      </c>
      <c r="I1288" t="s">
        <v>115</v>
      </c>
      <c r="J1288" t="s">
        <v>778</v>
      </c>
      <c r="K1288" t="s">
        <v>139</v>
      </c>
      <c r="L1288" t="s">
        <v>6732</v>
      </c>
      <c r="M1288" t="s">
        <v>6733</v>
      </c>
      <c r="N1288" t="s">
        <v>148</v>
      </c>
      <c r="O1288" t="s">
        <v>120</v>
      </c>
      <c r="P1288" s="8">
        <v>96950</v>
      </c>
      <c r="Q1288" t="s">
        <v>121</v>
      </c>
      <c r="R1288" t="s">
        <v>139</v>
      </c>
      <c r="S1288" s="10">
        <v>16702346560</v>
      </c>
      <c r="U1288" t="s">
        <v>781</v>
      </c>
      <c r="V1288">
        <v>238220</v>
      </c>
      <c r="W1288" t="s">
        <v>123</v>
      </c>
      <c r="Y1288" t="s">
        <v>782</v>
      </c>
      <c r="Z1288" t="s">
        <v>783</v>
      </c>
      <c r="AA1288" t="s">
        <v>784</v>
      </c>
      <c r="AB1288" t="s">
        <v>785</v>
      </c>
      <c r="AC1288" t="s">
        <v>6732</v>
      </c>
      <c r="AD1288" t="s">
        <v>6733</v>
      </c>
      <c r="AE1288" t="s">
        <v>148</v>
      </c>
      <c r="AF1288" t="s">
        <v>120</v>
      </c>
      <c r="AG1288" s="8">
        <v>96950</v>
      </c>
      <c r="AH1288" t="s">
        <v>121</v>
      </c>
      <c r="AJ1288" s="10">
        <v>16702346560</v>
      </c>
      <c r="AL1288" t="s">
        <v>786</v>
      </c>
      <c r="BD1288" t="str">
        <f>"49-9021.00"</f>
        <v>49-9021.00</v>
      </c>
      <c r="BE1288" t="s">
        <v>935</v>
      </c>
      <c r="BF1288" t="s">
        <v>6734</v>
      </c>
      <c r="BG1288" t="s">
        <v>6735</v>
      </c>
      <c r="BH1288">
        <v>1</v>
      </c>
      <c r="BJ1288" s="1">
        <v>45839</v>
      </c>
      <c r="BK1288" s="1">
        <v>46203</v>
      </c>
      <c r="BN1288">
        <v>44</v>
      </c>
      <c r="BO1288">
        <v>0</v>
      </c>
      <c r="BP1288">
        <v>8</v>
      </c>
      <c r="BQ1288">
        <v>8</v>
      </c>
      <c r="BR1288">
        <v>8</v>
      </c>
      <c r="BS1288">
        <v>8</v>
      </c>
      <c r="BT1288">
        <v>8</v>
      </c>
      <c r="BU1288">
        <v>4</v>
      </c>
      <c r="BV1288" t="str">
        <f>"8:00 AM"</f>
        <v>8:00 AM</v>
      </c>
      <c r="BW1288" t="str">
        <f>"5:00 PM"</f>
        <v>5:00 PM</v>
      </c>
      <c r="BX1288" t="s">
        <v>226</v>
      </c>
      <c r="BY1288">
        <v>0</v>
      </c>
      <c r="BZ1288">
        <v>24</v>
      </c>
      <c r="CA1288" t="s">
        <v>115</v>
      </c>
      <c r="CC1288" t="s">
        <v>6736</v>
      </c>
      <c r="CD1288" t="s">
        <v>6732</v>
      </c>
      <c r="CE1288" t="s">
        <v>6733</v>
      </c>
      <c r="CF1288" t="s">
        <v>148</v>
      </c>
      <c r="CG1288" t="s">
        <v>120</v>
      </c>
      <c r="CH1288" s="8">
        <v>96950</v>
      </c>
      <c r="CI1288" s="3">
        <v>2400</v>
      </c>
      <c r="CJ1288" s="3">
        <v>3200</v>
      </c>
      <c r="CK1288" s="3">
        <v>0</v>
      </c>
      <c r="CL1288" s="3">
        <v>0</v>
      </c>
      <c r="CM1288" t="s">
        <v>869</v>
      </c>
      <c r="CO1288" t="s">
        <v>138</v>
      </c>
      <c r="CQ1288" t="s">
        <v>133</v>
      </c>
      <c r="CR1288" t="s">
        <v>133</v>
      </c>
      <c r="CS1288" t="s">
        <v>133</v>
      </c>
      <c r="CT1288" t="s">
        <v>139</v>
      </c>
      <c r="CU1288" t="s">
        <v>139</v>
      </c>
      <c r="CV1288" t="s">
        <v>133</v>
      </c>
      <c r="CW1288" t="s">
        <v>133</v>
      </c>
      <c r="CX1288" t="s">
        <v>790</v>
      </c>
      <c r="CY1288" s="10">
        <v>16702346560</v>
      </c>
      <c r="CZ1288" t="s">
        <v>786</v>
      </c>
      <c r="DA1288" t="s">
        <v>296</v>
      </c>
      <c r="DB1288" t="s">
        <v>133</v>
      </c>
      <c r="DC1288" t="s">
        <v>115</v>
      </c>
    </row>
    <row r="1289" spans="1:112" ht="14.45" customHeight="1" x14ac:dyDescent="0.25">
      <c r="A1289" t="s">
        <v>8903</v>
      </c>
      <c r="B1289" t="s">
        <v>192</v>
      </c>
      <c r="C1289" s="1">
        <v>45670</v>
      </c>
      <c r="D1289" s="1">
        <v>45694</v>
      </c>
      <c r="E1289" t="s">
        <v>114</v>
      </c>
      <c r="G1289" t="s">
        <v>133</v>
      </c>
      <c r="H1289" t="s">
        <v>115</v>
      </c>
      <c r="I1289" t="s">
        <v>115</v>
      </c>
      <c r="J1289" t="s">
        <v>2333</v>
      </c>
      <c r="K1289" t="s">
        <v>2333</v>
      </c>
      <c r="L1289" t="s">
        <v>2335</v>
      </c>
      <c r="M1289" t="s">
        <v>2336</v>
      </c>
      <c r="N1289" t="s">
        <v>119</v>
      </c>
      <c r="O1289" t="s">
        <v>120</v>
      </c>
      <c r="P1289" s="8">
        <v>96950</v>
      </c>
      <c r="Q1289" t="s">
        <v>121</v>
      </c>
      <c r="S1289" s="10">
        <v>16702355912</v>
      </c>
      <c r="U1289" t="s">
        <v>2337</v>
      </c>
      <c r="V1289">
        <v>56132</v>
      </c>
      <c r="W1289" t="s">
        <v>123</v>
      </c>
      <c r="Y1289" t="s">
        <v>3059</v>
      </c>
      <c r="Z1289" t="s">
        <v>3060</v>
      </c>
      <c r="AA1289" t="s">
        <v>3061</v>
      </c>
      <c r="AB1289" t="s">
        <v>1732</v>
      </c>
      <c r="AC1289" t="s">
        <v>3062</v>
      </c>
      <c r="AE1289" t="s">
        <v>119</v>
      </c>
      <c r="AF1289" t="s">
        <v>120</v>
      </c>
      <c r="AG1289" s="8">
        <v>96950</v>
      </c>
      <c r="AH1289" t="s">
        <v>121</v>
      </c>
      <c r="AJ1289" s="10">
        <v>16702355912</v>
      </c>
      <c r="AL1289" t="s">
        <v>2343</v>
      </c>
      <c r="BD1289" t="str">
        <f>"23-2011.00"</f>
        <v>23-2011.00</v>
      </c>
      <c r="BE1289" t="s">
        <v>4777</v>
      </c>
      <c r="BF1289" t="s">
        <v>5251</v>
      </c>
      <c r="BG1289" t="s">
        <v>1279</v>
      </c>
      <c r="BH1289">
        <v>3</v>
      </c>
      <c r="BJ1289" s="1">
        <v>45778</v>
      </c>
      <c r="BK1289" s="1">
        <v>46873</v>
      </c>
      <c r="BN1289">
        <v>35</v>
      </c>
      <c r="BO1289">
        <v>0</v>
      </c>
      <c r="BP1289">
        <v>7</v>
      </c>
      <c r="BQ1289">
        <v>7</v>
      </c>
      <c r="BR1289">
        <v>7</v>
      </c>
      <c r="BS1289">
        <v>7</v>
      </c>
      <c r="BT1289">
        <v>7</v>
      </c>
      <c r="BU1289">
        <v>0</v>
      </c>
      <c r="BV1289" t="str">
        <f>"9:00 AM"</f>
        <v>9:00 AM</v>
      </c>
      <c r="BW1289" t="str">
        <f>"5:00 PM"</f>
        <v>5:00 PM</v>
      </c>
      <c r="BX1289" t="s">
        <v>726</v>
      </c>
      <c r="BY1289">
        <v>0</v>
      </c>
      <c r="BZ1289">
        <v>12</v>
      </c>
      <c r="CA1289" t="s">
        <v>115</v>
      </c>
      <c r="CC1289" t="s">
        <v>5252</v>
      </c>
      <c r="CD1289" t="s">
        <v>2335</v>
      </c>
      <c r="CE1289" t="s">
        <v>2336</v>
      </c>
      <c r="CF1289" t="s">
        <v>119</v>
      </c>
      <c r="CG1289" t="s">
        <v>120</v>
      </c>
      <c r="CH1289" s="8">
        <v>96950</v>
      </c>
      <c r="CI1289" s="3">
        <v>18.59</v>
      </c>
      <c r="CJ1289" s="3">
        <v>18.59</v>
      </c>
      <c r="CK1289" s="3">
        <v>27.89</v>
      </c>
      <c r="CL1289" s="3">
        <v>27.89</v>
      </c>
      <c r="CM1289" t="s">
        <v>136</v>
      </c>
      <c r="CN1289" t="s">
        <v>368</v>
      </c>
      <c r="CO1289" t="s">
        <v>138</v>
      </c>
      <c r="CQ1289" t="s">
        <v>115</v>
      </c>
      <c r="CR1289" t="s">
        <v>133</v>
      </c>
      <c r="CS1289" t="s">
        <v>139</v>
      </c>
      <c r="CT1289" t="s">
        <v>133</v>
      </c>
      <c r="CU1289" t="s">
        <v>139</v>
      </c>
      <c r="CV1289" t="s">
        <v>139</v>
      </c>
      <c r="CW1289" t="s">
        <v>139</v>
      </c>
      <c r="CX1289" t="s">
        <v>8904</v>
      </c>
      <c r="CY1289" s="10">
        <v>16702355912</v>
      </c>
      <c r="CZ1289" t="s">
        <v>2343</v>
      </c>
      <c r="DA1289" t="s">
        <v>139</v>
      </c>
      <c r="DB1289" t="s">
        <v>133</v>
      </c>
      <c r="DC1289" t="s">
        <v>115</v>
      </c>
    </row>
    <row r="1290" spans="1:112" ht="14.45" customHeight="1" x14ac:dyDescent="0.25">
      <c r="A1290" t="s">
        <v>8994</v>
      </c>
      <c r="B1290" t="s">
        <v>212</v>
      </c>
      <c r="C1290" s="1">
        <v>45694</v>
      </c>
      <c r="D1290" s="1">
        <v>45694</v>
      </c>
      <c r="E1290" t="s">
        <v>144</v>
      </c>
      <c r="F1290" s="1">
        <v>45822</v>
      </c>
      <c r="G1290" t="s">
        <v>115</v>
      </c>
      <c r="H1290" t="s">
        <v>115</v>
      </c>
      <c r="I1290" t="s">
        <v>115</v>
      </c>
      <c r="J1290" t="s">
        <v>871</v>
      </c>
      <c r="L1290" t="s">
        <v>872</v>
      </c>
      <c r="M1290" t="s">
        <v>873</v>
      </c>
      <c r="N1290" t="s">
        <v>119</v>
      </c>
      <c r="O1290" t="s">
        <v>120</v>
      </c>
      <c r="P1290" s="8">
        <v>96950</v>
      </c>
      <c r="Q1290" t="s">
        <v>121</v>
      </c>
      <c r="R1290" t="s">
        <v>284</v>
      </c>
      <c r="S1290" s="10">
        <v>16703223320</v>
      </c>
      <c r="U1290" t="s">
        <v>875</v>
      </c>
      <c r="V1290">
        <v>611110</v>
      </c>
      <c r="W1290" t="s">
        <v>123</v>
      </c>
      <c r="Y1290" t="s">
        <v>876</v>
      </c>
      <c r="Z1290" t="s">
        <v>877</v>
      </c>
      <c r="AA1290" t="s">
        <v>878</v>
      </c>
      <c r="AB1290" t="s">
        <v>879</v>
      </c>
      <c r="AC1290" t="s">
        <v>872</v>
      </c>
      <c r="AE1290" t="s">
        <v>119</v>
      </c>
      <c r="AF1290" t="s">
        <v>120</v>
      </c>
      <c r="AG1290" s="8">
        <v>96950</v>
      </c>
      <c r="AH1290" t="s">
        <v>121</v>
      </c>
      <c r="AI1290" t="s">
        <v>284</v>
      </c>
      <c r="AJ1290" s="10">
        <v>16703223320</v>
      </c>
      <c r="AL1290" t="s">
        <v>880</v>
      </c>
      <c r="BD1290" t="str">
        <f>"25-4031.00"</f>
        <v>25-4031.00</v>
      </c>
      <c r="BE1290" t="s">
        <v>1615</v>
      </c>
      <c r="BF1290" t="s">
        <v>1616</v>
      </c>
      <c r="BG1290" t="s">
        <v>1617</v>
      </c>
      <c r="BH1290">
        <v>1</v>
      </c>
      <c r="BJ1290" s="1">
        <v>45824</v>
      </c>
      <c r="BK1290" s="1">
        <v>46188</v>
      </c>
      <c r="BN1290">
        <v>35</v>
      </c>
      <c r="BO1290">
        <v>0</v>
      </c>
      <c r="BP1290">
        <v>7</v>
      </c>
      <c r="BQ1290">
        <v>7</v>
      </c>
      <c r="BR1290">
        <v>7</v>
      </c>
      <c r="BS1290">
        <v>7</v>
      </c>
      <c r="BT1290">
        <v>7</v>
      </c>
      <c r="BU1290">
        <v>0</v>
      </c>
      <c r="BV1290" t="str">
        <f>"7:00 AM"</f>
        <v>7:00 AM</v>
      </c>
      <c r="BW1290" t="str">
        <f>"3:00 PM"</f>
        <v>3:00 PM</v>
      </c>
      <c r="BX1290" t="s">
        <v>726</v>
      </c>
      <c r="BY1290">
        <v>0</v>
      </c>
      <c r="BZ1290">
        <v>12</v>
      </c>
      <c r="CA1290" t="s">
        <v>115</v>
      </c>
      <c r="CC1290" t="s">
        <v>246</v>
      </c>
      <c r="CD1290" t="s">
        <v>885</v>
      </c>
      <c r="CF1290" t="s">
        <v>119</v>
      </c>
      <c r="CG1290" t="s">
        <v>120</v>
      </c>
      <c r="CH1290" s="8">
        <v>96950</v>
      </c>
      <c r="CI1290" s="3">
        <v>13.09</v>
      </c>
      <c r="CJ1290" s="3">
        <v>13.09</v>
      </c>
      <c r="CK1290" s="3">
        <v>0</v>
      </c>
      <c r="CL1290" s="3">
        <v>0</v>
      </c>
      <c r="CM1290" t="s">
        <v>136</v>
      </c>
      <c r="CN1290" t="s">
        <v>246</v>
      </c>
      <c r="CO1290" t="s">
        <v>138</v>
      </c>
      <c r="CQ1290" t="s">
        <v>115</v>
      </c>
      <c r="CR1290" t="s">
        <v>133</v>
      </c>
      <c r="CS1290" t="s">
        <v>139</v>
      </c>
      <c r="CT1290" t="s">
        <v>139</v>
      </c>
      <c r="CU1290" t="s">
        <v>139</v>
      </c>
      <c r="CV1290" t="s">
        <v>139</v>
      </c>
      <c r="CW1290" t="s">
        <v>139</v>
      </c>
      <c r="CX1290" t="s">
        <v>295</v>
      </c>
      <c r="CY1290" s="10">
        <v>16703223320</v>
      </c>
      <c r="CZ1290" t="s">
        <v>880</v>
      </c>
      <c r="DA1290" t="s">
        <v>793</v>
      </c>
      <c r="DB1290" t="s">
        <v>133</v>
      </c>
      <c r="DC1290" t="s">
        <v>115</v>
      </c>
    </row>
    <row r="1291" spans="1:112" ht="14.45" customHeight="1" x14ac:dyDescent="0.25">
      <c r="A1291" t="s">
        <v>1524</v>
      </c>
      <c r="B1291" t="s">
        <v>143</v>
      </c>
      <c r="C1291" s="1">
        <v>45660</v>
      </c>
      <c r="D1291" s="1">
        <v>45695</v>
      </c>
      <c r="E1291" t="s">
        <v>144</v>
      </c>
      <c r="F1291" s="1">
        <v>45807</v>
      </c>
      <c r="G1291" t="s">
        <v>115</v>
      </c>
      <c r="H1291" t="s">
        <v>115</v>
      </c>
      <c r="I1291" t="s">
        <v>115</v>
      </c>
      <c r="J1291" t="s">
        <v>1525</v>
      </c>
      <c r="K1291" t="s">
        <v>1526</v>
      </c>
      <c r="L1291" t="s">
        <v>1527</v>
      </c>
      <c r="M1291" t="s">
        <v>1528</v>
      </c>
      <c r="N1291" t="s">
        <v>119</v>
      </c>
      <c r="O1291" t="s">
        <v>120</v>
      </c>
      <c r="P1291" s="8">
        <v>96950</v>
      </c>
      <c r="Q1291" t="s">
        <v>121</v>
      </c>
      <c r="S1291" s="10">
        <v>16702340455</v>
      </c>
      <c r="U1291" t="s">
        <v>1529</v>
      </c>
      <c r="V1291">
        <v>23622</v>
      </c>
      <c r="W1291" t="s">
        <v>123</v>
      </c>
      <c r="Y1291" t="s">
        <v>1530</v>
      </c>
      <c r="Z1291" t="s">
        <v>1531</v>
      </c>
      <c r="AA1291" t="s">
        <v>1532</v>
      </c>
      <c r="AB1291" t="s">
        <v>200</v>
      </c>
      <c r="AC1291" t="s">
        <v>1527</v>
      </c>
      <c r="AD1291" t="s">
        <v>1528</v>
      </c>
      <c r="AE1291" t="s">
        <v>119</v>
      </c>
      <c r="AF1291" t="s">
        <v>120</v>
      </c>
      <c r="AG1291" s="8">
        <v>96950</v>
      </c>
      <c r="AH1291" t="s">
        <v>121</v>
      </c>
      <c r="AJ1291" s="10">
        <v>16702340455</v>
      </c>
      <c r="AL1291" t="s">
        <v>1533</v>
      </c>
      <c r="BD1291" t="str">
        <f>"49-9071.00"</f>
        <v>49-9071.00</v>
      </c>
      <c r="BE1291" t="s">
        <v>241</v>
      </c>
      <c r="BF1291" t="s">
        <v>1534</v>
      </c>
      <c r="BG1291" t="s">
        <v>1085</v>
      </c>
      <c r="BH1291">
        <v>6</v>
      </c>
      <c r="BI1291">
        <v>6</v>
      </c>
      <c r="BJ1291" s="1">
        <v>45809</v>
      </c>
      <c r="BK1291" s="1">
        <v>46173</v>
      </c>
      <c r="BL1291" s="1">
        <v>45809</v>
      </c>
      <c r="BM1291" s="1">
        <v>46173</v>
      </c>
      <c r="BN1291">
        <v>35</v>
      </c>
      <c r="BO1291">
        <v>0</v>
      </c>
      <c r="BP1291">
        <v>7</v>
      </c>
      <c r="BQ1291">
        <v>7</v>
      </c>
      <c r="BR1291">
        <v>7</v>
      </c>
      <c r="BS1291">
        <v>7</v>
      </c>
      <c r="BT1291">
        <v>7</v>
      </c>
      <c r="BU1291">
        <v>0</v>
      </c>
      <c r="BV1291" t="str">
        <f>"8:00 AM"</f>
        <v>8:00 AM</v>
      </c>
      <c r="BW1291" t="str">
        <f>"4:00 PM"</f>
        <v>4:00 PM</v>
      </c>
      <c r="BX1291" t="s">
        <v>226</v>
      </c>
      <c r="BY1291">
        <v>0</v>
      </c>
      <c r="BZ1291">
        <v>12</v>
      </c>
      <c r="CA1291" t="s">
        <v>115</v>
      </c>
      <c r="CC1291" t="s">
        <v>1535</v>
      </c>
      <c r="CD1291" t="s">
        <v>1536</v>
      </c>
      <c r="CE1291" t="s">
        <v>1527</v>
      </c>
      <c r="CF1291" t="s">
        <v>119</v>
      </c>
      <c r="CG1291" t="s">
        <v>120</v>
      </c>
      <c r="CH1291" s="8">
        <v>96950</v>
      </c>
      <c r="CI1291" s="3">
        <v>9.75</v>
      </c>
      <c r="CJ1291" s="3">
        <v>9.75</v>
      </c>
      <c r="CK1291" s="3">
        <v>14.63</v>
      </c>
      <c r="CL1291" s="3">
        <v>14.63</v>
      </c>
      <c r="CM1291" t="s">
        <v>136</v>
      </c>
      <c r="CN1291" t="s">
        <v>209</v>
      </c>
      <c r="CO1291" t="s">
        <v>138</v>
      </c>
      <c r="CQ1291" t="s">
        <v>115</v>
      </c>
      <c r="CR1291" t="s">
        <v>133</v>
      </c>
      <c r="CS1291" t="s">
        <v>139</v>
      </c>
      <c r="CT1291" t="s">
        <v>139</v>
      </c>
      <c r="CU1291" t="s">
        <v>139</v>
      </c>
      <c r="CV1291" t="s">
        <v>133</v>
      </c>
      <c r="CW1291" t="s">
        <v>139</v>
      </c>
      <c r="CX1291" t="s">
        <v>1537</v>
      </c>
      <c r="CY1291" s="10">
        <v>16702340455</v>
      </c>
      <c r="CZ1291" t="s">
        <v>1533</v>
      </c>
      <c r="DA1291" t="s">
        <v>1538</v>
      </c>
      <c r="DB1291" t="s">
        <v>133</v>
      </c>
      <c r="DC1291" t="s">
        <v>115</v>
      </c>
    </row>
    <row r="1292" spans="1:112" ht="14.45" customHeight="1" x14ac:dyDescent="0.25">
      <c r="A1292" t="s">
        <v>2092</v>
      </c>
      <c r="B1292" t="s">
        <v>192</v>
      </c>
      <c r="C1292" s="1">
        <v>45637</v>
      </c>
      <c r="D1292" s="1">
        <v>45695</v>
      </c>
      <c r="E1292" t="s">
        <v>114</v>
      </c>
      <c r="G1292" t="s">
        <v>115</v>
      </c>
      <c r="H1292" t="s">
        <v>115</v>
      </c>
      <c r="I1292" t="s">
        <v>115</v>
      </c>
      <c r="J1292" t="s">
        <v>2093</v>
      </c>
      <c r="L1292" t="s">
        <v>2094</v>
      </c>
      <c r="M1292" t="s">
        <v>2095</v>
      </c>
      <c r="N1292" t="s">
        <v>148</v>
      </c>
      <c r="O1292" t="s">
        <v>120</v>
      </c>
      <c r="P1292" s="8">
        <v>96950</v>
      </c>
      <c r="Q1292" t="s">
        <v>121</v>
      </c>
      <c r="S1292" s="10">
        <v>16703221558</v>
      </c>
      <c r="U1292" t="s">
        <v>2096</v>
      </c>
      <c r="V1292">
        <v>212312</v>
      </c>
      <c r="W1292" t="s">
        <v>123</v>
      </c>
      <c r="Y1292" t="s">
        <v>2097</v>
      </c>
      <c r="Z1292" t="s">
        <v>2098</v>
      </c>
      <c r="AB1292" t="s">
        <v>565</v>
      </c>
      <c r="AC1292" t="s">
        <v>2094</v>
      </c>
      <c r="AD1292" t="s">
        <v>2095</v>
      </c>
      <c r="AE1292" t="s">
        <v>148</v>
      </c>
      <c r="AF1292" t="s">
        <v>120</v>
      </c>
      <c r="AG1292" s="8">
        <v>96950</v>
      </c>
      <c r="AH1292" t="s">
        <v>121</v>
      </c>
      <c r="AJ1292" s="10">
        <v>16703221558</v>
      </c>
      <c r="AL1292" t="s">
        <v>2099</v>
      </c>
      <c r="BD1292" t="str">
        <f>"19-4099.01"</f>
        <v>19-4099.01</v>
      </c>
      <c r="BE1292" t="s">
        <v>2100</v>
      </c>
      <c r="BF1292" t="s">
        <v>2101</v>
      </c>
      <c r="BG1292" t="s">
        <v>2102</v>
      </c>
      <c r="BH1292">
        <v>3</v>
      </c>
      <c r="BJ1292" s="1">
        <v>45658</v>
      </c>
      <c r="BK1292" s="1">
        <v>46022</v>
      </c>
      <c r="BN1292">
        <v>35</v>
      </c>
      <c r="BO1292">
        <v>0</v>
      </c>
      <c r="BP1292">
        <v>7</v>
      </c>
      <c r="BQ1292">
        <v>7</v>
      </c>
      <c r="BR1292">
        <v>7</v>
      </c>
      <c r="BS1292">
        <v>7</v>
      </c>
      <c r="BT1292">
        <v>7</v>
      </c>
      <c r="BU1292">
        <v>0</v>
      </c>
      <c r="BV1292" t="str">
        <f>"8:00 AM"</f>
        <v>8:00 AM</v>
      </c>
      <c r="BW1292" t="str">
        <f>"4:00 PM"</f>
        <v>4:00 PM</v>
      </c>
      <c r="BX1292" t="s">
        <v>226</v>
      </c>
      <c r="BY1292">
        <v>0</v>
      </c>
      <c r="BZ1292">
        <v>24</v>
      </c>
      <c r="CA1292" t="s">
        <v>115</v>
      </c>
      <c r="CC1292" t="s">
        <v>2103</v>
      </c>
      <c r="CD1292" t="s">
        <v>2104</v>
      </c>
      <c r="CE1292" t="s">
        <v>2105</v>
      </c>
      <c r="CF1292" t="s">
        <v>148</v>
      </c>
      <c r="CG1292" t="s">
        <v>120</v>
      </c>
      <c r="CH1292" s="8">
        <v>96950</v>
      </c>
      <c r="CI1292" s="3">
        <v>13.12</v>
      </c>
      <c r="CJ1292" s="3">
        <v>15</v>
      </c>
      <c r="CK1292" s="3">
        <v>19.68</v>
      </c>
      <c r="CL1292" s="3">
        <v>22.5</v>
      </c>
      <c r="CM1292" t="s">
        <v>136</v>
      </c>
      <c r="CN1292" t="s">
        <v>368</v>
      </c>
      <c r="CO1292" t="s">
        <v>138</v>
      </c>
      <c r="CQ1292" t="s">
        <v>115</v>
      </c>
      <c r="CR1292" t="s">
        <v>133</v>
      </c>
      <c r="CS1292" t="s">
        <v>139</v>
      </c>
      <c r="CT1292" t="s">
        <v>133</v>
      </c>
      <c r="CU1292" t="s">
        <v>139</v>
      </c>
      <c r="CV1292" t="s">
        <v>133</v>
      </c>
      <c r="CW1292" t="s">
        <v>139</v>
      </c>
      <c r="CX1292" t="s">
        <v>1461</v>
      </c>
      <c r="CY1292" s="10">
        <v>16703221558</v>
      </c>
      <c r="CZ1292" t="s">
        <v>2099</v>
      </c>
      <c r="DA1292" t="s">
        <v>139</v>
      </c>
      <c r="DB1292" t="s">
        <v>133</v>
      </c>
      <c r="DC1292" t="s">
        <v>115</v>
      </c>
    </row>
    <row r="1293" spans="1:112" ht="14.45" customHeight="1" x14ac:dyDescent="0.25">
      <c r="A1293" t="s">
        <v>3244</v>
      </c>
      <c r="B1293" t="s">
        <v>192</v>
      </c>
      <c r="C1293" s="1">
        <v>45646</v>
      </c>
      <c r="D1293" s="1">
        <v>45695</v>
      </c>
      <c r="E1293" t="s">
        <v>114</v>
      </c>
      <c r="G1293" t="s">
        <v>115</v>
      </c>
      <c r="H1293" t="s">
        <v>115</v>
      </c>
      <c r="I1293" t="s">
        <v>115</v>
      </c>
      <c r="J1293" t="s">
        <v>2444</v>
      </c>
      <c r="L1293" t="s">
        <v>2445</v>
      </c>
      <c r="N1293" t="s">
        <v>148</v>
      </c>
      <c r="O1293" t="s">
        <v>120</v>
      </c>
      <c r="P1293" s="8">
        <v>96950</v>
      </c>
      <c r="Q1293" t="s">
        <v>121</v>
      </c>
      <c r="S1293" s="10">
        <v>16702353334</v>
      </c>
      <c r="U1293" t="s">
        <v>2446</v>
      </c>
      <c r="V1293">
        <v>713120</v>
      </c>
      <c r="W1293" t="s">
        <v>123</v>
      </c>
      <c r="Y1293" t="s">
        <v>2447</v>
      </c>
      <c r="Z1293" t="s">
        <v>2448</v>
      </c>
      <c r="AA1293" t="s">
        <v>2447</v>
      </c>
      <c r="AB1293" t="s">
        <v>200</v>
      </c>
      <c r="AC1293" t="s">
        <v>2445</v>
      </c>
      <c r="AE1293" t="s">
        <v>119</v>
      </c>
      <c r="AF1293" t="s">
        <v>120</v>
      </c>
      <c r="AG1293" s="8">
        <v>96950</v>
      </c>
      <c r="AH1293" t="s">
        <v>121</v>
      </c>
      <c r="AJ1293" s="10">
        <v>16702353334</v>
      </c>
      <c r="AL1293" t="s">
        <v>2449</v>
      </c>
      <c r="BD1293" t="str">
        <f>"49-9091.00"</f>
        <v>49-9091.00</v>
      </c>
      <c r="BE1293" t="s">
        <v>2450</v>
      </c>
      <c r="BF1293" t="s">
        <v>3245</v>
      </c>
      <c r="BG1293" t="s">
        <v>3246</v>
      </c>
      <c r="BH1293">
        <v>2</v>
      </c>
      <c r="BJ1293" s="1">
        <v>45698</v>
      </c>
      <c r="BK1293" s="1">
        <v>45930</v>
      </c>
      <c r="BN1293">
        <v>40</v>
      </c>
      <c r="BO1293">
        <v>0</v>
      </c>
      <c r="BP1293">
        <v>8</v>
      </c>
      <c r="BQ1293">
        <v>8</v>
      </c>
      <c r="BR1293">
        <v>8</v>
      </c>
      <c r="BS1293">
        <v>8</v>
      </c>
      <c r="BT1293">
        <v>8</v>
      </c>
      <c r="BU1293">
        <v>0</v>
      </c>
      <c r="BV1293" t="str">
        <f>"9:00 AM"</f>
        <v>9:00 AM</v>
      </c>
      <c r="BW1293" t="str">
        <f>"5:00 PM"</f>
        <v>5:00 PM</v>
      </c>
      <c r="BX1293" t="s">
        <v>226</v>
      </c>
      <c r="BY1293">
        <v>3</v>
      </c>
      <c r="BZ1293">
        <v>12</v>
      </c>
      <c r="CA1293" t="s">
        <v>115</v>
      </c>
      <c r="CC1293" t="s">
        <v>3247</v>
      </c>
      <c r="CD1293" t="s">
        <v>2445</v>
      </c>
      <c r="CF1293" t="s">
        <v>148</v>
      </c>
      <c r="CG1293" t="s">
        <v>120</v>
      </c>
      <c r="CH1293" s="8">
        <v>96950</v>
      </c>
      <c r="CI1293" s="3">
        <v>10.029999999999999</v>
      </c>
      <c r="CJ1293" s="3">
        <v>10.029999999999999</v>
      </c>
      <c r="CK1293" s="3">
        <v>15.05</v>
      </c>
      <c r="CL1293" s="3">
        <v>15.05</v>
      </c>
      <c r="CM1293" t="s">
        <v>136</v>
      </c>
      <c r="CN1293" t="s">
        <v>158</v>
      </c>
      <c r="CO1293" t="s">
        <v>138</v>
      </c>
      <c r="CQ1293" t="s">
        <v>115</v>
      </c>
      <c r="CR1293" t="s">
        <v>133</v>
      </c>
      <c r="CS1293" t="s">
        <v>139</v>
      </c>
      <c r="CT1293" t="s">
        <v>133</v>
      </c>
      <c r="CU1293" t="s">
        <v>133</v>
      </c>
      <c r="CV1293" t="s">
        <v>133</v>
      </c>
      <c r="CW1293" t="s">
        <v>139</v>
      </c>
      <c r="CX1293" t="s">
        <v>2454</v>
      </c>
      <c r="CY1293" s="10">
        <v>16702353334</v>
      </c>
      <c r="CZ1293" t="s">
        <v>2449</v>
      </c>
      <c r="DA1293" t="s">
        <v>139</v>
      </c>
      <c r="DB1293" t="s">
        <v>133</v>
      </c>
      <c r="DC1293" t="s">
        <v>115</v>
      </c>
    </row>
    <row r="1294" spans="1:112" ht="14.45" customHeight="1" x14ac:dyDescent="0.25">
      <c r="A1294" t="s">
        <v>3279</v>
      </c>
      <c r="B1294" t="s">
        <v>143</v>
      </c>
      <c r="C1294" s="1">
        <v>45661</v>
      </c>
      <c r="D1294" s="1">
        <v>45695</v>
      </c>
      <c r="E1294" t="s">
        <v>144</v>
      </c>
      <c r="F1294" s="1">
        <v>45807</v>
      </c>
      <c r="G1294" t="s">
        <v>115</v>
      </c>
      <c r="H1294" t="s">
        <v>115</v>
      </c>
      <c r="I1294" t="s">
        <v>115</v>
      </c>
      <c r="J1294" t="s">
        <v>3280</v>
      </c>
      <c r="L1294" t="s">
        <v>3281</v>
      </c>
      <c r="N1294" t="s">
        <v>148</v>
      </c>
      <c r="O1294" t="s">
        <v>120</v>
      </c>
      <c r="P1294" s="8">
        <v>96950</v>
      </c>
      <c r="Q1294" t="s">
        <v>121</v>
      </c>
      <c r="S1294" s="10">
        <v>16702877368</v>
      </c>
      <c r="U1294" t="s">
        <v>2369</v>
      </c>
      <c r="V1294">
        <v>54133</v>
      </c>
      <c r="W1294" t="s">
        <v>123</v>
      </c>
      <c r="Y1294" t="s">
        <v>3282</v>
      </c>
      <c r="Z1294" t="s">
        <v>3283</v>
      </c>
      <c r="AB1294" t="s">
        <v>565</v>
      </c>
      <c r="AC1294" t="s">
        <v>3281</v>
      </c>
      <c r="AE1294" t="s">
        <v>148</v>
      </c>
      <c r="AF1294" t="s">
        <v>120</v>
      </c>
      <c r="AG1294" s="8">
        <v>96950</v>
      </c>
      <c r="AH1294" t="s">
        <v>121</v>
      </c>
      <c r="AJ1294" s="10">
        <v>16702877368</v>
      </c>
      <c r="AL1294" t="s">
        <v>3284</v>
      </c>
      <c r="BD1294" t="str">
        <f>"17-3011.00"</f>
        <v>17-3011.00</v>
      </c>
      <c r="BE1294" t="s">
        <v>960</v>
      </c>
      <c r="BF1294" t="s">
        <v>3285</v>
      </c>
      <c r="BG1294" t="s">
        <v>3286</v>
      </c>
      <c r="BH1294">
        <v>1</v>
      </c>
      <c r="BI1294">
        <v>1</v>
      </c>
      <c r="BJ1294" s="1">
        <v>45809</v>
      </c>
      <c r="BK1294" s="1">
        <v>46173</v>
      </c>
      <c r="BL1294" s="1">
        <v>45809</v>
      </c>
      <c r="BM1294" s="1">
        <v>46173</v>
      </c>
      <c r="BN1294">
        <v>35</v>
      </c>
      <c r="BO1294">
        <v>0</v>
      </c>
      <c r="BP1294">
        <v>7</v>
      </c>
      <c r="BQ1294">
        <v>7</v>
      </c>
      <c r="BR1294">
        <v>7</v>
      </c>
      <c r="BS1294">
        <v>7</v>
      </c>
      <c r="BT1294">
        <v>7</v>
      </c>
      <c r="BU1294">
        <v>0</v>
      </c>
      <c r="BV1294" t="str">
        <f>"8:00 AM"</f>
        <v>8:00 AM</v>
      </c>
      <c r="BW1294" t="str">
        <f>"5:00 PM"</f>
        <v>5:00 PM</v>
      </c>
      <c r="BX1294" t="s">
        <v>726</v>
      </c>
      <c r="BY1294">
        <v>0</v>
      </c>
      <c r="BZ1294">
        <v>24</v>
      </c>
      <c r="CA1294" t="s">
        <v>115</v>
      </c>
      <c r="CC1294" t="s">
        <v>3287</v>
      </c>
      <c r="CD1294" t="s">
        <v>3288</v>
      </c>
      <c r="CF1294" t="s">
        <v>148</v>
      </c>
      <c r="CG1294" t="s">
        <v>120</v>
      </c>
      <c r="CH1294" s="8">
        <v>96950</v>
      </c>
      <c r="CI1294" s="3">
        <v>16.18</v>
      </c>
      <c r="CJ1294" s="3">
        <v>16.18</v>
      </c>
      <c r="CK1294" s="3">
        <v>24.27</v>
      </c>
      <c r="CL1294" s="3">
        <v>24.27</v>
      </c>
      <c r="CM1294" t="s">
        <v>136</v>
      </c>
      <c r="CN1294" t="s">
        <v>368</v>
      </c>
      <c r="CO1294" t="s">
        <v>138</v>
      </c>
      <c r="CQ1294" t="s">
        <v>115</v>
      </c>
      <c r="CR1294" t="s">
        <v>133</v>
      </c>
      <c r="CS1294" t="s">
        <v>139</v>
      </c>
      <c r="CT1294" t="s">
        <v>133</v>
      </c>
      <c r="CU1294" t="s">
        <v>139</v>
      </c>
      <c r="CV1294" t="s">
        <v>133</v>
      </c>
      <c r="CW1294" t="s">
        <v>139</v>
      </c>
      <c r="CX1294" t="s">
        <v>2193</v>
      </c>
      <c r="CY1294" s="10">
        <v>16702877368</v>
      </c>
      <c r="CZ1294" t="s">
        <v>3284</v>
      </c>
      <c r="DA1294" t="s">
        <v>139</v>
      </c>
      <c r="DB1294" t="s">
        <v>133</v>
      </c>
      <c r="DC1294" t="s">
        <v>115</v>
      </c>
      <c r="DD1294" t="s">
        <v>3282</v>
      </c>
      <c r="DE1294" t="s">
        <v>3283</v>
      </c>
      <c r="DG1294" t="s">
        <v>3280</v>
      </c>
      <c r="DH1294" t="s">
        <v>3284</v>
      </c>
    </row>
    <row r="1295" spans="1:112" ht="14.45" customHeight="1" x14ac:dyDescent="0.25">
      <c r="A1295" t="s">
        <v>3734</v>
      </c>
      <c r="B1295" t="s">
        <v>192</v>
      </c>
      <c r="C1295" s="1">
        <v>45637</v>
      </c>
      <c r="D1295" s="1">
        <v>45695</v>
      </c>
      <c r="E1295" t="s">
        <v>144</v>
      </c>
      <c r="F1295" s="1">
        <v>45656</v>
      </c>
      <c r="G1295" t="s">
        <v>115</v>
      </c>
      <c r="H1295" t="s">
        <v>115</v>
      </c>
      <c r="I1295" t="s">
        <v>115</v>
      </c>
      <c r="J1295" t="s">
        <v>2093</v>
      </c>
      <c r="L1295" t="s">
        <v>3735</v>
      </c>
      <c r="M1295" t="s">
        <v>2095</v>
      </c>
      <c r="N1295" t="s">
        <v>148</v>
      </c>
      <c r="O1295" t="s">
        <v>120</v>
      </c>
      <c r="P1295" s="8">
        <v>96950</v>
      </c>
      <c r="Q1295" t="s">
        <v>121</v>
      </c>
      <c r="S1295" s="10">
        <v>16703221558</v>
      </c>
      <c r="U1295" t="s">
        <v>2096</v>
      </c>
      <c r="V1295">
        <v>53249</v>
      </c>
      <c r="W1295" t="s">
        <v>123</v>
      </c>
      <c r="Y1295" t="s">
        <v>2097</v>
      </c>
      <c r="Z1295" t="s">
        <v>2098</v>
      </c>
      <c r="AB1295" t="s">
        <v>565</v>
      </c>
      <c r="AC1295" t="s">
        <v>2094</v>
      </c>
      <c r="AD1295" t="s">
        <v>3736</v>
      </c>
      <c r="AE1295" t="s">
        <v>148</v>
      </c>
      <c r="AF1295" t="s">
        <v>120</v>
      </c>
      <c r="AG1295" s="8">
        <v>96950</v>
      </c>
      <c r="AH1295" t="s">
        <v>121</v>
      </c>
      <c r="AJ1295" s="10">
        <v>16703221558</v>
      </c>
      <c r="AL1295" t="s">
        <v>2099</v>
      </c>
      <c r="BD1295" t="str">
        <f>"53-3032.00"</f>
        <v>53-3032.00</v>
      </c>
      <c r="BE1295" t="s">
        <v>2970</v>
      </c>
      <c r="BF1295" t="s">
        <v>3737</v>
      </c>
      <c r="BG1295" t="s">
        <v>3738</v>
      </c>
      <c r="BH1295">
        <v>6</v>
      </c>
      <c r="BJ1295" s="1">
        <v>45658</v>
      </c>
      <c r="BK1295" s="1">
        <v>46021</v>
      </c>
      <c r="BN1295">
        <v>35</v>
      </c>
      <c r="BO1295">
        <v>0</v>
      </c>
      <c r="BP1295">
        <v>7</v>
      </c>
      <c r="BQ1295">
        <v>7</v>
      </c>
      <c r="BR1295">
        <v>7</v>
      </c>
      <c r="BS1295">
        <v>7</v>
      </c>
      <c r="BT1295">
        <v>7</v>
      </c>
      <c r="BU1295">
        <v>0</v>
      </c>
      <c r="BV1295" t="str">
        <f>"8:00 AM"</f>
        <v>8:00 AM</v>
      </c>
      <c r="BW1295" t="str">
        <f>"3:00 PM"</f>
        <v>3:00 PM</v>
      </c>
      <c r="BX1295" t="s">
        <v>158</v>
      </c>
      <c r="BY1295">
        <v>0</v>
      </c>
      <c r="BZ1295">
        <v>12</v>
      </c>
      <c r="CA1295" t="s">
        <v>115</v>
      </c>
      <c r="CC1295" t="s">
        <v>3739</v>
      </c>
      <c r="CD1295" t="s">
        <v>2094</v>
      </c>
      <c r="CE1295" t="s">
        <v>2095</v>
      </c>
      <c r="CF1295" t="s">
        <v>148</v>
      </c>
      <c r="CG1295" t="s">
        <v>120</v>
      </c>
      <c r="CH1295" s="8">
        <v>96950</v>
      </c>
      <c r="CI1295" s="3">
        <v>11.31</v>
      </c>
      <c r="CJ1295" s="3">
        <v>11.31</v>
      </c>
      <c r="CK1295" s="3">
        <v>16.97</v>
      </c>
      <c r="CL1295" s="3">
        <v>16.97</v>
      </c>
      <c r="CM1295" t="s">
        <v>136</v>
      </c>
      <c r="CN1295" t="s">
        <v>368</v>
      </c>
      <c r="CO1295" t="s">
        <v>138</v>
      </c>
      <c r="CQ1295" t="s">
        <v>115</v>
      </c>
      <c r="CR1295" t="s">
        <v>133</v>
      </c>
      <c r="CS1295" t="s">
        <v>139</v>
      </c>
      <c r="CT1295" t="s">
        <v>133</v>
      </c>
      <c r="CU1295" t="s">
        <v>139</v>
      </c>
      <c r="CV1295" t="s">
        <v>133</v>
      </c>
      <c r="CW1295" t="s">
        <v>139</v>
      </c>
      <c r="CX1295" t="s">
        <v>1461</v>
      </c>
      <c r="CY1295" s="10">
        <v>16703221558</v>
      </c>
      <c r="CZ1295" t="s">
        <v>2099</v>
      </c>
      <c r="DA1295" t="s">
        <v>139</v>
      </c>
      <c r="DB1295" t="s">
        <v>133</v>
      </c>
      <c r="DC1295" t="s">
        <v>115</v>
      </c>
    </row>
    <row r="1296" spans="1:112" ht="14.45" customHeight="1" x14ac:dyDescent="0.25">
      <c r="A1296" t="s">
        <v>4735</v>
      </c>
      <c r="B1296" t="s">
        <v>143</v>
      </c>
      <c r="C1296" s="1">
        <v>45630</v>
      </c>
      <c r="D1296" s="1">
        <v>45695</v>
      </c>
      <c r="E1296" t="s">
        <v>114</v>
      </c>
      <c r="G1296" t="s">
        <v>115</v>
      </c>
      <c r="H1296" t="s">
        <v>115</v>
      </c>
      <c r="I1296" t="s">
        <v>115</v>
      </c>
      <c r="J1296" t="s">
        <v>682</v>
      </c>
      <c r="L1296" t="s">
        <v>683</v>
      </c>
      <c r="M1296" t="s">
        <v>684</v>
      </c>
      <c r="N1296" t="s">
        <v>119</v>
      </c>
      <c r="O1296" t="s">
        <v>120</v>
      </c>
      <c r="P1296" s="8">
        <v>96950</v>
      </c>
      <c r="Q1296" t="s">
        <v>121</v>
      </c>
      <c r="S1296" s="10">
        <v>16702352883</v>
      </c>
      <c r="T1296">
        <v>0</v>
      </c>
      <c r="U1296" t="s">
        <v>685</v>
      </c>
      <c r="V1296">
        <v>56132</v>
      </c>
      <c r="W1296" t="s">
        <v>234</v>
      </c>
      <c r="X1296" t="s">
        <v>133</v>
      </c>
      <c r="Y1296" t="s">
        <v>686</v>
      </c>
      <c r="Z1296" t="s">
        <v>687</v>
      </c>
      <c r="AB1296" t="s">
        <v>663</v>
      </c>
      <c r="AC1296" t="s">
        <v>683</v>
      </c>
      <c r="AD1296" t="s">
        <v>684</v>
      </c>
      <c r="AE1296" t="s">
        <v>119</v>
      </c>
      <c r="AF1296" t="s">
        <v>120</v>
      </c>
      <c r="AG1296" s="8">
        <v>96950</v>
      </c>
      <c r="AH1296" t="s">
        <v>121</v>
      </c>
      <c r="AJ1296" s="10">
        <v>16702352883</v>
      </c>
      <c r="AK1296">
        <v>0</v>
      </c>
      <c r="AL1296" t="s">
        <v>688</v>
      </c>
      <c r="BD1296" t="str">
        <f>"51-9198.00"</f>
        <v>51-9198.00</v>
      </c>
      <c r="BE1296" t="s">
        <v>1347</v>
      </c>
      <c r="BF1296" t="s">
        <v>4736</v>
      </c>
      <c r="BG1296" t="s">
        <v>3020</v>
      </c>
      <c r="BH1296">
        <v>5</v>
      </c>
      <c r="BI1296">
        <v>5</v>
      </c>
      <c r="BJ1296" s="1">
        <v>45706</v>
      </c>
      <c r="BK1296" s="1">
        <v>46070</v>
      </c>
      <c r="BL1296" s="1">
        <v>45706</v>
      </c>
      <c r="BM1296" s="1">
        <v>46070</v>
      </c>
      <c r="BN1296">
        <v>35</v>
      </c>
      <c r="BO1296">
        <v>0</v>
      </c>
      <c r="BP1296">
        <v>7</v>
      </c>
      <c r="BQ1296">
        <v>7</v>
      </c>
      <c r="BR1296">
        <v>7</v>
      </c>
      <c r="BS1296">
        <v>7</v>
      </c>
      <c r="BT1296">
        <v>7</v>
      </c>
      <c r="BU1296">
        <v>0</v>
      </c>
      <c r="BV1296" t="str">
        <f>"8:00 AM"</f>
        <v>8:00 AM</v>
      </c>
      <c r="BW1296" t="str">
        <f>"4:00 PM"</f>
        <v>4:00 PM</v>
      </c>
      <c r="BX1296" t="s">
        <v>226</v>
      </c>
      <c r="BY1296">
        <v>0</v>
      </c>
      <c r="BZ1296">
        <v>6</v>
      </c>
      <c r="CA1296" t="s">
        <v>115</v>
      </c>
      <c r="CC1296" s="2" t="s">
        <v>4737</v>
      </c>
      <c r="CD1296" t="s">
        <v>683</v>
      </c>
      <c r="CE1296" t="s">
        <v>684</v>
      </c>
      <c r="CF1296" t="s">
        <v>119</v>
      </c>
      <c r="CG1296" t="s">
        <v>120</v>
      </c>
      <c r="CH1296" s="8">
        <v>96950</v>
      </c>
      <c r="CI1296" s="3">
        <v>8.23</v>
      </c>
      <c r="CJ1296" s="3">
        <v>8.23</v>
      </c>
      <c r="CK1296" s="3">
        <v>12.35</v>
      </c>
      <c r="CL1296" s="3">
        <v>12.35</v>
      </c>
      <c r="CM1296" t="s">
        <v>136</v>
      </c>
      <c r="CN1296" t="s">
        <v>368</v>
      </c>
      <c r="CO1296" t="s">
        <v>138</v>
      </c>
      <c r="CQ1296" t="s">
        <v>115</v>
      </c>
      <c r="CR1296" t="s">
        <v>133</v>
      </c>
      <c r="CS1296" t="s">
        <v>139</v>
      </c>
      <c r="CT1296" t="s">
        <v>133</v>
      </c>
      <c r="CU1296" t="s">
        <v>139</v>
      </c>
      <c r="CV1296" t="s">
        <v>133</v>
      </c>
      <c r="CW1296" t="s">
        <v>139</v>
      </c>
      <c r="CX1296" t="s">
        <v>692</v>
      </c>
      <c r="CY1296" s="10">
        <v>16702352883</v>
      </c>
      <c r="CZ1296" t="s">
        <v>688</v>
      </c>
      <c r="DA1296" t="s">
        <v>209</v>
      </c>
      <c r="DB1296" t="s">
        <v>133</v>
      </c>
      <c r="DC1296" t="s">
        <v>133</v>
      </c>
    </row>
    <row r="1297" spans="1:112" ht="14.45" customHeight="1" x14ac:dyDescent="0.25">
      <c r="A1297" t="s">
        <v>4925</v>
      </c>
      <c r="B1297" t="s">
        <v>143</v>
      </c>
      <c r="C1297" s="1">
        <v>45660</v>
      </c>
      <c r="D1297" s="1">
        <v>45695</v>
      </c>
      <c r="E1297" t="s">
        <v>144</v>
      </c>
      <c r="F1297" s="1">
        <v>45807</v>
      </c>
      <c r="G1297" t="s">
        <v>115</v>
      </c>
      <c r="H1297" t="s">
        <v>115</v>
      </c>
      <c r="I1297" t="s">
        <v>115</v>
      </c>
      <c r="J1297" t="s">
        <v>3872</v>
      </c>
      <c r="K1297" t="s">
        <v>4532</v>
      </c>
      <c r="L1297" t="s">
        <v>4533</v>
      </c>
      <c r="M1297" t="s">
        <v>4534</v>
      </c>
      <c r="N1297" t="s">
        <v>119</v>
      </c>
      <c r="O1297" t="s">
        <v>120</v>
      </c>
      <c r="P1297" s="8">
        <v>96950</v>
      </c>
      <c r="Q1297" t="s">
        <v>121</v>
      </c>
      <c r="S1297" s="10">
        <v>16702346485</v>
      </c>
      <c r="U1297" t="s">
        <v>3874</v>
      </c>
      <c r="V1297">
        <v>812112</v>
      </c>
      <c r="W1297" t="s">
        <v>123</v>
      </c>
      <c r="Y1297" t="s">
        <v>1530</v>
      </c>
      <c r="Z1297" t="s">
        <v>1531</v>
      </c>
      <c r="AA1297" t="s">
        <v>1532</v>
      </c>
      <c r="AB1297" t="s">
        <v>663</v>
      </c>
      <c r="AC1297" t="s">
        <v>4533</v>
      </c>
      <c r="AD1297" t="s">
        <v>4535</v>
      </c>
      <c r="AE1297" t="s">
        <v>119</v>
      </c>
      <c r="AF1297" t="s">
        <v>120</v>
      </c>
      <c r="AG1297" s="8">
        <v>96950</v>
      </c>
      <c r="AH1297" t="s">
        <v>121</v>
      </c>
      <c r="AJ1297" s="10">
        <v>16702346485</v>
      </c>
      <c r="AL1297" t="s">
        <v>3875</v>
      </c>
      <c r="BD1297" t="str">
        <f>"39-5012.00"</f>
        <v>39-5012.00</v>
      </c>
      <c r="BE1297" t="s">
        <v>947</v>
      </c>
      <c r="BF1297" t="s">
        <v>4536</v>
      </c>
      <c r="BG1297" t="s">
        <v>4537</v>
      </c>
      <c r="BH1297">
        <v>2</v>
      </c>
      <c r="BI1297">
        <v>2</v>
      </c>
      <c r="BJ1297" s="1">
        <v>45809</v>
      </c>
      <c r="BK1297" s="1">
        <v>46173</v>
      </c>
      <c r="BL1297" s="1">
        <v>45809</v>
      </c>
      <c r="BM1297" s="1">
        <v>46173</v>
      </c>
      <c r="BN1297">
        <v>35</v>
      </c>
      <c r="BO1297">
        <v>7</v>
      </c>
      <c r="BP1297">
        <v>0</v>
      </c>
      <c r="BQ1297">
        <v>0</v>
      </c>
      <c r="BR1297">
        <v>7</v>
      </c>
      <c r="BS1297">
        <v>7</v>
      </c>
      <c r="BT1297">
        <v>7</v>
      </c>
      <c r="BU1297">
        <v>7</v>
      </c>
      <c r="BV1297" t="str">
        <f>"11:00 AM"</f>
        <v>11:00 AM</v>
      </c>
      <c r="BW1297" t="str">
        <f>"7:00 PM"</f>
        <v>7:00 PM</v>
      </c>
      <c r="BX1297" t="s">
        <v>226</v>
      </c>
      <c r="BY1297">
        <v>0</v>
      </c>
      <c r="BZ1297">
        <v>12</v>
      </c>
      <c r="CA1297" t="s">
        <v>115</v>
      </c>
      <c r="CC1297" t="s">
        <v>4538</v>
      </c>
      <c r="CD1297" t="s">
        <v>4539</v>
      </c>
      <c r="CE1297" t="s">
        <v>4540</v>
      </c>
      <c r="CF1297" t="s">
        <v>119</v>
      </c>
      <c r="CG1297" t="s">
        <v>120</v>
      </c>
      <c r="CH1297" s="8">
        <v>96950</v>
      </c>
      <c r="CI1297" s="3">
        <v>7.98</v>
      </c>
      <c r="CJ1297" s="3">
        <v>7.98</v>
      </c>
      <c r="CK1297" s="3">
        <v>11.97</v>
      </c>
      <c r="CL1297" s="3">
        <v>11.97</v>
      </c>
      <c r="CM1297" t="s">
        <v>136</v>
      </c>
      <c r="CO1297" t="s">
        <v>138</v>
      </c>
      <c r="CQ1297" t="s">
        <v>115</v>
      </c>
      <c r="CR1297" t="s">
        <v>133</v>
      </c>
      <c r="CS1297" t="s">
        <v>139</v>
      </c>
      <c r="CT1297" t="s">
        <v>133</v>
      </c>
      <c r="CU1297" t="s">
        <v>139</v>
      </c>
      <c r="CV1297" t="s">
        <v>133</v>
      </c>
      <c r="CW1297" t="s">
        <v>139</v>
      </c>
      <c r="CX1297" t="s">
        <v>1537</v>
      </c>
      <c r="CY1297" s="10">
        <v>16702346485</v>
      </c>
      <c r="CZ1297" t="s">
        <v>3875</v>
      </c>
      <c r="DA1297" t="s">
        <v>1538</v>
      </c>
      <c r="DB1297" t="s">
        <v>133</v>
      </c>
      <c r="DC1297" t="s">
        <v>115</v>
      </c>
    </row>
    <row r="1298" spans="1:112" ht="14.45" customHeight="1" x14ac:dyDescent="0.25">
      <c r="A1298" t="s">
        <v>7846</v>
      </c>
      <c r="B1298" t="s">
        <v>143</v>
      </c>
      <c r="C1298" s="1">
        <v>45643</v>
      </c>
      <c r="D1298" s="1">
        <v>45695</v>
      </c>
      <c r="E1298" t="s">
        <v>114</v>
      </c>
      <c r="G1298" t="s">
        <v>115</v>
      </c>
      <c r="H1298" t="s">
        <v>115</v>
      </c>
      <c r="I1298" t="s">
        <v>115</v>
      </c>
      <c r="J1298" t="s">
        <v>1367</v>
      </c>
      <c r="K1298" t="s">
        <v>1434</v>
      </c>
      <c r="L1298" t="s">
        <v>1369</v>
      </c>
      <c r="M1298" t="s">
        <v>1370</v>
      </c>
      <c r="N1298" t="s">
        <v>119</v>
      </c>
      <c r="O1298" t="s">
        <v>120</v>
      </c>
      <c r="P1298" s="8">
        <v>96950</v>
      </c>
      <c r="Q1298" t="s">
        <v>121</v>
      </c>
      <c r="S1298" s="10">
        <v>16702872348</v>
      </c>
      <c r="U1298" t="s">
        <v>1371</v>
      </c>
      <c r="V1298">
        <v>812112</v>
      </c>
      <c r="W1298" t="s">
        <v>123</v>
      </c>
      <c r="Y1298" t="s">
        <v>1372</v>
      </c>
      <c r="Z1298" t="s">
        <v>1373</v>
      </c>
      <c r="AA1298" t="s">
        <v>1374</v>
      </c>
      <c r="AB1298" t="s">
        <v>1375</v>
      </c>
      <c r="AC1298" t="s">
        <v>1369</v>
      </c>
      <c r="AD1298" t="s">
        <v>1370</v>
      </c>
      <c r="AE1298" t="s">
        <v>119</v>
      </c>
      <c r="AF1298" t="s">
        <v>120</v>
      </c>
      <c r="AG1298" s="8">
        <v>96950</v>
      </c>
      <c r="AH1298" t="s">
        <v>121</v>
      </c>
      <c r="AJ1298" s="10">
        <v>16702872348</v>
      </c>
      <c r="AL1298" t="s">
        <v>1376</v>
      </c>
      <c r="BD1298" t="str">
        <f>"39-5012.00"</f>
        <v>39-5012.00</v>
      </c>
      <c r="BE1298" t="s">
        <v>947</v>
      </c>
      <c r="BF1298" t="s">
        <v>1435</v>
      </c>
      <c r="BG1298" t="s">
        <v>948</v>
      </c>
      <c r="BH1298">
        <v>2</v>
      </c>
      <c r="BI1298">
        <v>2</v>
      </c>
      <c r="BJ1298" s="1">
        <v>45689</v>
      </c>
      <c r="BK1298" s="1">
        <v>46053</v>
      </c>
      <c r="BL1298" s="1">
        <v>45695</v>
      </c>
      <c r="BM1298" s="1">
        <v>46053</v>
      </c>
      <c r="BN1298">
        <v>40</v>
      </c>
      <c r="BO1298">
        <v>0</v>
      </c>
      <c r="BP1298">
        <v>8</v>
      </c>
      <c r="BQ1298">
        <v>8</v>
      </c>
      <c r="BR1298">
        <v>8</v>
      </c>
      <c r="BS1298">
        <v>8</v>
      </c>
      <c r="BT1298">
        <v>8</v>
      </c>
      <c r="BU1298">
        <v>0</v>
      </c>
      <c r="BV1298" t="str">
        <f>"8:00 AM"</f>
        <v>8:00 AM</v>
      </c>
      <c r="BW1298" t="str">
        <f>"5:00 PM"</f>
        <v>5:00 PM</v>
      </c>
      <c r="BX1298" t="s">
        <v>226</v>
      </c>
      <c r="BY1298">
        <v>6</v>
      </c>
      <c r="BZ1298">
        <v>12</v>
      </c>
      <c r="CA1298" t="s">
        <v>115</v>
      </c>
      <c r="CC1298" t="s">
        <v>7847</v>
      </c>
      <c r="CD1298" t="s">
        <v>1370</v>
      </c>
      <c r="CE1298" t="s">
        <v>1369</v>
      </c>
      <c r="CF1298" t="s">
        <v>119</v>
      </c>
      <c r="CG1298" t="s">
        <v>120</v>
      </c>
      <c r="CH1298" s="8">
        <v>96950</v>
      </c>
      <c r="CI1298" s="3">
        <v>7.98</v>
      </c>
      <c r="CJ1298" s="3">
        <v>7.98</v>
      </c>
      <c r="CK1298" s="3">
        <v>11.97</v>
      </c>
      <c r="CL1298" s="3">
        <v>11.97</v>
      </c>
      <c r="CM1298" t="s">
        <v>136</v>
      </c>
      <c r="CN1298" t="s">
        <v>158</v>
      </c>
      <c r="CO1298" t="s">
        <v>138</v>
      </c>
      <c r="CQ1298" t="s">
        <v>115</v>
      </c>
      <c r="CR1298" t="s">
        <v>133</v>
      </c>
      <c r="CS1298" t="s">
        <v>139</v>
      </c>
      <c r="CT1298" t="s">
        <v>133</v>
      </c>
      <c r="CU1298" t="s">
        <v>133</v>
      </c>
      <c r="CV1298" t="s">
        <v>133</v>
      </c>
      <c r="CW1298" t="s">
        <v>139</v>
      </c>
      <c r="CX1298" t="s">
        <v>1381</v>
      </c>
      <c r="CY1298" s="10">
        <v>16702872348</v>
      </c>
      <c r="CZ1298" t="s">
        <v>1376</v>
      </c>
      <c r="DA1298" t="s">
        <v>356</v>
      </c>
      <c r="DB1298" t="s">
        <v>133</v>
      </c>
      <c r="DC1298" t="s">
        <v>115</v>
      </c>
    </row>
    <row r="1299" spans="1:112" ht="14.45" customHeight="1" x14ac:dyDescent="0.25">
      <c r="A1299" t="s">
        <v>8144</v>
      </c>
      <c r="B1299" t="s">
        <v>143</v>
      </c>
      <c r="C1299" s="1">
        <v>45644</v>
      </c>
      <c r="D1299" s="1">
        <v>45695</v>
      </c>
      <c r="E1299" t="s">
        <v>114</v>
      </c>
      <c r="G1299" t="s">
        <v>115</v>
      </c>
      <c r="H1299" t="s">
        <v>115</v>
      </c>
      <c r="I1299" t="s">
        <v>115</v>
      </c>
      <c r="J1299" t="s">
        <v>1940</v>
      </c>
      <c r="K1299" t="s">
        <v>1941</v>
      </c>
      <c r="L1299" t="s">
        <v>1942</v>
      </c>
      <c r="M1299" t="s">
        <v>1943</v>
      </c>
      <c r="N1299" t="s">
        <v>119</v>
      </c>
      <c r="O1299" t="s">
        <v>120</v>
      </c>
      <c r="P1299" s="8">
        <v>96950</v>
      </c>
      <c r="Q1299" t="s">
        <v>121</v>
      </c>
      <c r="R1299" t="s">
        <v>139</v>
      </c>
      <c r="S1299" s="10">
        <v>16702355009</v>
      </c>
      <c r="U1299" t="s">
        <v>1944</v>
      </c>
      <c r="V1299">
        <v>561320</v>
      </c>
      <c r="W1299" t="s">
        <v>234</v>
      </c>
      <c r="X1299" t="s">
        <v>133</v>
      </c>
      <c r="Y1299" t="s">
        <v>473</v>
      </c>
      <c r="Z1299" t="s">
        <v>474</v>
      </c>
      <c r="AA1299" t="s">
        <v>475</v>
      </c>
      <c r="AB1299" t="s">
        <v>365</v>
      </c>
      <c r="AC1299" t="s">
        <v>4328</v>
      </c>
      <c r="AD1299" t="s">
        <v>1943</v>
      </c>
      <c r="AE1299" t="s">
        <v>119</v>
      </c>
      <c r="AF1299" t="s">
        <v>120</v>
      </c>
      <c r="AG1299" s="8">
        <v>96950</v>
      </c>
      <c r="AH1299" t="s">
        <v>121</v>
      </c>
      <c r="AJ1299" s="10">
        <v>16702355009</v>
      </c>
      <c r="AL1299" t="s">
        <v>1945</v>
      </c>
      <c r="BD1299" t="str">
        <f>"37-2011.00"</f>
        <v>37-2011.00</v>
      </c>
      <c r="BE1299" t="s">
        <v>203</v>
      </c>
      <c r="BF1299" t="s">
        <v>1946</v>
      </c>
      <c r="BG1299" t="s">
        <v>1947</v>
      </c>
      <c r="BH1299">
        <v>10</v>
      </c>
      <c r="BI1299">
        <v>10</v>
      </c>
      <c r="BJ1299" s="1">
        <v>45658</v>
      </c>
      <c r="BK1299" s="1">
        <v>46022</v>
      </c>
      <c r="BL1299" s="1">
        <v>45695</v>
      </c>
      <c r="BM1299" s="1">
        <v>46022</v>
      </c>
      <c r="BN1299">
        <v>35</v>
      </c>
      <c r="BO1299">
        <v>0</v>
      </c>
      <c r="BP1299">
        <v>7</v>
      </c>
      <c r="BQ1299">
        <v>7</v>
      </c>
      <c r="BR1299">
        <v>7</v>
      </c>
      <c r="BS1299">
        <v>7</v>
      </c>
      <c r="BT1299">
        <v>7</v>
      </c>
      <c r="BU1299">
        <v>0</v>
      </c>
      <c r="BV1299" t="str">
        <f>"8:00 AM"</f>
        <v>8:00 AM</v>
      </c>
      <c r="BW1299" t="str">
        <f>"4:00 PM"</f>
        <v>4:00 PM</v>
      </c>
      <c r="BX1299" t="s">
        <v>158</v>
      </c>
      <c r="BY1299">
        <v>0</v>
      </c>
      <c r="BZ1299">
        <v>12</v>
      </c>
      <c r="CA1299" t="s">
        <v>115</v>
      </c>
      <c r="CC1299" s="2" t="s">
        <v>8145</v>
      </c>
      <c r="CD1299" t="s">
        <v>8146</v>
      </c>
      <c r="CE1299" t="s">
        <v>8147</v>
      </c>
      <c r="CF1299" t="s">
        <v>119</v>
      </c>
      <c r="CG1299" t="s">
        <v>120</v>
      </c>
      <c r="CH1299" s="8">
        <v>96950</v>
      </c>
      <c r="CI1299" s="3">
        <v>8.2899999999999991</v>
      </c>
      <c r="CJ1299" s="3">
        <v>8.2899999999999991</v>
      </c>
      <c r="CK1299" s="3">
        <v>12.44</v>
      </c>
      <c r="CL1299" s="3">
        <v>12.44</v>
      </c>
      <c r="CM1299" t="s">
        <v>136</v>
      </c>
      <c r="CN1299" t="s">
        <v>1949</v>
      </c>
      <c r="CO1299" t="s">
        <v>138</v>
      </c>
      <c r="CQ1299" t="s">
        <v>115</v>
      </c>
      <c r="CR1299" t="s">
        <v>133</v>
      </c>
      <c r="CS1299" t="s">
        <v>139</v>
      </c>
      <c r="CT1299" t="s">
        <v>133</v>
      </c>
      <c r="CU1299" t="s">
        <v>139</v>
      </c>
      <c r="CV1299" t="s">
        <v>133</v>
      </c>
      <c r="CW1299" t="s">
        <v>139</v>
      </c>
      <c r="CX1299" t="s">
        <v>1950</v>
      </c>
      <c r="CY1299" s="10">
        <v>16702355009</v>
      </c>
      <c r="CZ1299" t="s">
        <v>1945</v>
      </c>
      <c r="DA1299" t="s">
        <v>139</v>
      </c>
      <c r="DB1299" t="s">
        <v>133</v>
      </c>
      <c r="DC1299" t="s">
        <v>133</v>
      </c>
    </row>
    <row r="1300" spans="1:112" ht="14.45" customHeight="1" x14ac:dyDescent="0.25">
      <c r="A1300" t="s">
        <v>8875</v>
      </c>
      <c r="B1300" t="s">
        <v>143</v>
      </c>
      <c r="C1300" s="1">
        <v>45629</v>
      </c>
      <c r="D1300" s="1">
        <v>45695</v>
      </c>
      <c r="E1300" t="s">
        <v>114</v>
      </c>
      <c r="G1300" t="s">
        <v>133</v>
      </c>
      <c r="H1300" t="s">
        <v>115</v>
      </c>
      <c r="I1300" t="s">
        <v>115</v>
      </c>
      <c r="J1300" t="s">
        <v>8876</v>
      </c>
      <c r="K1300" t="s">
        <v>8877</v>
      </c>
      <c r="L1300" t="s">
        <v>8878</v>
      </c>
      <c r="N1300" t="s">
        <v>148</v>
      </c>
      <c r="O1300" t="s">
        <v>120</v>
      </c>
      <c r="P1300" s="8">
        <v>96950</v>
      </c>
      <c r="Q1300" t="s">
        <v>121</v>
      </c>
      <c r="S1300" s="10">
        <v>16702340898</v>
      </c>
      <c r="U1300" t="s">
        <v>8879</v>
      </c>
      <c r="V1300">
        <v>6244</v>
      </c>
      <c r="W1300" t="s">
        <v>123</v>
      </c>
      <c r="Y1300" t="s">
        <v>8880</v>
      </c>
      <c r="Z1300" t="s">
        <v>8881</v>
      </c>
      <c r="AA1300" t="s">
        <v>8882</v>
      </c>
      <c r="AB1300" t="s">
        <v>8883</v>
      </c>
      <c r="AC1300" t="s">
        <v>8878</v>
      </c>
      <c r="AE1300" t="s">
        <v>148</v>
      </c>
      <c r="AF1300" t="s">
        <v>120</v>
      </c>
      <c r="AG1300" s="8">
        <v>96950</v>
      </c>
      <c r="AH1300" t="s">
        <v>121</v>
      </c>
      <c r="AJ1300" s="10">
        <v>16702340898</v>
      </c>
      <c r="AL1300" t="s">
        <v>8884</v>
      </c>
      <c r="BD1300" t="str">
        <f>"39-9011.00"</f>
        <v>39-9011.00</v>
      </c>
      <c r="BE1300" t="s">
        <v>650</v>
      </c>
      <c r="BF1300" t="s">
        <v>8885</v>
      </c>
      <c r="BG1300" t="s">
        <v>8886</v>
      </c>
      <c r="BH1300">
        <v>6</v>
      </c>
      <c r="BI1300">
        <v>6</v>
      </c>
      <c r="BJ1300" s="1">
        <v>45659</v>
      </c>
      <c r="BK1300" s="1">
        <v>46753</v>
      </c>
      <c r="BL1300" s="1">
        <v>45695</v>
      </c>
      <c r="BM1300" s="1">
        <v>46753</v>
      </c>
      <c r="BN1300">
        <v>35</v>
      </c>
      <c r="BO1300">
        <v>0</v>
      </c>
      <c r="BP1300">
        <v>7</v>
      </c>
      <c r="BQ1300">
        <v>7</v>
      </c>
      <c r="BR1300">
        <v>7</v>
      </c>
      <c r="BS1300">
        <v>7</v>
      </c>
      <c r="BT1300">
        <v>7</v>
      </c>
      <c r="BU1300">
        <v>0</v>
      </c>
      <c r="BV1300" t="str">
        <f>"8:00 AM"</f>
        <v>8:00 AM</v>
      </c>
      <c r="BW1300" t="str">
        <f>"3:00 PM"</f>
        <v>3:00 PM</v>
      </c>
      <c r="BX1300" t="s">
        <v>226</v>
      </c>
      <c r="BY1300">
        <v>3</v>
      </c>
      <c r="BZ1300">
        <v>12</v>
      </c>
      <c r="CA1300" t="s">
        <v>115</v>
      </c>
      <c r="CC1300" s="2" t="s">
        <v>8887</v>
      </c>
      <c r="CD1300" t="s">
        <v>8888</v>
      </c>
      <c r="CF1300" t="s">
        <v>148</v>
      </c>
      <c r="CG1300" t="s">
        <v>120</v>
      </c>
      <c r="CH1300" s="8">
        <v>96950</v>
      </c>
      <c r="CI1300" s="3">
        <v>7.81</v>
      </c>
      <c r="CJ1300" s="3">
        <v>7.81</v>
      </c>
      <c r="CK1300" s="3">
        <v>0</v>
      </c>
      <c r="CL1300" s="3">
        <v>0</v>
      </c>
      <c r="CM1300" t="s">
        <v>136</v>
      </c>
      <c r="CN1300" t="s">
        <v>158</v>
      </c>
      <c r="CO1300" t="s">
        <v>138</v>
      </c>
      <c r="CQ1300" t="s">
        <v>115</v>
      </c>
      <c r="CR1300" t="s">
        <v>133</v>
      </c>
      <c r="CS1300" t="s">
        <v>139</v>
      </c>
      <c r="CT1300" t="s">
        <v>139</v>
      </c>
      <c r="CU1300" t="s">
        <v>139</v>
      </c>
      <c r="CV1300" t="s">
        <v>133</v>
      </c>
      <c r="CW1300" t="s">
        <v>139</v>
      </c>
      <c r="CX1300" t="s">
        <v>8889</v>
      </c>
      <c r="CY1300" s="10">
        <v>16702340898</v>
      </c>
      <c r="CZ1300" t="s">
        <v>8884</v>
      </c>
      <c r="DA1300" t="s">
        <v>139</v>
      </c>
      <c r="DB1300" t="s">
        <v>133</v>
      </c>
      <c r="DC1300" t="s">
        <v>115</v>
      </c>
    </row>
    <row r="1301" spans="1:112" ht="14.45" customHeight="1" x14ac:dyDescent="0.25">
      <c r="A1301" t="s">
        <v>8898</v>
      </c>
      <c r="B1301" t="s">
        <v>192</v>
      </c>
      <c r="C1301" s="1">
        <v>45635</v>
      </c>
      <c r="D1301" s="1">
        <v>45695</v>
      </c>
      <c r="E1301" t="s">
        <v>144</v>
      </c>
      <c r="F1301" s="1">
        <v>45807</v>
      </c>
      <c r="G1301" t="s">
        <v>115</v>
      </c>
      <c r="H1301" t="s">
        <v>115</v>
      </c>
      <c r="I1301" t="s">
        <v>115</v>
      </c>
      <c r="J1301" t="s">
        <v>1493</v>
      </c>
      <c r="L1301" t="s">
        <v>1494</v>
      </c>
      <c r="N1301" t="s">
        <v>119</v>
      </c>
      <c r="O1301" t="s">
        <v>120</v>
      </c>
      <c r="P1301" s="8">
        <v>96950</v>
      </c>
      <c r="Q1301" t="s">
        <v>121</v>
      </c>
      <c r="R1301" t="s">
        <v>284</v>
      </c>
      <c r="S1301" s="10">
        <v>16702877742</v>
      </c>
      <c r="U1301" t="s">
        <v>1495</v>
      </c>
      <c r="V1301">
        <v>812112</v>
      </c>
      <c r="W1301" t="s">
        <v>123</v>
      </c>
      <c r="Y1301" t="s">
        <v>1496</v>
      </c>
      <c r="Z1301" t="s">
        <v>1497</v>
      </c>
      <c r="AA1301" t="s">
        <v>1498</v>
      </c>
      <c r="AB1301" t="s">
        <v>304</v>
      </c>
      <c r="AC1301" t="s">
        <v>1494</v>
      </c>
      <c r="AE1301" t="s">
        <v>119</v>
      </c>
      <c r="AF1301" t="s">
        <v>120</v>
      </c>
      <c r="AG1301" s="8">
        <v>96950</v>
      </c>
      <c r="AH1301" t="s">
        <v>121</v>
      </c>
      <c r="AI1301" t="s">
        <v>284</v>
      </c>
      <c r="AJ1301" s="10">
        <v>16702877742</v>
      </c>
      <c r="AL1301" t="s">
        <v>1499</v>
      </c>
      <c r="BD1301" t="str">
        <f>"39-5012.00"</f>
        <v>39-5012.00</v>
      </c>
      <c r="BE1301" t="s">
        <v>947</v>
      </c>
      <c r="BF1301" t="s">
        <v>1500</v>
      </c>
      <c r="BG1301" t="s">
        <v>1501</v>
      </c>
      <c r="BH1301">
        <v>3</v>
      </c>
      <c r="BJ1301" s="1">
        <v>45809</v>
      </c>
      <c r="BK1301" s="1">
        <v>46173</v>
      </c>
      <c r="BN1301">
        <v>35</v>
      </c>
      <c r="BO1301">
        <v>5</v>
      </c>
      <c r="BP1301">
        <v>6</v>
      </c>
      <c r="BQ1301">
        <v>6</v>
      </c>
      <c r="BR1301">
        <v>0</v>
      </c>
      <c r="BS1301">
        <v>6</v>
      </c>
      <c r="BT1301">
        <v>6</v>
      </c>
      <c r="BU1301">
        <v>6</v>
      </c>
      <c r="BV1301" t="str">
        <f>"10:00 AM"</f>
        <v>10:00 AM</v>
      </c>
      <c r="BW1301" t="str">
        <f>"5:00 PM"</f>
        <v>5:00 PM</v>
      </c>
      <c r="BX1301" t="s">
        <v>158</v>
      </c>
      <c r="BY1301">
        <v>0</v>
      </c>
      <c r="BZ1301">
        <v>6</v>
      </c>
      <c r="CA1301" t="s">
        <v>115</v>
      </c>
      <c r="CC1301" t="s">
        <v>246</v>
      </c>
      <c r="CD1301" t="s">
        <v>294</v>
      </c>
      <c r="CF1301" t="s">
        <v>119</v>
      </c>
      <c r="CG1301" t="s">
        <v>120</v>
      </c>
      <c r="CH1301" s="8">
        <v>96950</v>
      </c>
      <c r="CI1301" s="3">
        <v>7.98</v>
      </c>
      <c r="CJ1301" s="3">
        <v>7.98</v>
      </c>
      <c r="CK1301" s="3">
        <v>11.97</v>
      </c>
      <c r="CL1301" s="3">
        <v>11.97</v>
      </c>
      <c r="CM1301" t="s">
        <v>136</v>
      </c>
      <c r="CN1301" t="s">
        <v>246</v>
      </c>
      <c r="CO1301" t="s">
        <v>138</v>
      </c>
      <c r="CQ1301" t="s">
        <v>115</v>
      </c>
      <c r="CR1301" t="s">
        <v>133</v>
      </c>
      <c r="CS1301" t="s">
        <v>139</v>
      </c>
      <c r="CT1301" t="s">
        <v>133</v>
      </c>
      <c r="CU1301" t="s">
        <v>139</v>
      </c>
      <c r="CV1301" t="s">
        <v>133</v>
      </c>
      <c r="CW1301" t="s">
        <v>139</v>
      </c>
      <c r="CX1301" t="s">
        <v>295</v>
      </c>
      <c r="CY1301" s="10">
        <v>16702877742</v>
      </c>
      <c r="CZ1301" t="s">
        <v>1499</v>
      </c>
      <c r="DA1301" t="s">
        <v>296</v>
      </c>
      <c r="DB1301" t="s">
        <v>133</v>
      </c>
      <c r="DC1301" t="s">
        <v>115</v>
      </c>
    </row>
    <row r="1302" spans="1:112" ht="14.45" customHeight="1" x14ac:dyDescent="0.25">
      <c r="A1302" t="s">
        <v>1426</v>
      </c>
      <c r="B1302" t="s">
        <v>113</v>
      </c>
      <c r="C1302" s="1">
        <v>45688</v>
      </c>
      <c r="D1302" s="1">
        <v>45698</v>
      </c>
      <c r="E1302" t="s">
        <v>114</v>
      </c>
      <c r="G1302" t="s">
        <v>115</v>
      </c>
      <c r="H1302" t="s">
        <v>115</v>
      </c>
      <c r="I1302" t="s">
        <v>115</v>
      </c>
      <c r="J1302" t="s">
        <v>326</v>
      </c>
      <c r="K1302" t="s">
        <v>327</v>
      </c>
      <c r="L1302" t="s">
        <v>959</v>
      </c>
      <c r="M1302" t="s">
        <v>329</v>
      </c>
      <c r="N1302" t="s">
        <v>119</v>
      </c>
      <c r="O1302" t="s">
        <v>120</v>
      </c>
      <c r="P1302" s="8">
        <v>96950</v>
      </c>
      <c r="Q1302" t="s">
        <v>121</v>
      </c>
      <c r="S1302" s="10">
        <v>16702336927</v>
      </c>
      <c r="U1302" t="s">
        <v>330</v>
      </c>
      <c r="V1302">
        <v>23622</v>
      </c>
      <c r="W1302" t="s">
        <v>123</v>
      </c>
      <c r="Y1302" t="s">
        <v>331</v>
      </c>
      <c r="Z1302" t="s">
        <v>332</v>
      </c>
      <c r="AA1302" t="s">
        <v>333</v>
      </c>
      <c r="AB1302" t="s">
        <v>200</v>
      </c>
      <c r="AC1302" t="s">
        <v>959</v>
      </c>
      <c r="AD1302" t="s">
        <v>329</v>
      </c>
      <c r="AE1302" t="s">
        <v>119</v>
      </c>
      <c r="AF1302" t="s">
        <v>120</v>
      </c>
      <c r="AG1302" s="8">
        <v>96950</v>
      </c>
      <c r="AH1302" t="s">
        <v>121</v>
      </c>
      <c r="AJ1302" s="10">
        <v>16702336927</v>
      </c>
      <c r="AL1302" t="s">
        <v>334</v>
      </c>
      <c r="BD1302" t="str">
        <f>"17-3011.00"</f>
        <v>17-3011.00</v>
      </c>
      <c r="BE1302" t="s">
        <v>960</v>
      </c>
      <c r="BF1302" t="s">
        <v>961</v>
      </c>
      <c r="BG1302" t="s">
        <v>962</v>
      </c>
      <c r="BH1302">
        <v>3</v>
      </c>
      <c r="BJ1302" s="1">
        <v>45809</v>
      </c>
      <c r="BK1302" s="1">
        <v>46173</v>
      </c>
      <c r="BN1302">
        <v>40</v>
      </c>
      <c r="BO1302">
        <v>0</v>
      </c>
      <c r="BP1302">
        <v>8</v>
      </c>
      <c r="BQ1302">
        <v>8</v>
      </c>
      <c r="BR1302">
        <v>8</v>
      </c>
      <c r="BS1302">
        <v>8</v>
      </c>
      <c r="BT1302">
        <v>8</v>
      </c>
      <c r="BU1302">
        <v>0</v>
      </c>
      <c r="BV1302" t="str">
        <f>"8:00 AM"</f>
        <v>8:00 AM</v>
      </c>
      <c r="BW1302" t="str">
        <f>"5:00 PM"</f>
        <v>5:00 PM</v>
      </c>
      <c r="BX1302" t="s">
        <v>726</v>
      </c>
      <c r="BY1302">
        <v>0</v>
      </c>
      <c r="BZ1302">
        <v>24</v>
      </c>
      <c r="CA1302" t="s">
        <v>115</v>
      </c>
      <c r="CC1302" s="2" t="s">
        <v>1427</v>
      </c>
      <c r="CD1302" t="s">
        <v>964</v>
      </c>
      <c r="CF1302" t="s">
        <v>119</v>
      </c>
      <c r="CG1302" t="s">
        <v>120</v>
      </c>
      <c r="CH1302" s="8">
        <v>96950</v>
      </c>
      <c r="CI1302" s="3">
        <v>16.18</v>
      </c>
      <c r="CJ1302" s="3">
        <v>16.18</v>
      </c>
      <c r="CK1302" s="3">
        <v>0</v>
      </c>
      <c r="CL1302" s="3">
        <v>0</v>
      </c>
      <c r="CM1302" t="s">
        <v>136</v>
      </c>
      <c r="CN1302" t="s">
        <v>209</v>
      </c>
      <c r="CO1302" t="s">
        <v>138</v>
      </c>
      <c r="CQ1302" t="s">
        <v>115</v>
      </c>
      <c r="CR1302" t="s">
        <v>133</v>
      </c>
      <c r="CS1302" t="s">
        <v>139</v>
      </c>
      <c r="CT1302" t="s">
        <v>139</v>
      </c>
      <c r="CU1302" t="s">
        <v>139</v>
      </c>
      <c r="CV1302" t="s">
        <v>133</v>
      </c>
      <c r="CW1302" t="s">
        <v>139</v>
      </c>
      <c r="CX1302" t="s">
        <v>1428</v>
      </c>
      <c r="CY1302" s="10">
        <v>16702336927</v>
      </c>
      <c r="CZ1302" t="s">
        <v>334</v>
      </c>
      <c r="DA1302" t="s">
        <v>209</v>
      </c>
      <c r="DB1302" t="s">
        <v>133</v>
      </c>
      <c r="DC1302" t="s">
        <v>115</v>
      </c>
    </row>
    <row r="1303" spans="1:112" ht="14.45" customHeight="1" x14ac:dyDescent="0.25">
      <c r="A1303" t="s">
        <v>1977</v>
      </c>
      <c r="B1303" t="s">
        <v>113</v>
      </c>
      <c r="C1303" s="1">
        <v>45692</v>
      </c>
      <c r="D1303" s="1">
        <v>45698</v>
      </c>
      <c r="E1303" t="s">
        <v>114</v>
      </c>
      <c r="G1303" t="s">
        <v>115</v>
      </c>
      <c r="H1303" t="s">
        <v>115</v>
      </c>
      <c r="I1303" t="s">
        <v>115</v>
      </c>
      <c r="J1303" t="s">
        <v>1177</v>
      </c>
      <c r="L1303" t="s">
        <v>1178</v>
      </c>
      <c r="N1303" t="s">
        <v>119</v>
      </c>
      <c r="O1303" t="s">
        <v>120</v>
      </c>
      <c r="P1303" s="8">
        <v>96950</v>
      </c>
      <c r="Q1303" t="s">
        <v>121</v>
      </c>
      <c r="S1303" s="10">
        <v>16702886108</v>
      </c>
      <c r="U1303" t="s">
        <v>1179</v>
      </c>
      <c r="V1303">
        <v>23622</v>
      </c>
      <c r="W1303" t="s">
        <v>123</v>
      </c>
      <c r="Y1303" t="s">
        <v>1180</v>
      </c>
      <c r="Z1303" t="s">
        <v>1181</v>
      </c>
      <c r="AB1303" t="s">
        <v>200</v>
      </c>
      <c r="AC1303" t="s">
        <v>1182</v>
      </c>
      <c r="AE1303" t="s">
        <v>119</v>
      </c>
      <c r="AF1303" t="s">
        <v>120</v>
      </c>
      <c r="AG1303" s="8">
        <v>96950</v>
      </c>
      <c r="AH1303" t="s">
        <v>121</v>
      </c>
      <c r="AJ1303" s="10">
        <v>16702886108</v>
      </c>
      <c r="AL1303" t="s">
        <v>1183</v>
      </c>
      <c r="BD1303" t="str">
        <f>"49-9071.00"</f>
        <v>49-9071.00</v>
      </c>
      <c r="BE1303" t="s">
        <v>241</v>
      </c>
      <c r="BF1303" t="s">
        <v>1978</v>
      </c>
      <c r="BG1303" t="s">
        <v>1979</v>
      </c>
      <c r="BH1303">
        <v>20</v>
      </c>
      <c r="BJ1303" s="1">
        <v>45930</v>
      </c>
      <c r="BK1303" s="1">
        <v>46294</v>
      </c>
      <c r="BN1303">
        <v>40</v>
      </c>
      <c r="BO1303">
        <v>0</v>
      </c>
      <c r="BP1303">
        <v>8</v>
      </c>
      <c r="BQ1303">
        <v>8</v>
      </c>
      <c r="BR1303">
        <v>8</v>
      </c>
      <c r="BS1303">
        <v>8</v>
      </c>
      <c r="BT1303">
        <v>8</v>
      </c>
      <c r="BU1303">
        <v>0</v>
      </c>
      <c r="BV1303" t="str">
        <f>"8:00 AM"</f>
        <v>8:00 AM</v>
      </c>
      <c r="BW1303" t="str">
        <f>"5:00 PM"</f>
        <v>5:00 PM</v>
      </c>
      <c r="BX1303" t="s">
        <v>226</v>
      </c>
      <c r="BY1303">
        <v>0</v>
      </c>
      <c r="BZ1303">
        <v>24</v>
      </c>
      <c r="CA1303" t="s">
        <v>115</v>
      </c>
      <c r="CC1303" t="s">
        <v>1980</v>
      </c>
      <c r="CD1303" t="s">
        <v>1187</v>
      </c>
      <c r="CF1303" t="s">
        <v>119</v>
      </c>
      <c r="CG1303" t="s">
        <v>120</v>
      </c>
      <c r="CH1303" s="8">
        <v>96950</v>
      </c>
      <c r="CI1303" s="3">
        <v>9.75</v>
      </c>
      <c r="CJ1303" s="3">
        <v>9.75</v>
      </c>
      <c r="CK1303" s="3">
        <v>14.63</v>
      </c>
      <c r="CL1303" s="3">
        <v>14.63</v>
      </c>
      <c r="CM1303" t="s">
        <v>136</v>
      </c>
      <c r="CN1303" t="s">
        <v>139</v>
      </c>
      <c r="CO1303" t="s">
        <v>138</v>
      </c>
      <c r="CQ1303" t="s">
        <v>115</v>
      </c>
      <c r="CR1303" t="s">
        <v>133</v>
      </c>
      <c r="CS1303" t="s">
        <v>133</v>
      </c>
      <c r="CT1303" t="s">
        <v>133</v>
      </c>
      <c r="CU1303" t="s">
        <v>139</v>
      </c>
      <c r="CV1303" t="s">
        <v>133</v>
      </c>
      <c r="CW1303" t="s">
        <v>133</v>
      </c>
      <c r="CX1303" t="s">
        <v>1981</v>
      </c>
      <c r="CY1303" s="10">
        <v>16702886108</v>
      </c>
      <c r="CZ1303" t="s">
        <v>1183</v>
      </c>
      <c r="DA1303" t="s">
        <v>139</v>
      </c>
      <c r="DB1303" t="s">
        <v>133</v>
      </c>
      <c r="DC1303" t="s">
        <v>115</v>
      </c>
      <c r="DD1303" t="s">
        <v>1180</v>
      </c>
      <c r="DE1303" t="s">
        <v>1181</v>
      </c>
      <c r="DG1303" t="s">
        <v>1190</v>
      </c>
      <c r="DH1303" t="s">
        <v>1183</v>
      </c>
    </row>
    <row r="1304" spans="1:112" ht="14.45" customHeight="1" x14ac:dyDescent="0.25">
      <c r="A1304" t="s">
        <v>2443</v>
      </c>
      <c r="B1304" t="s">
        <v>192</v>
      </c>
      <c r="C1304" s="1">
        <v>45665</v>
      </c>
      <c r="D1304" s="1">
        <v>45698</v>
      </c>
      <c r="E1304" t="s">
        <v>144</v>
      </c>
      <c r="F1304" s="1">
        <v>45807</v>
      </c>
      <c r="G1304" t="s">
        <v>115</v>
      </c>
      <c r="H1304" t="s">
        <v>115</v>
      </c>
      <c r="I1304" t="s">
        <v>115</v>
      </c>
      <c r="J1304" t="s">
        <v>1012</v>
      </c>
      <c r="L1304" t="s">
        <v>1013</v>
      </c>
      <c r="N1304" t="s">
        <v>162</v>
      </c>
      <c r="O1304" t="s">
        <v>120</v>
      </c>
      <c r="P1304" s="8">
        <v>96952</v>
      </c>
      <c r="Q1304" t="s">
        <v>121</v>
      </c>
      <c r="S1304" s="10">
        <v>16704330422</v>
      </c>
      <c r="U1304" t="s">
        <v>1014</v>
      </c>
      <c r="V1304">
        <v>212312</v>
      </c>
      <c r="W1304" t="s">
        <v>123</v>
      </c>
      <c r="Y1304" t="s">
        <v>1015</v>
      </c>
      <c r="Z1304" t="s">
        <v>1016</v>
      </c>
      <c r="AA1304" t="s">
        <v>1017</v>
      </c>
      <c r="AB1304" t="s">
        <v>1018</v>
      </c>
      <c r="AC1304" t="s">
        <v>1013</v>
      </c>
      <c r="AE1304" t="s">
        <v>162</v>
      </c>
      <c r="AF1304" t="s">
        <v>120</v>
      </c>
      <c r="AG1304" s="8">
        <v>96952</v>
      </c>
      <c r="AH1304" t="s">
        <v>121</v>
      </c>
      <c r="AJ1304" s="10">
        <v>16704330422</v>
      </c>
      <c r="AL1304" t="s">
        <v>1019</v>
      </c>
      <c r="BD1304" t="str">
        <f>"49-3042.00"</f>
        <v>49-3042.00</v>
      </c>
      <c r="BE1304" t="s">
        <v>1020</v>
      </c>
      <c r="BF1304" t="s">
        <v>1021</v>
      </c>
      <c r="BG1304" t="s">
        <v>1022</v>
      </c>
      <c r="BH1304">
        <v>2</v>
      </c>
      <c r="BJ1304" s="1">
        <v>45809</v>
      </c>
      <c r="BK1304" s="1">
        <v>46173</v>
      </c>
      <c r="BN1304">
        <v>40</v>
      </c>
      <c r="BO1304">
        <v>0</v>
      </c>
      <c r="BP1304">
        <v>8</v>
      </c>
      <c r="BQ1304">
        <v>8</v>
      </c>
      <c r="BR1304">
        <v>8</v>
      </c>
      <c r="BS1304">
        <v>8</v>
      </c>
      <c r="BT1304">
        <v>8</v>
      </c>
      <c r="BU1304">
        <v>0</v>
      </c>
      <c r="BV1304" t="str">
        <f>"7:30 AM"</f>
        <v>7:30 AM</v>
      </c>
      <c r="BW1304" t="str">
        <f>"4:30 PM"</f>
        <v>4:30 PM</v>
      </c>
      <c r="BX1304" t="s">
        <v>158</v>
      </c>
      <c r="BY1304">
        <v>0</v>
      </c>
      <c r="BZ1304">
        <v>24</v>
      </c>
      <c r="CA1304" t="s">
        <v>115</v>
      </c>
      <c r="CC1304" t="s">
        <v>2402</v>
      </c>
      <c r="CD1304" t="s">
        <v>1013</v>
      </c>
      <c r="CF1304" t="s">
        <v>162</v>
      </c>
      <c r="CG1304" t="s">
        <v>120</v>
      </c>
      <c r="CH1304" s="8">
        <v>96952</v>
      </c>
      <c r="CI1304" s="3">
        <v>12.5</v>
      </c>
      <c r="CJ1304" s="3">
        <v>13.5</v>
      </c>
      <c r="CK1304" s="3">
        <v>18.75</v>
      </c>
      <c r="CL1304" s="3">
        <v>20.25</v>
      </c>
      <c r="CM1304" t="s">
        <v>136</v>
      </c>
      <c r="CN1304" t="s">
        <v>1024</v>
      </c>
      <c r="CO1304" t="s">
        <v>466</v>
      </c>
      <c r="CQ1304" t="s">
        <v>115</v>
      </c>
      <c r="CR1304" t="s">
        <v>133</v>
      </c>
      <c r="CS1304" t="s">
        <v>133</v>
      </c>
      <c r="CT1304" t="s">
        <v>133</v>
      </c>
      <c r="CU1304" t="s">
        <v>139</v>
      </c>
      <c r="CV1304" t="s">
        <v>133</v>
      </c>
      <c r="CW1304" t="s">
        <v>133</v>
      </c>
      <c r="CX1304" t="s">
        <v>2008</v>
      </c>
      <c r="CY1304" s="10">
        <v>16704330422</v>
      </c>
      <c r="CZ1304" t="s">
        <v>1019</v>
      </c>
      <c r="DA1304" t="s">
        <v>139</v>
      </c>
      <c r="DB1304" t="s">
        <v>133</v>
      </c>
      <c r="DC1304" t="s">
        <v>115</v>
      </c>
    </row>
    <row r="1305" spans="1:112" ht="14.45" customHeight="1" x14ac:dyDescent="0.25">
      <c r="A1305" t="s">
        <v>3309</v>
      </c>
      <c r="B1305" t="s">
        <v>212</v>
      </c>
      <c r="C1305" s="1">
        <v>45643</v>
      </c>
      <c r="D1305" s="1">
        <v>45698</v>
      </c>
      <c r="E1305" t="s">
        <v>114</v>
      </c>
      <c r="G1305" t="s">
        <v>115</v>
      </c>
      <c r="H1305" t="s">
        <v>115</v>
      </c>
      <c r="I1305" t="s">
        <v>115</v>
      </c>
      <c r="J1305" t="s">
        <v>732</v>
      </c>
      <c r="K1305" t="s">
        <v>733</v>
      </c>
      <c r="L1305" t="s">
        <v>734</v>
      </c>
      <c r="N1305" t="s">
        <v>148</v>
      </c>
      <c r="O1305" t="s">
        <v>120</v>
      </c>
      <c r="P1305" s="8">
        <v>96950</v>
      </c>
      <c r="Q1305" t="s">
        <v>121</v>
      </c>
      <c r="S1305" s="10">
        <v>16702344010</v>
      </c>
      <c r="U1305" t="s">
        <v>735</v>
      </c>
      <c r="V1305">
        <v>561320</v>
      </c>
      <c r="W1305" t="s">
        <v>123</v>
      </c>
      <c r="Y1305" t="s">
        <v>736</v>
      </c>
      <c r="Z1305" t="s">
        <v>737</v>
      </c>
      <c r="AA1305" t="s">
        <v>738</v>
      </c>
      <c r="AB1305" t="s">
        <v>460</v>
      </c>
      <c r="AC1305" t="s">
        <v>739</v>
      </c>
      <c r="AE1305" t="s">
        <v>148</v>
      </c>
      <c r="AF1305" t="s">
        <v>120</v>
      </c>
      <c r="AG1305" s="8">
        <v>96950</v>
      </c>
      <c r="AH1305" t="s">
        <v>121</v>
      </c>
      <c r="AJ1305" s="10">
        <v>16702854775</v>
      </c>
      <c r="AL1305" t="s">
        <v>740</v>
      </c>
      <c r="BD1305" t="str">
        <f>"49-9071.00"</f>
        <v>49-9071.00</v>
      </c>
      <c r="BE1305" t="s">
        <v>241</v>
      </c>
      <c r="BF1305" t="s">
        <v>741</v>
      </c>
      <c r="BG1305" t="s">
        <v>241</v>
      </c>
      <c r="BH1305">
        <v>12</v>
      </c>
      <c r="BJ1305" s="1">
        <v>45700</v>
      </c>
      <c r="BK1305" s="1">
        <v>46065</v>
      </c>
      <c r="BN1305">
        <v>40</v>
      </c>
      <c r="BO1305">
        <v>0</v>
      </c>
      <c r="BP1305">
        <v>8</v>
      </c>
      <c r="BQ1305">
        <v>8</v>
      </c>
      <c r="BR1305">
        <v>8</v>
      </c>
      <c r="BS1305">
        <v>8</v>
      </c>
      <c r="BT1305">
        <v>8</v>
      </c>
      <c r="BU1305">
        <v>0</v>
      </c>
      <c r="BV1305" t="str">
        <f>"8:00 AM"</f>
        <v>8:00 AM</v>
      </c>
      <c r="BW1305" t="str">
        <f>"5:00 PM"</f>
        <v>5:00 PM</v>
      </c>
      <c r="BX1305" t="s">
        <v>226</v>
      </c>
      <c r="BY1305">
        <v>0</v>
      </c>
      <c r="BZ1305">
        <v>12</v>
      </c>
      <c r="CA1305" t="s">
        <v>115</v>
      </c>
      <c r="CC1305" t="s">
        <v>742</v>
      </c>
      <c r="CD1305" t="s">
        <v>743</v>
      </c>
      <c r="CF1305" t="s">
        <v>148</v>
      </c>
      <c r="CG1305" t="s">
        <v>120</v>
      </c>
      <c r="CH1305" s="8">
        <v>96950</v>
      </c>
      <c r="CI1305" s="3">
        <v>9.75</v>
      </c>
      <c r="CJ1305" s="3">
        <v>9.75</v>
      </c>
      <c r="CM1305" t="s">
        <v>136</v>
      </c>
      <c r="CN1305" t="s">
        <v>209</v>
      </c>
      <c r="CO1305" t="s">
        <v>2592</v>
      </c>
      <c r="CP1305" t="s">
        <v>209</v>
      </c>
      <c r="CQ1305" t="s">
        <v>115</v>
      </c>
      <c r="CR1305" t="s">
        <v>133</v>
      </c>
      <c r="CS1305" t="s">
        <v>133</v>
      </c>
      <c r="CT1305" t="s">
        <v>139</v>
      </c>
      <c r="CU1305" t="s">
        <v>139</v>
      </c>
      <c r="CV1305" t="s">
        <v>133</v>
      </c>
      <c r="CW1305" t="s">
        <v>133</v>
      </c>
      <c r="CX1305" t="s">
        <v>3310</v>
      </c>
      <c r="CY1305" s="10">
        <v>16702344010</v>
      </c>
      <c r="CZ1305" t="s">
        <v>740</v>
      </c>
      <c r="DA1305" t="s">
        <v>209</v>
      </c>
      <c r="DB1305" t="s">
        <v>133</v>
      </c>
      <c r="DC1305" t="s">
        <v>115</v>
      </c>
    </row>
    <row r="1306" spans="1:112" ht="14.45" customHeight="1" x14ac:dyDescent="0.25">
      <c r="A1306" t="s">
        <v>6510</v>
      </c>
      <c r="B1306" t="s">
        <v>192</v>
      </c>
      <c r="C1306" s="1">
        <v>45669</v>
      </c>
      <c r="D1306" s="1">
        <v>45698</v>
      </c>
      <c r="E1306" t="s">
        <v>114</v>
      </c>
      <c r="G1306" t="s">
        <v>115</v>
      </c>
      <c r="H1306" t="s">
        <v>115</v>
      </c>
      <c r="I1306" t="s">
        <v>115</v>
      </c>
      <c r="J1306" t="s">
        <v>1800</v>
      </c>
      <c r="L1306" t="s">
        <v>1801</v>
      </c>
      <c r="N1306" t="s">
        <v>119</v>
      </c>
      <c r="O1306" t="s">
        <v>120</v>
      </c>
      <c r="P1306" s="8">
        <v>96950</v>
      </c>
      <c r="Q1306" t="s">
        <v>121</v>
      </c>
      <c r="S1306" s="10">
        <v>16702850478</v>
      </c>
      <c r="U1306" t="s">
        <v>1802</v>
      </c>
      <c r="V1306">
        <v>5613</v>
      </c>
      <c r="W1306" t="s">
        <v>123</v>
      </c>
      <c r="Y1306" t="s">
        <v>1803</v>
      </c>
      <c r="Z1306" t="s">
        <v>1804</v>
      </c>
      <c r="AA1306" t="s">
        <v>1134</v>
      </c>
      <c r="AB1306" t="s">
        <v>200</v>
      </c>
      <c r="AC1306" t="s">
        <v>1801</v>
      </c>
      <c r="AE1306" t="s">
        <v>119</v>
      </c>
      <c r="AF1306" t="s">
        <v>120</v>
      </c>
      <c r="AG1306" s="8">
        <v>96950</v>
      </c>
      <c r="AH1306" t="s">
        <v>121</v>
      </c>
      <c r="AJ1306" s="10">
        <v>16702850478</v>
      </c>
      <c r="AL1306" t="s">
        <v>1805</v>
      </c>
      <c r="BD1306" t="str">
        <f>"49-9071.00"</f>
        <v>49-9071.00</v>
      </c>
      <c r="BE1306" t="s">
        <v>241</v>
      </c>
      <c r="BF1306" t="s">
        <v>2871</v>
      </c>
      <c r="BG1306" t="s">
        <v>750</v>
      </c>
      <c r="BH1306">
        <v>8</v>
      </c>
      <c r="BJ1306" s="1">
        <v>45672</v>
      </c>
      <c r="BK1306" s="1">
        <v>45961</v>
      </c>
      <c r="BN1306">
        <v>35</v>
      </c>
      <c r="BO1306">
        <v>0</v>
      </c>
      <c r="BP1306">
        <v>0</v>
      </c>
      <c r="BQ1306">
        <v>7</v>
      </c>
      <c r="BR1306">
        <v>7</v>
      </c>
      <c r="BS1306">
        <v>7</v>
      </c>
      <c r="BT1306">
        <v>7</v>
      </c>
      <c r="BU1306">
        <v>7</v>
      </c>
      <c r="BV1306" t="str">
        <f>"7:00 PM"</f>
        <v>7:00 PM</v>
      </c>
      <c r="BW1306" t="str">
        <f>"3:00 PM"</f>
        <v>3:00 PM</v>
      </c>
      <c r="BX1306" t="s">
        <v>158</v>
      </c>
      <c r="BY1306">
        <v>0</v>
      </c>
      <c r="BZ1306">
        <v>12</v>
      </c>
      <c r="CA1306" t="s">
        <v>115</v>
      </c>
      <c r="CC1306" s="2" t="s">
        <v>1807</v>
      </c>
      <c r="CD1306" t="s">
        <v>2872</v>
      </c>
      <c r="CF1306" t="s">
        <v>119</v>
      </c>
      <c r="CG1306" t="s">
        <v>120</v>
      </c>
      <c r="CH1306" s="8">
        <v>96950</v>
      </c>
      <c r="CI1306" s="3">
        <v>9.75</v>
      </c>
      <c r="CJ1306" s="3">
        <v>9.75</v>
      </c>
      <c r="CK1306" s="3">
        <v>0</v>
      </c>
      <c r="CL1306" s="3">
        <v>0</v>
      </c>
      <c r="CM1306" t="s">
        <v>136</v>
      </c>
      <c r="CN1306" t="s">
        <v>158</v>
      </c>
      <c r="CO1306" t="s">
        <v>138</v>
      </c>
      <c r="CQ1306" t="s">
        <v>115</v>
      </c>
      <c r="CR1306" t="s">
        <v>133</v>
      </c>
      <c r="CS1306" t="s">
        <v>139</v>
      </c>
      <c r="CT1306" t="s">
        <v>139</v>
      </c>
      <c r="CU1306" t="s">
        <v>139</v>
      </c>
      <c r="CV1306" t="s">
        <v>133</v>
      </c>
      <c r="CW1306" t="s">
        <v>139</v>
      </c>
      <c r="CX1306" t="s">
        <v>1922</v>
      </c>
      <c r="CY1306" s="10">
        <v>16702850478</v>
      </c>
      <c r="CZ1306" t="s">
        <v>1805</v>
      </c>
      <c r="DA1306" t="s">
        <v>139</v>
      </c>
      <c r="DB1306" t="s">
        <v>133</v>
      </c>
      <c r="DC1306" t="s">
        <v>115</v>
      </c>
      <c r="DD1306" t="s">
        <v>1803</v>
      </c>
      <c r="DE1306" t="s">
        <v>1804</v>
      </c>
      <c r="DF1306" t="s">
        <v>1134</v>
      </c>
      <c r="DG1306" t="s">
        <v>1800</v>
      </c>
      <c r="DH1306" t="s">
        <v>1805</v>
      </c>
    </row>
    <row r="1307" spans="1:112" ht="14.45" customHeight="1" x14ac:dyDescent="0.25">
      <c r="A1307" t="s">
        <v>8734</v>
      </c>
      <c r="B1307" t="s">
        <v>113</v>
      </c>
      <c r="C1307" s="1">
        <v>45692</v>
      </c>
      <c r="D1307" s="1">
        <v>45698</v>
      </c>
      <c r="E1307" t="s">
        <v>144</v>
      </c>
      <c r="F1307" s="1">
        <v>45928</v>
      </c>
      <c r="G1307" t="s">
        <v>115</v>
      </c>
      <c r="H1307" t="s">
        <v>115</v>
      </c>
      <c r="I1307" t="s">
        <v>115</v>
      </c>
      <c r="J1307" t="s">
        <v>1177</v>
      </c>
      <c r="L1307" t="s">
        <v>1178</v>
      </c>
      <c r="N1307" t="s">
        <v>119</v>
      </c>
      <c r="O1307" t="s">
        <v>120</v>
      </c>
      <c r="P1307" s="8">
        <v>96950</v>
      </c>
      <c r="Q1307" t="s">
        <v>121</v>
      </c>
      <c r="S1307" s="10">
        <v>16702886108</v>
      </c>
      <c r="U1307" t="s">
        <v>1179</v>
      </c>
      <c r="V1307">
        <v>23622</v>
      </c>
      <c r="W1307" t="s">
        <v>123</v>
      </c>
      <c r="Y1307" t="s">
        <v>1180</v>
      </c>
      <c r="Z1307" t="s">
        <v>1181</v>
      </c>
      <c r="AB1307" t="s">
        <v>200</v>
      </c>
      <c r="AC1307" t="s">
        <v>1182</v>
      </c>
      <c r="AE1307" t="s">
        <v>119</v>
      </c>
      <c r="AF1307" t="s">
        <v>120</v>
      </c>
      <c r="AG1307" s="8">
        <v>96950</v>
      </c>
      <c r="AH1307" t="s">
        <v>121</v>
      </c>
      <c r="AJ1307" s="10">
        <v>16702886108</v>
      </c>
      <c r="AL1307" t="s">
        <v>1183</v>
      </c>
      <c r="BD1307" t="str">
        <f>"49-9071.00"</f>
        <v>49-9071.00</v>
      </c>
      <c r="BE1307" t="s">
        <v>241</v>
      </c>
      <c r="BF1307" t="s">
        <v>1978</v>
      </c>
      <c r="BG1307" t="s">
        <v>1979</v>
      </c>
      <c r="BH1307">
        <v>15</v>
      </c>
      <c r="BJ1307" s="1">
        <v>45930</v>
      </c>
      <c r="BK1307" s="1">
        <v>46294</v>
      </c>
      <c r="BN1307">
        <v>40</v>
      </c>
      <c r="BO1307">
        <v>0</v>
      </c>
      <c r="BP1307">
        <v>8</v>
      </c>
      <c r="BQ1307">
        <v>8</v>
      </c>
      <c r="BR1307">
        <v>8</v>
      </c>
      <c r="BS1307">
        <v>8</v>
      </c>
      <c r="BT1307">
        <v>8</v>
      </c>
      <c r="BU1307">
        <v>0</v>
      </c>
      <c r="BV1307" t="str">
        <f>"8:00 AM"</f>
        <v>8:00 AM</v>
      </c>
      <c r="BW1307" t="str">
        <f>"5:00 PM"</f>
        <v>5:00 PM</v>
      </c>
      <c r="BX1307" t="s">
        <v>226</v>
      </c>
      <c r="BY1307">
        <v>0</v>
      </c>
      <c r="BZ1307">
        <v>24</v>
      </c>
      <c r="CA1307" t="s">
        <v>115</v>
      </c>
      <c r="CC1307" t="s">
        <v>1980</v>
      </c>
      <c r="CD1307" t="s">
        <v>1187</v>
      </c>
      <c r="CF1307" t="s">
        <v>119</v>
      </c>
      <c r="CG1307" t="s">
        <v>120</v>
      </c>
      <c r="CH1307" s="8">
        <v>96950</v>
      </c>
      <c r="CI1307" s="3">
        <v>9.75</v>
      </c>
      <c r="CJ1307" s="3">
        <v>9.75</v>
      </c>
      <c r="CK1307" s="3">
        <v>14.63</v>
      </c>
      <c r="CL1307" s="3">
        <v>14.63</v>
      </c>
      <c r="CM1307" t="s">
        <v>136</v>
      </c>
      <c r="CN1307" t="s">
        <v>139</v>
      </c>
      <c r="CO1307" t="s">
        <v>466</v>
      </c>
      <c r="CQ1307" t="s">
        <v>115</v>
      </c>
      <c r="CR1307" t="s">
        <v>133</v>
      </c>
      <c r="CS1307" t="s">
        <v>133</v>
      </c>
      <c r="CT1307" t="s">
        <v>133</v>
      </c>
      <c r="CU1307" t="s">
        <v>139</v>
      </c>
      <c r="CV1307" t="s">
        <v>133</v>
      </c>
      <c r="CW1307" t="s">
        <v>133</v>
      </c>
      <c r="CX1307" s="2" t="s">
        <v>4548</v>
      </c>
      <c r="CY1307" s="10">
        <v>16702886108</v>
      </c>
      <c r="CZ1307" t="s">
        <v>1183</v>
      </c>
      <c r="DA1307" t="s">
        <v>209</v>
      </c>
      <c r="DB1307" t="s">
        <v>133</v>
      </c>
      <c r="DC1307" t="s">
        <v>115</v>
      </c>
      <c r="DD1307" t="s">
        <v>1180</v>
      </c>
      <c r="DE1307" t="s">
        <v>1181</v>
      </c>
      <c r="DF1307" t="s">
        <v>4940</v>
      </c>
      <c r="DG1307" t="s">
        <v>1177</v>
      </c>
      <c r="DH1307" t="s">
        <v>1183</v>
      </c>
    </row>
    <row r="1308" spans="1:112" ht="14.45" customHeight="1" x14ac:dyDescent="0.25">
      <c r="A1308" t="s">
        <v>9241</v>
      </c>
      <c r="B1308" t="s">
        <v>113</v>
      </c>
      <c r="C1308" s="1">
        <v>45688</v>
      </c>
      <c r="D1308" s="1">
        <v>45698</v>
      </c>
      <c r="E1308" t="s">
        <v>114</v>
      </c>
      <c r="G1308" t="s">
        <v>115</v>
      </c>
      <c r="H1308" t="s">
        <v>115</v>
      </c>
      <c r="I1308" t="s">
        <v>115</v>
      </c>
      <c r="J1308" t="s">
        <v>809</v>
      </c>
      <c r="L1308" t="s">
        <v>815</v>
      </c>
      <c r="N1308" t="s">
        <v>148</v>
      </c>
      <c r="O1308" t="s">
        <v>120</v>
      </c>
      <c r="P1308" s="8">
        <v>96950</v>
      </c>
      <c r="Q1308" t="s">
        <v>121</v>
      </c>
      <c r="S1308" s="10">
        <v>16702358748</v>
      </c>
      <c r="U1308" t="s">
        <v>811</v>
      </c>
      <c r="V1308">
        <v>23622</v>
      </c>
      <c r="W1308" t="s">
        <v>123</v>
      </c>
      <c r="Y1308" t="s">
        <v>812</v>
      </c>
      <c r="Z1308" t="s">
        <v>813</v>
      </c>
      <c r="AA1308" t="s">
        <v>814</v>
      </c>
      <c r="AB1308" t="s">
        <v>565</v>
      </c>
      <c r="AC1308" t="s">
        <v>815</v>
      </c>
      <c r="AE1308" t="s">
        <v>148</v>
      </c>
      <c r="AF1308" t="s">
        <v>120</v>
      </c>
      <c r="AG1308" s="8">
        <v>96950</v>
      </c>
      <c r="AH1308" t="s">
        <v>121</v>
      </c>
      <c r="AJ1308" s="10">
        <v>16702358748</v>
      </c>
      <c r="AL1308" t="s">
        <v>816</v>
      </c>
      <c r="BD1308" t="str">
        <f>"49-9071.00"</f>
        <v>49-9071.00</v>
      </c>
      <c r="BE1308" t="s">
        <v>241</v>
      </c>
      <c r="BF1308" t="s">
        <v>1286</v>
      </c>
      <c r="BG1308" t="s">
        <v>1287</v>
      </c>
      <c r="BH1308">
        <v>11</v>
      </c>
      <c r="BJ1308" s="1">
        <v>45839</v>
      </c>
      <c r="BK1308" s="1">
        <v>46203</v>
      </c>
      <c r="BN1308">
        <v>35</v>
      </c>
      <c r="BO1308">
        <v>0</v>
      </c>
      <c r="BP1308">
        <v>7</v>
      </c>
      <c r="BQ1308">
        <v>7</v>
      </c>
      <c r="BR1308">
        <v>7</v>
      </c>
      <c r="BS1308">
        <v>7</v>
      </c>
      <c r="BT1308">
        <v>7</v>
      </c>
      <c r="BU1308">
        <v>0</v>
      </c>
      <c r="BV1308" t="str">
        <f>"8:00 AM"</f>
        <v>8:00 AM</v>
      </c>
      <c r="BW1308" t="str">
        <f>"4:00 PM"</f>
        <v>4:00 PM</v>
      </c>
      <c r="BX1308" t="s">
        <v>226</v>
      </c>
      <c r="BY1308">
        <v>0</v>
      </c>
      <c r="BZ1308">
        <v>12</v>
      </c>
      <c r="CA1308" t="s">
        <v>115</v>
      </c>
      <c r="CC1308" t="s">
        <v>158</v>
      </c>
      <c r="CD1308" t="s">
        <v>815</v>
      </c>
      <c r="CF1308" t="s">
        <v>148</v>
      </c>
      <c r="CG1308" t="s">
        <v>120</v>
      </c>
      <c r="CH1308" s="8">
        <v>96950</v>
      </c>
      <c r="CI1308" s="3">
        <v>9.75</v>
      </c>
      <c r="CJ1308" s="3">
        <v>9.75</v>
      </c>
      <c r="CK1308" s="3">
        <v>14.62</v>
      </c>
      <c r="CL1308" s="3">
        <v>14.62</v>
      </c>
      <c r="CM1308" t="s">
        <v>136</v>
      </c>
      <c r="CN1308" t="s">
        <v>139</v>
      </c>
      <c r="CO1308" t="s">
        <v>466</v>
      </c>
      <c r="CQ1308" t="s">
        <v>115</v>
      </c>
      <c r="CR1308" t="s">
        <v>133</v>
      </c>
      <c r="CS1308" t="s">
        <v>139</v>
      </c>
      <c r="CT1308" t="s">
        <v>133</v>
      </c>
      <c r="CU1308" t="s">
        <v>139</v>
      </c>
      <c r="CV1308" t="s">
        <v>133</v>
      </c>
      <c r="CW1308" t="s">
        <v>139</v>
      </c>
      <c r="CX1308" t="s">
        <v>9650</v>
      </c>
      <c r="CY1308" s="10">
        <v>16702358748</v>
      </c>
      <c r="CZ1308" t="s">
        <v>816</v>
      </c>
      <c r="DA1308" t="s">
        <v>209</v>
      </c>
      <c r="DB1308" t="s">
        <v>133</v>
      </c>
      <c r="DC1308" t="s">
        <v>115</v>
      </c>
    </row>
    <row r="1309" spans="1:112" ht="14.45" customHeight="1" x14ac:dyDescent="0.25">
      <c r="A1309" t="s">
        <v>1572</v>
      </c>
      <c r="B1309" t="s">
        <v>143</v>
      </c>
      <c r="C1309" s="1">
        <v>45630</v>
      </c>
      <c r="D1309" s="1">
        <v>45699</v>
      </c>
      <c r="E1309" t="s">
        <v>114</v>
      </c>
      <c r="G1309" t="s">
        <v>115</v>
      </c>
      <c r="H1309" t="s">
        <v>115</v>
      </c>
      <c r="I1309" t="s">
        <v>115</v>
      </c>
      <c r="J1309" t="s">
        <v>1573</v>
      </c>
      <c r="L1309" t="s">
        <v>683</v>
      </c>
      <c r="M1309" t="s">
        <v>684</v>
      </c>
      <c r="N1309" t="s">
        <v>119</v>
      </c>
      <c r="O1309" t="s">
        <v>120</v>
      </c>
      <c r="P1309" s="8">
        <v>96950</v>
      </c>
      <c r="Q1309" t="s">
        <v>121</v>
      </c>
      <c r="S1309" s="10">
        <v>16702352883</v>
      </c>
      <c r="T1309">
        <v>0</v>
      </c>
      <c r="U1309" t="s">
        <v>685</v>
      </c>
      <c r="V1309">
        <v>56132</v>
      </c>
      <c r="W1309" t="s">
        <v>234</v>
      </c>
      <c r="X1309" t="s">
        <v>133</v>
      </c>
      <c r="Y1309" t="s">
        <v>686</v>
      </c>
      <c r="Z1309" t="s">
        <v>687</v>
      </c>
      <c r="AB1309" t="s">
        <v>663</v>
      </c>
      <c r="AC1309" t="s">
        <v>683</v>
      </c>
      <c r="AD1309" t="s">
        <v>684</v>
      </c>
      <c r="AE1309" t="s">
        <v>119</v>
      </c>
      <c r="AF1309" t="s">
        <v>120</v>
      </c>
      <c r="AG1309" s="8">
        <v>96950</v>
      </c>
      <c r="AH1309" t="s">
        <v>121</v>
      </c>
      <c r="AJ1309" s="10">
        <v>16702352883</v>
      </c>
      <c r="AK1309">
        <v>0</v>
      </c>
      <c r="AL1309" t="s">
        <v>688</v>
      </c>
      <c r="BD1309" t="str">
        <f>"49-9071.00"</f>
        <v>49-9071.00</v>
      </c>
      <c r="BE1309" t="s">
        <v>241</v>
      </c>
      <c r="BF1309" t="s">
        <v>1574</v>
      </c>
      <c r="BG1309" t="s">
        <v>1153</v>
      </c>
      <c r="BH1309">
        <v>5</v>
      </c>
      <c r="BI1309">
        <v>5</v>
      </c>
      <c r="BJ1309" s="1">
        <v>45706</v>
      </c>
      <c r="BK1309" s="1">
        <v>46070</v>
      </c>
      <c r="BL1309" s="1">
        <v>45706</v>
      </c>
      <c r="BM1309" s="1">
        <v>46070</v>
      </c>
      <c r="BN1309">
        <v>35</v>
      </c>
      <c r="BO1309">
        <v>0</v>
      </c>
      <c r="BP1309">
        <v>7</v>
      </c>
      <c r="BQ1309">
        <v>7</v>
      </c>
      <c r="BR1309">
        <v>7</v>
      </c>
      <c r="BS1309">
        <v>7</v>
      </c>
      <c r="BT1309">
        <v>7</v>
      </c>
      <c r="BU1309">
        <v>0</v>
      </c>
      <c r="BV1309" t="str">
        <f>"8:00 AM"</f>
        <v>8:00 AM</v>
      </c>
      <c r="BW1309" t="str">
        <f>"4:00 PM"</f>
        <v>4:00 PM</v>
      </c>
      <c r="BX1309" t="s">
        <v>226</v>
      </c>
      <c r="BY1309">
        <v>0</v>
      </c>
      <c r="BZ1309">
        <v>12</v>
      </c>
      <c r="CA1309" t="s">
        <v>115</v>
      </c>
      <c r="CC1309" s="2" t="s">
        <v>1575</v>
      </c>
      <c r="CD1309" t="s">
        <v>683</v>
      </c>
      <c r="CE1309" t="s">
        <v>684</v>
      </c>
      <c r="CF1309" t="s">
        <v>119</v>
      </c>
      <c r="CG1309" t="s">
        <v>120</v>
      </c>
      <c r="CH1309" s="8">
        <v>96950</v>
      </c>
      <c r="CI1309" s="3">
        <v>9.75</v>
      </c>
      <c r="CJ1309" s="3">
        <v>9.75</v>
      </c>
      <c r="CK1309" s="3">
        <v>14.63</v>
      </c>
      <c r="CL1309" s="3">
        <v>14.63</v>
      </c>
      <c r="CM1309" t="s">
        <v>136</v>
      </c>
      <c r="CN1309" t="s">
        <v>368</v>
      </c>
      <c r="CO1309" t="s">
        <v>138</v>
      </c>
      <c r="CQ1309" t="s">
        <v>115</v>
      </c>
      <c r="CR1309" t="s">
        <v>133</v>
      </c>
      <c r="CS1309" t="s">
        <v>139</v>
      </c>
      <c r="CT1309" t="s">
        <v>133</v>
      </c>
      <c r="CU1309" t="s">
        <v>139</v>
      </c>
      <c r="CV1309" t="s">
        <v>133</v>
      </c>
      <c r="CW1309" t="s">
        <v>139</v>
      </c>
      <c r="CX1309" t="s">
        <v>692</v>
      </c>
      <c r="CY1309" s="10">
        <v>16702352883</v>
      </c>
      <c r="CZ1309" t="s">
        <v>688</v>
      </c>
      <c r="DA1309" t="s">
        <v>209</v>
      </c>
      <c r="DB1309" t="s">
        <v>133</v>
      </c>
      <c r="DC1309" t="s">
        <v>133</v>
      </c>
    </row>
    <row r="1310" spans="1:112" ht="14.45" customHeight="1" x14ac:dyDescent="0.25">
      <c r="A1310" t="s">
        <v>4758</v>
      </c>
      <c r="B1310" t="s">
        <v>192</v>
      </c>
      <c r="C1310" s="1">
        <v>45674</v>
      </c>
      <c r="D1310" s="1">
        <v>45699</v>
      </c>
      <c r="E1310" t="s">
        <v>144</v>
      </c>
      <c r="F1310" s="1">
        <v>45810</v>
      </c>
      <c r="G1310" t="s">
        <v>115</v>
      </c>
      <c r="H1310" t="s">
        <v>115</v>
      </c>
      <c r="I1310" t="s">
        <v>115</v>
      </c>
      <c r="J1310" t="s">
        <v>4759</v>
      </c>
      <c r="L1310" t="s">
        <v>4760</v>
      </c>
      <c r="M1310" t="s">
        <v>4761</v>
      </c>
      <c r="N1310" t="s">
        <v>119</v>
      </c>
      <c r="O1310" t="s">
        <v>120</v>
      </c>
      <c r="P1310" s="8">
        <v>96950</v>
      </c>
      <c r="Q1310" t="s">
        <v>121</v>
      </c>
      <c r="R1310" t="s">
        <v>284</v>
      </c>
      <c r="S1310" s="10">
        <v>16703228300</v>
      </c>
      <c r="U1310" t="s">
        <v>4762</v>
      </c>
      <c r="V1310">
        <v>813990</v>
      </c>
      <c r="W1310" t="s">
        <v>123</v>
      </c>
      <c r="Y1310" t="s">
        <v>4763</v>
      </c>
      <c r="Z1310" t="s">
        <v>2861</v>
      </c>
      <c r="AB1310" t="s">
        <v>663</v>
      </c>
      <c r="AC1310" t="s">
        <v>4760</v>
      </c>
      <c r="AD1310" t="s">
        <v>4764</v>
      </c>
      <c r="AE1310" t="s">
        <v>119</v>
      </c>
      <c r="AF1310" t="s">
        <v>120</v>
      </c>
      <c r="AG1310" s="8">
        <v>96950</v>
      </c>
      <c r="AH1310" t="s">
        <v>121</v>
      </c>
      <c r="AI1310" t="s">
        <v>284</v>
      </c>
      <c r="AJ1310" s="10">
        <v>16703228300</v>
      </c>
      <c r="AL1310" t="s">
        <v>4765</v>
      </c>
      <c r="BD1310" t="str">
        <f>"49-9099.00"</f>
        <v>49-9099.00</v>
      </c>
      <c r="BE1310" t="s">
        <v>182</v>
      </c>
      <c r="BF1310" t="s">
        <v>4766</v>
      </c>
      <c r="BG1310" t="s">
        <v>4767</v>
      </c>
      <c r="BH1310">
        <v>1</v>
      </c>
      <c r="BJ1310" s="1">
        <v>45811</v>
      </c>
      <c r="BK1310" s="1">
        <v>46906</v>
      </c>
      <c r="BN1310">
        <v>35</v>
      </c>
      <c r="BO1310">
        <v>0</v>
      </c>
      <c r="BP1310">
        <v>7</v>
      </c>
      <c r="BQ1310">
        <v>7</v>
      </c>
      <c r="BR1310">
        <v>7</v>
      </c>
      <c r="BS1310">
        <v>7</v>
      </c>
      <c r="BT1310">
        <v>7</v>
      </c>
      <c r="BU1310">
        <v>0</v>
      </c>
      <c r="BV1310" t="str">
        <f>"8:00 AM"</f>
        <v>8:00 AM</v>
      </c>
      <c r="BW1310" t="str">
        <f>"5:00 PM"</f>
        <v>5:00 PM</v>
      </c>
      <c r="BX1310" t="s">
        <v>158</v>
      </c>
      <c r="BY1310">
        <v>0</v>
      </c>
      <c r="BZ1310">
        <v>12</v>
      </c>
      <c r="CA1310" t="s">
        <v>115</v>
      </c>
      <c r="CC1310" t="s">
        <v>246</v>
      </c>
      <c r="CD1310" t="s">
        <v>4768</v>
      </c>
      <c r="CE1310" t="s">
        <v>4769</v>
      </c>
      <c r="CF1310" t="s">
        <v>119</v>
      </c>
      <c r="CG1310" t="s">
        <v>120</v>
      </c>
      <c r="CH1310" s="8">
        <v>96950</v>
      </c>
      <c r="CI1310" s="3">
        <v>10.02</v>
      </c>
      <c r="CJ1310" s="3">
        <v>10.87</v>
      </c>
      <c r="CK1310" s="3">
        <v>15.03</v>
      </c>
      <c r="CL1310" s="3">
        <v>16.309999999999999</v>
      </c>
      <c r="CM1310" t="s">
        <v>136</v>
      </c>
      <c r="CN1310" t="s">
        <v>246</v>
      </c>
      <c r="CO1310" t="s">
        <v>138</v>
      </c>
      <c r="CQ1310" t="s">
        <v>115</v>
      </c>
      <c r="CR1310" t="s">
        <v>133</v>
      </c>
      <c r="CS1310" t="s">
        <v>139</v>
      </c>
      <c r="CT1310" t="s">
        <v>133</v>
      </c>
      <c r="CU1310" t="s">
        <v>139</v>
      </c>
      <c r="CV1310" t="s">
        <v>133</v>
      </c>
      <c r="CW1310" t="s">
        <v>139</v>
      </c>
      <c r="CX1310" t="s">
        <v>295</v>
      </c>
      <c r="CY1310" s="10">
        <v>16703228300</v>
      </c>
      <c r="CZ1310" t="s">
        <v>4765</v>
      </c>
      <c r="DA1310" t="s">
        <v>793</v>
      </c>
      <c r="DB1310" t="s">
        <v>133</v>
      </c>
      <c r="DC1310" t="s">
        <v>115</v>
      </c>
    </row>
    <row r="1311" spans="1:112" ht="14.45" customHeight="1" x14ac:dyDescent="0.25">
      <c r="A1311" t="s">
        <v>5953</v>
      </c>
      <c r="B1311" t="s">
        <v>143</v>
      </c>
      <c r="C1311" s="1">
        <v>45630</v>
      </c>
      <c r="D1311" s="1">
        <v>45699</v>
      </c>
      <c r="E1311" t="s">
        <v>114</v>
      </c>
      <c r="G1311" t="s">
        <v>115</v>
      </c>
      <c r="H1311" t="s">
        <v>115</v>
      </c>
      <c r="I1311" t="s">
        <v>115</v>
      </c>
      <c r="J1311" t="s">
        <v>682</v>
      </c>
      <c r="L1311" t="s">
        <v>683</v>
      </c>
      <c r="M1311" t="s">
        <v>684</v>
      </c>
      <c r="N1311" t="s">
        <v>119</v>
      </c>
      <c r="O1311" t="s">
        <v>120</v>
      </c>
      <c r="P1311" s="8">
        <v>96950</v>
      </c>
      <c r="Q1311" t="s">
        <v>121</v>
      </c>
      <c r="S1311" s="10">
        <v>16702352883</v>
      </c>
      <c r="T1311">
        <v>0</v>
      </c>
      <c r="U1311" t="s">
        <v>685</v>
      </c>
      <c r="V1311">
        <v>56132</v>
      </c>
      <c r="W1311" t="s">
        <v>234</v>
      </c>
      <c r="X1311" t="s">
        <v>133</v>
      </c>
      <c r="Y1311" t="s">
        <v>686</v>
      </c>
      <c r="Z1311" t="s">
        <v>687</v>
      </c>
      <c r="AB1311" t="s">
        <v>663</v>
      </c>
      <c r="AC1311" t="s">
        <v>683</v>
      </c>
      <c r="AD1311" t="s">
        <v>684</v>
      </c>
      <c r="AE1311" t="s">
        <v>119</v>
      </c>
      <c r="AF1311" t="s">
        <v>120</v>
      </c>
      <c r="AG1311" s="8">
        <v>96950</v>
      </c>
      <c r="AH1311" t="s">
        <v>121</v>
      </c>
      <c r="AJ1311" s="10">
        <v>16702352883</v>
      </c>
      <c r="AK1311">
        <v>0</v>
      </c>
      <c r="AL1311" t="s">
        <v>688</v>
      </c>
      <c r="BD1311" t="str">
        <f>"37-2012.00"</f>
        <v>37-2012.00</v>
      </c>
      <c r="BE1311" t="s">
        <v>512</v>
      </c>
      <c r="BF1311" t="s">
        <v>5954</v>
      </c>
      <c r="BG1311" t="s">
        <v>5955</v>
      </c>
      <c r="BH1311">
        <v>5</v>
      </c>
      <c r="BI1311">
        <v>5</v>
      </c>
      <c r="BJ1311" s="1">
        <v>45706</v>
      </c>
      <c r="BK1311" s="1">
        <v>46070</v>
      </c>
      <c r="BL1311" s="1">
        <v>45706</v>
      </c>
      <c r="BM1311" s="1">
        <v>46070</v>
      </c>
      <c r="BN1311">
        <v>35</v>
      </c>
      <c r="BO1311">
        <v>0</v>
      </c>
      <c r="BP1311">
        <v>7</v>
      </c>
      <c r="BQ1311">
        <v>7</v>
      </c>
      <c r="BR1311">
        <v>7</v>
      </c>
      <c r="BS1311">
        <v>7</v>
      </c>
      <c r="BT1311">
        <v>7</v>
      </c>
      <c r="BU1311">
        <v>0</v>
      </c>
      <c r="BV1311" t="str">
        <f>"8:00 AM"</f>
        <v>8:00 AM</v>
      </c>
      <c r="BW1311" t="str">
        <f>"4:00 PM"</f>
        <v>4:00 PM</v>
      </c>
      <c r="BX1311" t="s">
        <v>158</v>
      </c>
      <c r="BY1311">
        <v>0</v>
      </c>
      <c r="BZ1311">
        <v>3</v>
      </c>
      <c r="CA1311" t="s">
        <v>115</v>
      </c>
      <c r="CC1311" t="s">
        <v>5956</v>
      </c>
      <c r="CD1311" t="s">
        <v>683</v>
      </c>
      <c r="CE1311" t="s">
        <v>684</v>
      </c>
      <c r="CF1311" t="s">
        <v>119</v>
      </c>
      <c r="CG1311" t="s">
        <v>120</v>
      </c>
      <c r="CH1311" s="8">
        <v>96950</v>
      </c>
      <c r="CI1311" s="3">
        <v>7.77</v>
      </c>
      <c r="CJ1311" s="3">
        <v>7.77</v>
      </c>
      <c r="CK1311" s="3">
        <v>11.66</v>
      </c>
      <c r="CL1311" s="3">
        <v>11.66</v>
      </c>
      <c r="CM1311" t="s">
        <v>136</v>
      </c>
      <c r="CN1311" t="s">
        <v>368</v>
      </c>
      <c r="CO1311" t="s">
        <v>138</v>
      </c>
      <c r="CQ1311" t="s">
        <v>115</v>
      </c>
      <c r="CR1311" t="s">
        <v>133</v>
      </c>
      <c r="CS1311" t="s">
        <v>139</v>
      </c>
      <c r="CT1311" t="s">
        <v>133</v>
      </c>
      <c r="CU1311" t="s">
        <v>139</v>
      </c>
      <c r="CV1311" t="s">
        <v>133</v>
      </c>
      <c r="CW1311" t="s">
        <v>139</v>
      </c>
      <c r="CX1311" t="s">
        <v>692</v>
      </c>
      <c r="CY1311" s="10">
        <v>16702352883</v>
      </c>
      <c r="CZ1311" t="s">
        <v>688</v>
      </c>
      <c r="DA1311" t="s">
        <v>209</v>
      </c>
      <c r="DB1311" t="s">
        <v>133</v>
      </c>
      <c r="DC1311" t="s">
        <v>133</v>
      </c>
    </row>
    <row r="1312" spans="1:112" ht="14.45" customHeight="1" x14ac:dyDescent="0.25">
      <c r="A1312" t="s">
        <v>6688</v>
      </c>
      <c r="B1312" t="s">
        <v>192</v>
      </c>
      <c r="C1312" s="1">
        <v>45641</v>
      </c>
      <c r="D1312" s="1">
        <v>45699</v>
      </c>
      <c r="E1312" t="s">
        <v>114</v>
      </c>
      <c r="G1312" t="s">
        <v>133</v>
      </c>
      <c r="H1312" t="s">
        <v>133</v>
      </c>
      <c r="I1312" t="s">
        <v>115</v>
      </c>
      <c r="J1312" t="s">
        <v>615</v>
      </c>
      <c r="K1312" t="s">
        <v>2986</v>
      </c>
      <c r="L1312" t="s">
        <v>2987</v>
      </c>
      <c r="M1312" t="s">
        <v>1711</v>
      </c>
      <c r="N1312" t="s">
        <v>148</v>
      </c>
      <c r="O1312" t="s">
        <v>120</v>
      </c>
      <c r="P1312" s="8">
        <v>96950</v>
      </c>
      <c r="Q1312" t="s">
        <v>121</v>
      </c>
      <c r="S1312" s="10">
        <v>16702850063</v>
      </c>
      <c r="U1312" t="s">
        <v>619</v>
      </c>
      <c r="V1312">
        <v>311812</v>
      </c>
      <c r="W1312" t="s">
        <v>123</v>
      </c>
      <c r="Y1312" t="s">
        <v>620</v>
      </c>
      <c r="Z1312" t="s">
        <v>621</v>
      </c>
      <c r="AA1312" t="s">
        <v>1891</v>
      </c>
      <c r="AB1312" t="s">
        <v>347</v>
      </c>
      <c r="AC1312" t="s">
        <v>2987</v>
      </c>
      <c r="AD1312" t="s">
        <v>1711</v>
      </c>
      <c r="AE1312" t="s">
        <v>148</v>
      </c>
      <c r="AF1312" t="s">
        <v>120</v>
      </c>
      <c r="AG1312" s="8">
        <v>96950</v>
      </c>
      <c r="AH1312" t="s">
        <v>121</v>
      </c>
      <c r="AJ1312" s="10">
        <v>16702850063</v>
      </c>
      <c r="AL1312" t="s">
        <v>624</v>
      </c>
      <c r="BD1312" t="str">
        <f>"51-3011.00"</f>
        <v>51-3011.00</v>
      </c>
      <c r="BE1312" t="s">
        <v>767</v>
      </c>
      <c r="BF1312" t="s">
        <v>6689</v>
      </c>
      <c r="BG1312" t="s">
        <v>769</v>
      </c>
      <c r="BH1312">
        <v>5</v>
      </c>
      <c r="BJ1312" s="1">
        <v>45689</v>
      </c>
      <c r="BK1312" s="1">
        <v>45930</v>
      </c>
      <c r="BN1312">
        <v>40</v>
      </c>
      <c r="BO1312">
        <v>0</v>
      </c>
      <c r="BP1312">
        <v>8</v>
      </c>
      <c r="BQ1312">
        <v>8</v>
      </c>
      <c r="BR1312">
        <v>8</v>
      </c>
      <c r="BS1312">
        <v>8</v>
      </c>
      <c r="BT1312">
        <v>8</v>
      </c>
      <c r="BU1312">
        <v>0</v>
      </c>
      <c r="BV1312" t="str">
        <f>"8:36 AM"</f>
        <v>8:36 AM</v>
      </c>
      <c r="BW1312" t="str">
        <f>"5:36 PM"</f>
        <v>5:36 PM</v>
      </c>
      <c r="BX1312" t="s">
        <v>158</v>
      </c>
      <c r="BY1312">
        <v>0</v>
      </c>
      <c r="BZ1312">
        <v>3</v>
      </c>
      <c r="CA1312" t="s">
        <v>115</v>
      </c>
      <c r="CC1312" t="s">
        <v>6690</v>
      </c>
      <c r="CD1312" t="s">
        <v>2987</v>
      </c>
      <c r="CE1312" t="s">
        <v>1711</v>
      </c>
      <c r="CF1312" t="s">
        <v>148</v>
      </c>
      <c r="CG1312" t="s">
        <v>120</v>
      </c>
      <c r="CH1312" s="8">
        <v>96950</v>
      </c>
      <c r="CI1312" s="3">
        <v>8.64</v>
      </c>
      <c r="CJ1312" s="3">
        <v>8.64</v>
      </c>
      <c r="CK1312" s="3">
        <v>12.96</v>
      </c>
      <c r="CL1312" s="3">
        <v>12.96</v>
      </c>
      <c r="CM1312" t="s">
        <v>136</v>
      </c>
      <c r="CN1312" t="s">
        <v>2475</v>
      </c>
      <c r="CO1312" t="s">
        <v>138</v>
      </c>
      <c r="CQ1312" t="s">
        <v>115</v>
      </c>
      <c r="CR1312" t="s">
        <v>133</v>
      </c>
      <c r="CS1312" t="s">
        <v>133</v>
      </c>
      <c r="CT1312" t="s">
        <v>133</v>
      </c>
      <c r="CU1312" t="s">
        <v>139</v>
      </c>
      <c r="CV1312" t="s">
        <v>133</v>
      </c>
      <c r="CW1312" t="s">
        <v>133</v>
      </c>
      <c r="CX1312" s="2" t="s">
        <v>1895</v>
      </c>
      <c r="CY1312" s="10">
        <v>16702850063</v>
      </c>
      <c r="CZ1312" t="s">
        <v>6142</v>
      </c>
      <c r="DA1312" t="s">
        <v>139</v>
      </c>
      <c r="DB1312" t="s">
        <v>133</v>
      </c>
      <c r="DC1312" t="s">
        <v>115</v>
      </c>
    </row>
    <row r="1313" spans="1:112" ht="14.45" customHeight="1" x14ac:dyDescent="0.25">
      <c r="A1313" t="s">
        <v>7130</v>
      </c>
      <c r="B1313" t="s">
        <v>143</v>
      </c>
      <c r="C1313" s="1">
        <v>45644</v>
      </c>
      <c r="D1313" s="1">
        <v>45699</v>
      </c>
      <c r="E1313" t="s">
        <v>144</v>
      </c>
      <c r="F1313" s="1">
        <v>45807</v>
      </c>
      <c r="G1313" t="s">
        <v>115</v>
      </c>
      <c r="H1313" t="s">
        <v>115</v>
      </c>
      <c r="I1313" t="s">
        <v>115</v>
      </c>
      <c r="J1313" t="s">
        <v>1012</v>
      </c>
      <c r="L1313" t="s">
        <v>1013</v>
      </c>
      <c r="N1313" t="s">
        <v>162</v>
      </c>
      <c r="O1313" t="s">
        <v>120</v>
      </c>
      <c r="P1313" s="8">
        <v>96952</v>
      </c>
      <c r="Q1313" t="s">
        <v>121</v>
      </c>
      <c r="S1313" s="10">
        <v>16704330422</v>
      </c>
      <c r="U1313" t="s">
        <v>1014</v>
      </c>
      <c r="V1313">
        <v>212312</v>
      </c>
      <c r="W1313" t="s">
        <v>123</v>
      </c>
      <c r="Y1313" t="s">
        <v>1015</v>
      </c>
      <c r="Z1313" t="s">
        <v>1016</v>
      </c>
      <c r="AA1313" t="s">
        <v>1017</v>
      </c>
      <c r="AB1313" t="s">
        <v>1018</v>
      </c>
      <c r="AC1313" t="s">
        <v>1013</v>
      </c>
      <c r="AE1313" t="s">
        <v>162</v>
      </c>
      <c r="AF1313" t="s">
        <v>120</v>
      </c>
      <c r="AG1313" s="8">
        <v>96952</v>
      </c>
      <c r="AH1313" t="s">
        <v>121</v>
      </c>
      <c r="AJ1313" s="10">
        <v>16704330422</v>
      </c>
      <c r="AL1313" t="s">
        <v>1019</v>
      </c>
      <c r="BD1313" t="str">
        <f>"53-3032.00"</f>
        <v>53-3032.00</v>
      </c>
      <c r="BE1313" t="s">
        <v>2970</v>
      </c>
      <c r="BF1313" t="s">
        <v>4510</v>
      </c>
      <c r="BG1313" t="s">
        <v>4511</v>
      </c>
      <c r="BH1313">
        <v>8</v>
      </c>
      <c r="BI1313">
        <v>8</v>
      </c>
      <c r="BJ1313" s="1">
        <v>45809</v>
      </c>
      <c r="BK1313" s="1">
        <v>46173</v>
      </c>
      <c r="BL1313" s="1">
        <v>45809</v>
      </c>
      <c r="BM1313" s="1">
        <v>46173</v>
      </c>
      <c r="BN1313">
        <v>40</v>
      </c>
      <c r="BO1313">
        <v>0</v>
      </c>
      <c r="BP1313">
        <v>8</v>
      </c>
      <c r="BQ1313">
        <v>8</v>
      </c>
      <c r="BR1313">
        <v>8</v>
      </c>
      <c r="BS1313">
        <v>8</v>
      </c>
      <c r="BT1313">
        <v>8</v>
      </c>
      <c r="BU1313">
        <v>0</v>
      </c>
      <c r="BV1313" t="str">
        <f>"7:30 AM"</f>
        <v>7:30 AM</v>
      </c>
      <c r="BW1313" t="str">
        <f>"4:30 PM"</f>
        <v>4:30 PM</v>
      </c>
      <c r="BX1313" t="s">
        <v>158</v>
      </c>
      <c r="BY1313">
        <v>0</v>
      </c>
      <c r="BZ1313">
        <v>12</v>
      </c>
      <c r="CA1313" t="s">
        <v>115</v>
      </c>
      <c r="CC1313" t="s">
        <v>7131</v>
      </c>
      <c r="CD1313" t="s">
        <v>1013</v>
      </c>
      <c r="CF1313" t="s">
        <v>162</v>
      </c>
      <c r="CG1313" t="s">
        <v>120</v>
      </c>
      <c r="CH1313" s="8">
        <v>96952</v>
      </c>
      <c r="CI1313" s="3">
        <v>11.86</v>
      </c>
      <c r="CJ1313" s="3">
        <v>13.5</v>
      </c>
      <c r="CK1313" s="3">
        <v>17.79</v>
      </c>
      <c r="CL1313" s="3">
        <v>20.25</v>
      </c>
      <c r="CM1313" t="s">
        <v>136</v>
      </c>
      <c r="CN1313" t="s">
        <v>1024</v>
      </c>
      <c r="CO1313" t="s">
        <v>466</v>
      </c>
      <c r="CQ1313" t="s">
        <v>115</v>
      </c>
      <c r="CR1313" t="s">
        <v>133</v>
      </c>
      <c r="CS1313" t="s">
        <v>133</v>
      </c>
      <c r="CT1313" t="s">
        <v>133</v>
      </c>
      <c r="CU1313" t="s">
        <v>139</v>
      </c>
      <c r="CV1313" t="s">
        <v>133</v>
      </c>
      <c r="CW1313" t="s">
        <v>133</v>
      </c>
      <c r="CX1313" t="s">
        <v>2008</v>
      </c>
      <c r="CY1313" s="10">
        <v>16704330422</v>
      </c>
      <c r="CZ1313" t="s">
        <v>1019</v>
      </c>
      <c r="DA1313" t="s">
        <v>139</v>
      </c>
      <c r="DB1313" t="s">
        <v>133</v>
      </c>
      <c r="DC1313" t="s">
        <v>115</v>
      </c>
    </row>
    <row r="1314" spans="1:112" ht="14.45" customHeight="1" x14ac:dyDescent="0.25">
      <c r="A1314" t="s">
        <v>7326</v>
      </c>
      <c r="B1314" t="s">
        <v>143</v>
      </c>
      <c r="C1314" s="1">
        <v>45636</v>
      </c>
      <c r="D1314" s="1">
        <v>45699</v>
      </c>
      <c r="E1314" t="s">
        <v>144</v>
      </c>
      <c r="F1314" s="1">
        <v>45761</v>
      </c>
      <c r="G1314" t="s">
        <v>115</v>
      </c>
      <c r="H1314" t="s">
        <v>115</v>
      </c>
      <c r="I1314" t="s">
        <v>115</v>
      </c>
      <c r="J1314" t="s">
        <v>902</v>
      </c>
      <c r="K1314" t="s">
        <v>2980</v>
      </c>
      <c r="L1314" t="s">
        <v>904</v>
      </c>
      <c r="N1314" t="s">
        <v>119</v>
      </c>
      <c r="O1314" t="s">
        <v>120</v>
      </c>
      <c r="P1314" s="8">
        <v>96950</v>
      </c>
      <c r="Q1314" t="s">
        <v>121</v>
      </c>
      <c r="S1314" s="10">
        <v>16702347873</v>
      </c>
      <c r="U1314" t="s">
        <v>905</v>
      </c>
      <c r="V1314">
        <v>56132</v>
      </c>
      <c r="W1314" t="s">
        <v>123</v>
      </c>
      <c r="Y1314" t="s">
        <v>906</v>
      </c>
      <c r="Z1314" t="s">
        <v>907</v>
      </c>
      <c r="AA1314" t="s">
        <v>908</v>
      </c>
      <c r="AB1314" t="s">
        <v>200</v>
      </c>
      <c r="AC1314" t="s">
        <v>904</v>
      </c>
      <c r="AE1314" t="s">
        <v>119</v>
      </c>
      <c r="AF1314" t="s">
        <v>120</v>
      </c>
      <c r="AG1314" s="8">
        <v>96950</v>
      </c>
      <c r="AH1314" t="s">
        <v>121</v>
      </c>
      <c r="AJ1314" s="10">
        <v>16702347873</v>
      </c>
      <c r="AL1314" t="s">
        <v>909</v>
      </c>
      <c r="BD1314" t="str">
        <f>"49-9071.00"</f>
        <v>49-9071.00</v>
      </c>
      <c r="BE1314" t="s">
        <v>241</v>
      </c>
      <c r="BF1314" t="s">
        <v>2982</v>
      </c>
      <c r="BG1314" t="s">
        <v>2983</v>
      </c>
      <c r="BH1314">
        <v>5</v>
      </c>
      <c r="BI1314">
        <v>5</v>
      </c>
      <c r="BJ1314" s="1">
        <v>45762</v>
      </c>
      <c r="BK1314" s="1">
        <v>46126</v>
      </c>
      <c r="BL1314" s="1">
        <v>45762</v>
      </c>
      <c r="BM1314" s="1">
        <v>46126</v>
      </c>
      <c r="BN1314">
        <v>35</v>
      </c>
      <c r="BO1314">
        <v>0</v>
      </c>
      <c r="BP1314">
        <v>7</v>
      </c>
      <c r="BQ1314">
        <v>7</v>
      </c>
      <c r="BR1314">
        <v>7</v>
      </c>
      <c r="BS1314">
        <v>7</v>
      </c>
      <c r="BT1314">
        <v>7</v>
      </c>
      <c r="BU1314">
        <v>0</v>
      </c>
      <c r="BV1314" t="str">
        <f>"8:00 AM"</f>
        <v>8:00 AM</v>
      </c>
      <c r="BW1314" t="str">
        <f>"4:00 PM"</f>
        <v>4:00 PM</v>
      </c>
      <c r="BX1314" t="s">
        <v>226</v>
      </c>
      <c r="BY1314">
        <v>0</v>
      </c>
      <c r="BZ1314">
        <v>12</v>
      </c>
      <c r="CA1314" t="s">
        <v>115</v>
      </c>
      <c r="CC1314" t="s">
        <v>6910</v>
      </c>
      <c r="CD1314" t="s">
        <v>913</v>
      </c>
      <c r="CF1314" t="s">
        <v>148</v>
      </c>
      <c r="CG1314" t="s">
        <v>120</v>
      </c>
      <c r="CH1314" s="8">
        <v>96950</v>
      </c>
      <c r="CI1314" s="3">
        <v>9.75</v>
      </c>
      <c r="CJ1314" s="3">
        <v>9.75</v>
      </c>
      <c r="CK1314" s="3">
        <v>14.63</v>
      </c>
      <c r="CL1314" s="3">
        <v>14.63</v>
      </c>
      <c r="CM1314" t="s">
        <v>136</v>
      </c>
      <c r="CO1314" t="s">
        <v>138</v>
      </c>
      <c r="CQ1314" t="s">
        <v>115</v>
      </c>
      <c r="CR1314" t="s">
        <v>133</v>
      </c>
      <c r="CS1314" t="s">
        <v>139</v>
      </c>
      <c r="CT1314" t="s">
        <v>133</v>
      </c>
      <c r="CU1314" t="s">
        <v>139</v>
      </c>
      <c r="CV1314" t="s">
        <v>133</v>
      </c>
      <c r="CW1314" t="s">
        <v>139</v>
      </c>
      <c r="CX1314" t="s">
        <v>354</v>
      </c>
      <c r="CY1314" s="10">
        <v>16702347873</v>
      </c>
      <c r="CZ1314" t="s">
        <v>909</v>
      </c>
      <c r="DA1314" t="s">
        <v>356</v>
      </c>
      <c r="DB1314" t="s">
        <v>133</v>
      </c>
      <c r="DC1314" t="s">
        <v>115</v>
      </c>
    </row>
    <row r="1315" spans="1:112" ht="14.45" customHeight="1" x14ac:dyDescent="0.25">
      <c r="A1315" t="s">
        <v>9033</v>
      </c>
      <c r="B1315" t="s">
        <v>192</v>
      </c>
      <c r="C1315" s="1">
        <v>45674</v>
      </c>
      <c r="D1315" s="1">
        <v>45699</v>
      </c>
      <c r="E1315" t="s">
        <v>144</v>
      </c>
      <c r="F1315" s="1">
        <v>45809</v>
      </c>
      <c r="G1315" t="s">
        <v>115</v>
      </c>
      <c r="H1315" t="s">
        <v>115</v>
      </c>
      <c r="I1315" t="s">
        <v>115</v>
      </c>
      <c r="J1315" t="s">
        <v>4759</v>
      </c>
      <c r="L1315" t="s">
        <v>4760</v>
      </c>
      <c r="M1315" t="s">
        <v>4761</v>
      </c>
      <c r="N1315" t="s">
        <v>119</v>
      </c>
      <c r="O1315" t="s">
        <v>120</v>
      </c>
      <c r="P1315" s="8">
        <v>96950</v>
      </c>
      <c r="Q1315" t="s">
        <v>121</v>
      </c>
      <c r="R1315" t="s">
        <v>284</v>
      </c>
      <c r="S1315" s="10">
        <v>16703228300</v>
      </c>
      <c r="U1315" t="s">
        <v>4762</v>
      </c>
      <c r="V1315">
        <v>813990</v>
      </c>
      <c r="W1315" t="s">
        <v>123</v>
      </c>
      <c r="Y1315" t="s">
        <v>4763</v>
      </c>
      <c r="Z1315" t="s">
        <v>2861</v>
      </c>
      <c r="AB1315" t="s">
        <v>663</v>
      </c>
      <c r="AC1315" t="s">
        <v>4760</v>
      </c>
      <c r="AD1315" t="s">
        <v>4764</v>
      </c>
      <c r="AE1315" t="s">
        <v>119</v>
      </c>
      <c r="AF1315" t="s">
        <v>120</v>
      </c>
      <c r="AG1315" s="8">
        <v>96950</v>
      </c>
      <c r="AH1315" t="s">
        <v>121</v>
      </c>
      <c r="AI1315" t="s">
        <v>284</v>
      </c>
      <c r="AJ1315" s="10">
        <v>16703228300</v>
      </c>
      <c r="AL1315" t="s">
        <v>4765</v>
      </c>
      <c r="BD1315" t="str">
        <f>"49-9099.00"</f>
        <v>49-9099.00</v>
      </c>
      <c r="BE1315" t="s">
        <v>182</v>
      </c>
      <c r="BF1315" t="s">
        <v>4766</v>
      </c>
      <c r="BG1315" t="s">
        <v>4767</v>
      </c>
      <c r="BH1315">
        <v>2</v>
      </c>
      <c r="BJ1315" s="1">
        <v>45811</v>
      </c>
      <c r="BK1315" s="1">
        <v>46175</v>
      </c>
      <c r="BN1315">
        <v>35</v>
      </c>
      <c r="BO1315">
        <v>0</v>
      </c>
      <c r="BP1315">
        <v>7</v>
      </c>
      <c r="BQ1315">
        <v>7</v>
      </c>
      <c r="BR1315">
        <v>7</v>
      </c>
      <c r="BS1315">
        <v>7</v>
      </c>
      <c r="BT1315">
        <v>7</v>
      </c>
      <c r="BU1315">
        <v>0</v>
      </c>
      <c r="BV1315" t="str">
        <f>"8:00 AM"</f>
        <v>8:00 AM</v>
      </c>
      <c r="BW1315" t="str">
        <f>"5:00 PM"</f>
        <v>5:00 PM</v>
      </c>
      <c r="BX1315" t="s">
        <v>158</v>
      </c>
      <c r="BY1315">
        <v>0</v>
      </c>
      <c r="BZ1315">
        <v>12</v>
      </c>
      <c r="CA1315" t="s">
        <v>115</v>
      </c>
      <c r="CC1315" t="s">
        <v>246</v>
      </c>
      <c r="CD1315" t="s">
        <v>4768</v>
      </c>
      <c r="CE1315" t="s">
        <v>4769</v>
      </c>
      <c r="CF1315" t="s">
        <v>119</v>
      </c>
      <c r="CG1315" t="s">
        <v>120</v>
      </c>
      <c r="CH1315" s="8">
        <v>96950</v>
      </c>
      <c r="CI1315" s="3">
        <v>10.02</v>
      </c>
      <c r="CJ1315" s="3">
        <v>10.87</v>
      </c>
      <c r="CK1315" s="3">
        <v>15.03</v>
      </c>
      <c r="CL1315" s="3">
        <v>16.309999999999999</v>
      </c>
      <c r="CM1315" t="s">
        <v>136</v>
      </c>
      <c r="CN1315" t="s">
        <v>246</v>
      </c>
      <c r="CO1315" t="s">
        <v>138</v>
      </c>
      <c r="CQ1315" t="s">
        <v>115</v>
      </c>
      <c r="CR1315" t="s">
        <v>133</v>
      </c>
      <c r="CS1315" t="s">
        <v>139</v>
      </c>
      <c r="CT1315" t="s">
        <v>133</v>
      </c>
      <c r="CU1315" t="s">
        <v>139</v>
      </c>
      <c r="CV1315" t="s">
        <v>133</v>
      </c>
      <c r="CW1315" t="s">
        <v>139</v>
      </c>
      <c r="CX1315" t="s">
        <v>295</v>
      </c>
      <c r="CY1315" s="10">
        <v>16703228300</v>
      </c>
      <c r="CZ1315" t="s">
        <v>4765</v>
      </c>
      <c r="DA1315" t="s">
        <v>793</v>
      </c>
      <c r="DB1315" t="s">
        <v>133</v>
      </c>
      <c r="DC1315" t="s">
        <v>115</v>
      </c>
    </row>
    <row r="1316" spans="1:112" ht="14.45" customHeight="1" x14ac:dyDescent="0.25">
      <c r="A1316" t="s">
        <v>9247</v>
      </c>
      <c r="B1316" t="s">
        <v>192</v>
      </c>
      <c r="C1316" s="1">
        <v>45643</v>
      </c>
      <c r="D1316" s="1">
        <v>45699</v>
      </c>
      <c r="E1316" t="s">
        <v>114</v>
      </c>
      <c r="G1316" t="s">
        <v>115</v>
      </c>
      <c r="H1316" t="s">
        <v>115</v>
      </c>
      <c r="I1316" t="s">
        <v>115</v>
      </c>
      <c r="J1316" t="s">
        <v>1940</v>
      </c>
      <c r="K1316" t="s">
        <v>1941</v>
      </c>
      <c r="L1316" t="s">
        <v>1942</v>
      </c>
      <c r="M1316" t="s">
        <v>1943</v>
      </c>
      <c r="N1316" t="s">
        <v>119</v>
      </c>
      <c r="O1316" t="s">
        <v>120</v>
      </c>
      <c r="P1316" s="8">
        <v>96950</v>
      </c>
      <c r="Q1316" t="s">
        <v>121</v>
      </c>
      <c r="R1316" t="s">
        <v>139</v>
      </c>
      <c r="S1316" s="10">
        <v>16702355009</v>
      </c>
      <c r="U1316" t="s">
        <v>1944</v>
      </c>
      <c r="V1316">
        <v>561320</v>
      </c>
      <c r="W1316" t="s">
        <v>234</v>
      </c>
      <c r="X1316" t="s">
        <v>133</v>
      </c>
      <c r="Y1316" t="s">
        <v>473</v>
      </c>
      <c r="Z1316" t="s">
        <v>474</v>
      </c>
      <c r="AA1316" t="s">
        <v>475</v>
      </c>
      <c r="AB1316" t="s">
        <v>365</v>
      </c>
      <c r="AC1316" t="s">
        <v>1942</v>
      </c>
      <c r="AD1316" t="s">
        <v>1943</v>
      </c>
      <c r="AE1316" t="s">
        <v>119</v>
      </c>
      <c r="AF1316" t="s">
        <v>120</v>
      </c>
      <c r="AG1316" s="8">
        <v>96950</v>
      </c>
      <c r="AH1316" t="s">
        <v>121</v>
      </c>
      <c r="AJ1316" s="10">
        <v>16702355009</v>
      </c>
      <c r="AL1316" t="s">
        <v>1945</v>
      </c>
      <c r="BD1316" t="str">
        <f>"37-2012.00"</f>
        <v>37-2012.00</v>
      </c>
      <c r="BE1316" t="s">
        <v>512</v>
      </c>
      <c r="BF1316" t="s">
        <v>9248</v>
      </c>
      <c r="BG1316" t="s">
        <v>9249</v>
      </c>
      <c r="BH1316">
        <v>10</v>
      </c>
      <c r="BJ1316" s="1">
        <v>45658</v>
      </c>
      <c r="BK1316" s="1">
        <v>46022</v>
      </c>
      <c r="BN1316">
        <v>36</v>
      </c>
      <c r="BO1316">
        <v>0</v>
      </c>
      <c r="BP1316">
        <v>7</v>
      </c>
      <c r="BQ1316">
        <v>7</v>
      </c>
      <c r="BR1316">
        <v>7</v>
      </c>
      <c r="BS1316">
        <v>7</v>
      </c>
      <c r="BT1316">
        <v>7</v>
      </c>
      <c r="BU1316">
        <v>1</v>
      </c>
      <c r="BV1316" t="str">
        <f>"8:00 AM"</f>
        <v>8:00 AM</v>
      </c>
      <c r="BW1316" t="str">
        <f>"4:00 PM"</f>
        <v>4:00 PM</v>
      </c>
      <c r="BX1316" t="s">
        <v>158</v>
      </c>
      <c r="BY1316">
        <v>0</v>
      </c>
      <c r="BZ1316">
        <v>3</v>
      </c>
      <c r="CA1316" t="s">
        <v>115</v>
      </c>
      <c r="CC1316" s="2" t="s">
        <v>9250</v>
      </c>
      <c r="CD1316" t="s">
        <v>1681</v>
      </c>
      <c r="CE1316" t="s">
        <v>9251</v>
      </c>
      <c r="CF1316" t="s">
        <v>119</v>
      </c>
      <c r="CG1316" t="s">
        <v>120</v>
      </c>
      <c r="CH1316" s="8">
        <v>96950</v>
      </c>
      <c r="CI1316" s="3">
        <v>7.77</v>
      </c>
      <c r="CJ1316" s="3">
        <v>7.77</v>
      </c>
      <c r="CK1316" s="3">
        <v>11.66</v>
      </c>
      <c r="CL1316" s="3">
        <v>11.66</v>
      </c>
      <c r="CM1316" t="s">
        <v>136</v>
      </c>
      <c r="CN1316" t="s">
        <v>7216</v>
      </c>
      <c r="CO1316" t="s">
        <v>138</v>
      </c>
      <c r="CQ1316" t="s">
        <v>115</v>
      </c>
      <c r="CR1316" t="s">
        <v>133</v>
      </c>
      <c r="CS1316" t="s">
        <v>139</v>
      </c>
      <c r="CT1316" t="s">
        <v>133</v>
      </c>
      <c r="CU1316" t="s">
        <v>139</v>
      </c>
      <c r="CV1316" t="s">
        <v>133</v>
      </c>
      <c r="CW1316" t="s">
        <v>139</v>
      </c>
      <c r="CX1316" t="s">
        <v>9252</v>
      </c>
      <c r="CY1316" s="10">
        <v>16702355009</v>
      </c>
      <c r="CZ1316" t="s">
        <v>1945</v>
      </c>
      <c r="DA1316" t="s">
        <v>139</v>
      </c>
      <c r="DB1316" t="s">
        <v>133</v>
      </c>
      <c r="DC1316" t="s">
        <v>133</v>
      </c>
    </row>
    <row r="1317" spans="1:112" ht="14.45" customHeight="1" x14ac:dyDescent="0.25">
      <c r="A1317" t="s">
        <v>2043</v>
      </c>
      <c r="B1317" t="s">
        <v>143</v>
      </c>
      <c r="C1317" s="1">
        <v>45648</v>
      </c>
      <c r="D1317" s="1">
        <v>45700</v>
      </c>
      <c r="E1317" t="s">
        <v>144</v>
      </c>
      <c r="F1317" s="1">
        <v>45745</v>
      </c>
      <c r="G1317" t="s">
        <v>115</v>
      </c>
      <c r="H1317" t="s">
        <v>115</v>
      </c>
      <c r="I1317" t="s">
        <v>115</v>
      </c>
      <c r="J1317" t="s">
        <v>2044</v>
      </c>
      <c r="K1317" t="s">
        <v>2045</v>
      </c>
      <c r="L1317" t="s">
        <v>369</v>
      </c>
      <c r="M1317" t="s">
        <v>2046</v>
      </c>
      <c r="N1317" t="s">
        <v>148</v>
      </c>
      <c r="O1317" t="s">
        <v>120</v>
      </c>
      <c r="P1317" s="8">
        <v>96950</v>
      </c>
      <c r="Q1317" t="s">
        <v>121</v>
      </c>
      <c r="S1317" s="10">
        <v>16703226130</v>
      </c>
      <c r="U1317" t="s">
        <v>2047</v>
      </c>
      <c r="V1317">
        <v>312112</v>
      </c>
      <c r="W1317" t="s">
        <v>123</v>
      </c>
      <c r="Y1317" t="s">
        <v>2048</v>
      </c>
      <c r="Z1317" t="s">
        <v>2049</v>
      </c>
      <c r="AA1317" t="s">
        <v>2050</v>
      </c>
      <c r="AB1317" t="s">
        <v>2051</v>
      </c>
      <c r="AC1317" t="s">
        <v>369</v>
      </c>
      <c r="AD1317" t="s">
        <v>2046</v>
      </c>
      <c r="AE1317" t="s">
        <v>148</v>
      </c>
      <c r="AF1317" t="s">
        <v>120</v>
      </c>
      <c r="AG1317" s="8">
        <v>96950</v>
      </c>
      <c r="AH1317" t="s">
        <v>121</v>
      </c>
      <c r="AJ1317" s="10">
        <v>16703226130</v>
      </c>
      <c r="AL1317" t="s">
        <v>2052</v>
      </c>
      <c r="BD1317" t="str">
        <f>"53-3031.00"</f>
        <v>53-3031.00</v>
      </c>
      <c r="BE1317" t="s">
        <v>1421</v>
      </c>
      <c r="BF1317" t="s">
        <v>2053</v>
      </c>
      <c r="BG1317" t="s">
        <v>2054</v>
      </c>
      <c r="BH1317">
        <v>5</v>
      </c>
      <c r="BI1317">
        <v>5</v>
      </c>
      <c r="BJ1317" s="1">
        <v>45747</v>
      </c>
      <c r="BK1317" s="1">
        <v>46111</v>
      </c>
      <c r="BL1317" s="1">
        <v>45747</v>
      </c>
      <c r="BM1317" s="1">
        <v>46111</v>
      </c>
      <c r="BN1317">
        <v>40</v>
      </c>
      <c r="BO1317">
        <v>0</v>
      </c>
      <c r="BP1317">
        <v>8</v>
      </c>
      <c r="BQ1317">
        <v>8</v>
      </c>
      <c r="BR1317">
        <v>8</v>
      </c>
      <c r="BS1317">
        <v>8</v>
      </c>
      <c r="BT1317">
        <v>8</v>
      </c>
      <c r="BU1317">
        <v>0</v>
      </c>
      <c r="BV1317" t="str">
        <f>"8:00 AM"</f>
        <v>8:00 AM</v>
      </c>
      <c r="BW1317" t="str">
        <f>"5:00 PM"</f>
        <v>5:00 PM</v>
      </c>
      <c r="BX1317" t="s">
        <v>226</v>
      </c>
      <c r="BY1317">
        <v>0</v>
      </c>
      <c r="BZ1317">
        <v>0</v>
      </c>
      <c r="CA1317" t="s">
        <v>115</v>
      </c>
      <c r="CC1317" t="s">
        <v>2055</v>
      </c>
      <c r="CD1317" t="s">
        <v>369</v>
      </c>
      <c r="CE1317" t="s">
        <v>2046</v>
      </c>
      <c r="CF1317" t="s">
        <v>148</v>
      </c>
      <c r="CG1317" t="s">
        <v>120</v>
      </c>
      <c r="CH1317" s="8">
        <v>96950</v>
      </c>
      <c r="CI1317" s="3">
        <v>8.34</v>
      </c>
      <c r="CJ1317" s="3">
        <v>8.34</v>
      </c>
      <c r="CK1317" s="3">
        <v>12.51</v>
      </c>
      <c r="CL1317" s="3">
        <v>12.51</v>
      </c>
      <c r="CM1317" t="s">
        <v>136</v>
      </c>
      <c r="CO1317" t="s">
        <v>138</v>
      </c>
      <c r="CQ1317" t="s">
        <v>115</v>
      </c>
      <c r="CR1317" t="s">
        <v>133</v>
      </c>
      <c r="CS1317" t="s">
        <v>139</v>
      </c>
      <c r="CT1317" t="s">
        <v>133</v>
      </c>
      <c r="CU1317" t="s">
        <v>133</v>
      </c>
      <c r="CV1317" t="s">
        <v>133</v>
      </c>
      <c r="CW1317" t="s">
        <v>139</v>
      </c>
      <c r="CX1317" t="s">
        <v>2056</v>
      </c>
      <c r="CY1317" s="10">
        <v>16703226130</v>
      </c>
      <c r="CZ1317" t="s">
        <v>2052</v>
      </c>
      <c r="DA1317" t="s">
        <v>1522</v>
      </c>
      <c r="DB1317" t="s">
        <v>133</v>
      </c>
      <c r="DC1317" t="s">
        <v>115</v>
      </c>
    </row>
    <row r="1318" spans="1:112" ht="14.45" customHeight="1" x14ac:dyDescent="0.25">
      <c r="A1318" t="s">
        <v>4806</v>
      </c>
      <c r="B1318" t="s">
        <v>143</v>
      </c>
      <c r="C1318" s="1">
        <v>45659</v>
      </c>
      <c r="D1318" s="1">
        <v>45700</v>
      </c>
      <c r="E1318" t="s">
        <v>144</v>
      </c>
      <c r="F1318" s="1">
        <v>45776</v>
      </c>
      <c r="G1318" t="s">
        <v>115</v>
      </c>
      <c r="H1318" t="s">
        <v>115</v>
      </c>
      <c r="I1318" t="s">
        <v>115</v>
      </c>
      <c r="J1318" t="s">
        <v>1641</v>
      </c>
      <c r="K1318" t="s">
        <v>1641</v>
      </c>
      <c r="L1318" t="s">
        <v>1642</v>
      </c>
      <c r="M1318" t="s">
        <v>1643</v>
      </c>
      <c r="N1318" t="s">
        <v>119</v>
      </c>
      <c r="O1318" t="s">
        <v>120</v>
      </c>
      <c r="P1318" s="8">
        <v>96950</v>
      </c>
      <c r="Q1318" t="s">
        <v>121</v>
      </c>
      <c r="S1318" s="10">
        <v>16702870614</v>
      </c>
      <c r="U1318" t="s">
        <v>1644</v>
      </c>
      <c r="V1318">
        <v>561320</v>
      </c>
      <c r="W1318" t="s">
        <v>123</v>
      </c>
      <c r="Y1318" t="s">
        <v>1645</v>
      </c>
      <c r="Z1318" t="s">
        <v>1646</v>
      </c>
      <c r="AA1318" t="s">
        <v>1647</v>
      </c>
      <c r="AB1318" t="s">
        <v>288</v>
      </c>
      <c r="AC1318" t="s">
        <v>1642</v>
      </c>
      <c r="AD1318" t="s">
        <v>1643</v>
      </c>
      <c r="AE1318" t="s">
        <v>119</v>
      </c>
      <c r="AF1318" t="s">
        <v>120</v>
      </c>
      <c r="AG1318" s="8">
        <v>96950</v>
      </c>
      <c r="AH1318" t="s">
        <v>121</v>
      </c>
      <c r="AJ1318" s="10">
        <v>16702870614</v>
      </c>
      <c r="AL1318" t="s">
        <v>1648</v>
      </c>
      <c r="BD1318" t="str">
        <f>"43-3031.00"</f>
        <v>43-3031.00</v>
      </c>
      <c r="BE1318" t="s">
        <v>430</v>
      </c>
      <c r="BF1318" t="s">
        <v>4807</v>
      </c>
      <c r="BG1318" t="s">
        <v>131</v>
      </c>
      <c r="BH1318">
        <v>4</v>
      </c>
      <c r="BI1318">
        <v>4</v>
      </c>
      <c r="BJ1318" s="1">
        <v>45778</v>
      </c>
      <c r="BK1318" s="1">
        <v>46142</v>
      </c>
      <c r="BL1318" s="1">
        <v>45778</v>
      </c>
      <c r="BM1318" s="1">
        <v>46142</v>
      </c>
      <c r="BN1318">
        <v>35</v>
      </c>
      <c r="BO1318">
        <v>0</v>
      </c>
      <c r="BP1318">
        <v>7</v>
      </c>
      <c r="BQ1318">
        <v>7</v>
      </c>
      <c r="BR1318">
        <v>7</v>
      </c>
      <c r="BS1318">
        <v>7</v>
      </c>
      <c r="BT1318">
        <v>7</v>
      </c>
      <c r="BU1318">
        <v>0</v>
      </c>
      <c r="BV1318" t="str">
        <f>"9:00 AM"</f>
        <v>9:00 AM</v>
      </c>
      <c r="BW1318" t="str">
        <f>"5:00 PM"</f>
        <v>5:00 PM</v>
      </c>
      <c r="BX1318" t="s">
        <v>226</v>
      </c>
      <c r="BY1318">
        <v>0</v>
      </c>
      <c r="BZ1318">
        <v>12</v>
      </c>
      <c r="CA1318" t="s">
        <v>115</v>
      </c>
      <c r="CC1318" t="s">
        <v>4808</v>
      </c>
      <c r="CD1318" t="s">
        <v>1642</v>
      </c>
      <c r="CE1318" t="s">
        <v>1643</v>
      </c>
      <c r="CF1318" t="s">
        <v>1721</v>
      </c>
      <c r="CG1318" t="s">
        <v>120</v>
      </c>
      <c r="CH1318" s="8">
        <v>96950</v>
      </c>
      <c r="CI1318" s="3">
        <v>12.28</v>
      </c>
      <c r="CJ1318" s="3">
        <v>12.28</v>
      </c>
      <c r="CK1318" s="3">
        <v>18.420000000000002</v>
      </c>
      <c r="CL1318" s="3">
        <v>18.420000000000002</v>
      </c>
      <c r="CM1318" t="s">
        <v>136</v>
      </c>
      <c r="CN1318" t="s">
        <v>1650</v>
      </c>
      <c r="CO1318" t="s">
        <v>138</v>
      </c>
      <c r="CQ1318" t="s">
        <v>115</v>
      </c>
      <c r="CR1318" t="s">
        <v>133</v>
      </c>
      <c r="CS1318" t="s">
        <v>139</v>
      </c>
      <c r="CT1318" t="s">
        <v>133</v>
      </c>
      <c r="CU1318" t="s">
        <v>133</v>
      </c>
      <c r="CV1318" t="s">
        <v>133</v>
      </c>
      <c r="CW1318" t="s">
        <v>139</v>
      </c>
      <c r="CX1318" t="s">
        <v>1722</v>
      </c>
      <c r="CY1318" s="10">
        <v>16702870614</v>
      </c>
      <c r="CZ1318" t="s">
        <v>1648</v>
      </c>
      <c r="DA1318" t="s">
        <v>296</v>
      </c>
      <c r="DB1318" t="s">
        <v>133</v>
      </c>
      <c r="DC1318" t="s">
        <v>115</v>
      </c>
    </row>
    <row r="1319" spans="1:112" ht="14.45" customHeight="1" x14ac:dyDescent="0.25">
      <c r="A1319" t="s">
        <v>4935</v>
      </c>
      <c r="B1319" t="s">
        <v>901</v>
      </c>
      <c r="C1319" s="1">
        <v>45658</v>
      </c>
      <c r="D1319" s="1">
        <v>45700</v>
      </c>
      <c r="E1319" t="s">
        <v>144</v>
      </c>
      <c r="F1319" s="1">
        <v>45807</v>
      </c>
      <c r="G1319" t="s">
        <v>133</v>
      </c>
      <c r="H1319" t="s">
        <v>115</v>
      </c>
      <c r="I1319" t="s">
        <v>115</v>
      </c>
      <c r="J1319" t="s">
        <v>3172</v>
      </c>
      <c r="L1319" t="s">
        <v>3240</v>
      </c>
      <c r="N1319" t="s">
        <v>148</v>
      </c>
      <c r="O1319" t="s">
        <v>120</v>
      </c>
      <c r="P1319" s="8">
        <v>96950</v>
      </c>
      <c r="Q1319" t="s">
        <v>121</v>
      </c>
      <c r="S1319" s="10">
        <v>16702359369</v>
      </c>
      <c r="U1319" t="s">
        <v>3174</v>
      </c>
      <c r="V1319">
        <v>5324</v>
      </c>
      <c r="W1319" t="s">
        <v>123</v>
      </c>
      <c r="Y1319" t="s">
        <v>1195</v>
      </c>
      <c r="Z1319" t="s">
        <v>3181</v>
      </c>
      <c r="AB1319" t="s">
        <v>565</v>
      </c>
      <c r="AC1319" t="s">
        <v>3240</v>
      </c>
      <c r="AE1319" t="s">
        <v>148</v>
      </c>
      <c r="AF1319" t="s">
        <v>120</v>
      </c>
      <c r="AG1319" s="8">
        <v>96950</v>
      </c>
      <c r="AH1319" t="s">
        <v>121</v>
      </c>
      <c r="AJ1319" s="10">
        <v>16702359369</v>
      </c>
      <c r="AL1319" t="s">
        <v>3177</v>
      </c>
      <c r="BD1319" t="str">
        <f>"53-7051.00"</f>
        <v>53-7051.00</v>
      </c>
      <c r="BE1319" t="s">
        <v>3241</v>
      </c>
      <c r="BF1319" t="s">
        <v>3242</v>
      </c>
      <c r="BG1319" t="s">
        <v>2970</v>
      </c>
      <c r="BH1319">
        <v>2</v>
      </c>
      <c r="BI1319">
        <v>1</v>
      </c>
      <c r="BJ1319" s="1">
        <v>45809</v>
      </c>
      <c r="BK1319" s="1">
        <v>46904</v>
      </c>
      <c r="BL1319" s="1">
        <v>45809</v>
      </c>
      <c r="BM1319" s="1">
        <v>46904</v>
      </c>
      <c r="BN1319">
        <v>35</v>
      </c>
      <c r="BO1319">
        <v>0</v>
      </c>
      <c r="BP1319">
        <v>7</v>
      </c>
      <c r="BQ1319">
        <v>7</v>
      </c>
      <c r="BR1319">
        <v>7</v>
      </c>
      <c r="BS1319">
        <v>7</v>
      </c>
      <c r="BT1319">
        <v>7</v>
      </c>
      <c r="BU1319">
        <v>0</v>
      </c>
      <c r="BV1319" t="str">
        <f>"7:30 AM"</f>
        <v>7:30 AM</v>
      </c>
      <c r="BW1319" t="str">
        <f>"4:30 PM"</f>
        <v>4:30 PM</v>
      </c>
      <c r="BX1319" t="s">
        <v>158</v>
      </c>
      <c r="BY1319">
        <v>0</v>
      </c>
      <c r="BZ1319">
        <v>12</v>
      </c>
      <c r="CA1319" t="s">
        <v>115</v>
      </c>
      <c r="CC1319" s="2" t="s">
        <v>3243</v>
      </c>
      <c r="CD1319" t="s">
        <v>2132</v>
      </c>
      <c r="CF1319" t="s">
        <v>148</v>
      </c>
      <c r="CG1319" t="s">
        <v>120</v>
      </c>
      <c r="CH1319" s="8">
        <v>96950</v>
      </c>
      <c r="CI1319" s="3">
        <v>8.91</v>
      </c>
      <c r="CJ1319" s="3">
        <v>8.91</v>
      </c>
      <c r="CK1319" s="3">
        <v>13.36</v>
      </c>
      <c r="CL1319" s="3">
        <v>13.36</v>
      </c>
      <c r="CM1319" t="s">
        <v>136</v>
      </c>
      <c r="CN1319" t="s">
        <v>368</v>
      </c>
      <c r="CO1319" t="s">
        <v>138</v>
      </c>
      <c r="CQ1319" t="s">
        <v>133</v>
      </c>
      <c r="CR1319" t="s">
        <v>133</v>
      </c>
      <c r="CS1319" t="s">
        <v>139</v>
      </c>
      <c r="CT1319" t="s">
        <v>133</v>
      </c>
      <c r="CU1319" t="s">
        <v>139</v>
      </c>
      <c r="CV1319" t="s">
        <v>133</v>
      </c>
      <c r="CW1319" t="s">
        <v>139</v>
      </c>
      <c r="CX1319" t="s">
        <v>4936</v>
      </c>
      <c r="CY1319" s="10">
        <v>16702359369</v>
      </c>
      <c r="CZ1319" t="s">
        <v>3177</v>
      </c>
      <c r="DA1319" t="s">
        <v>139</v>
      </c>
      <c r="DB1319" t="s">
        <v>133</v>
      </c>
      <c r="DC1319" t="s">
        <v>115</v>
      </c>
      <c r="DD1319" t="s">
        <v>4937</v>
      </c>
      <c r="DE1319" t="s">
        <v>3181</v>
      </c>
      <c r="DG1319" t="s">
        <v>3172</v>
      </c>
      <c r="DH1319" t="s">
        <v>3177</v>
      </c>
    </row>
    <row r="1320" spans="1:112" ht="14.45" customHeight="1" x14ac:dyDescent="0.25">
      <c r="A1320" t="s">
        <v>5021</v>
      </c>
      <c r="B1320" t="s">
        <v>143</v>
      </c>
      <c r="C1320" s="1">
        <v>45652</v>
      </c>
      <c r="D1320" s="1">
        <v>45700</v>
      </c>
      <c r="E1320" t="s">
        <v>144</v>
      </c>
      <c r="F1320" s="1">
        <v>45807</v>
      </c>
      <c r="G1320" t="s">
        <v>115</v>
      </c>
      <c r="H1320" t="s">
        <v>115</v>
      </c>
      <c r="I1320" t="s">
        <v>115</v>
      </c>
      <c r="J1320" t="s">
        <v>5022</v>
      </c>
      <c r="L1320" t="s">
        <v>5023</v>
      </c>
      <c r="M1320" t="s">
        <v>5024</v>
      </c>
      <c r="N1320" t="s">
        <v>148</v>
      </c>
      <c r="O1320" t="s">
        <v>120</v>
      </c>
      <c r="P1320" s="8">
        <v>96950</v>
      </c>
      <c r="Q1320" t="s">
        <v>121</v>
      </c>
      <c r="S1320" s="10">
        <v>16702347898</v>
      </c>
      <c r="U1320" t="s">
        <v>3091</v>
      </c>
      <c r="V1320">
        <v>531110</v>
      </c>
      <c r="W1320" t="s">
        <v>123</v>
      </c>
      <c r="Y1320" t="s">
        <v>1664</v>
      </c>
      <c r="Z1320" t="s">
        <v>813</v>
      </c>
      <c r="AA1320" t="s">
        <v>2497</v>
      </c>
      <c r="AB1320" t="s">
        <v>460</v>
      </c>
      <c r="AC1320" t="s">
        <v>5023</v>
      </c>
      <c r="AE1320" t="s">
        <v>148</v>
      </c>
      <c r="AF1320" t="s">
        <v>120</v>
      </c>
      <c r="AG1320" s="8">
        <v>96950</v>
      </c>
      <c r="AH1320" t="s">
        <v>121</v>
      </c>
      <c r="AJ1320" s="10">
        <v>16702347898</v>
      </c>
      <c r="AL1320" t="s">
        <v>3096</v>
      </c>
      <c r="BD1320" t="str">
        <f>"49-9071.00"</f>
        <v>49-9071.00</v>
      </c>
      <c r="BE1320" t="s">
        <v>241</v>
      </c>
      <c r="BF1320" t="s">
        <v>5025</v>
      </c>
      <c r="BG1320" t="s">
        <v>5026</v>
      </c>
      <c r="BH1320">
        <v>5</v>
      </c>
      <c r="BI1320">
        <v>5</v>
      </c>
      <c r="BJ1320" s="1">
        <v>45809</v>
      </c>
      <c r="BK1320" s="1">
        <v>46173</v>
      </c>
      <c r="BL1320" s="1">
        <v>45809</v>
      </c>
      <c r="BM1320" s="1">
        <v>46173</v>
      </c>
      <c r="BN1320">
        <v>35</v>
      </c>
      <c r="BO1320">
        <v>0</v>
      </c>
      <c r="BP1320">
        <v>7</v>
      </c>
      <c r="BQ1320">
        <v>7</v>
      </c>
      <c r="BR1320">
        <v>7</v>
      </c>
      <c r="BS1320">
        <v>7</v>
      </c>
      <c r="BT1320">
        <v>7</v>
      </c>
      <c r="BU1320">
        <v>0</v>
      </c>
      <c r="BV1320" t="str">
        <f>"8:00 AM"</f>
        <v>8:00 AM</v>
      </c>
      <c r="BW1320" t="str">
        <f>"4:00 PM"</f>
        <v>4:00 PM</v>
      </c>
      <c r="BX1320" t="s">
        <v>226</v>
      </c>
      <c r="BY1320">
        <v>0</v>
      </c>
      <c r="BZ1320">
        <v>12</v>
      </c>
      <c r="CA1320" t="s">
        <v>115</v>
      </c>
      <c r="CC1320" s="2" t="s">
        <v>5027</v>
      </c>
      <c r="CD1320" t="s">
        <v>2912</v>
      </c>
      <c r="CF1320" t="s">
        <v>823</v>
      </c>
      <c r="CG1320" t="s">
        <v>120</v>
      </c>
      <c r="CH1320" s="8">
        <v>96951</v>
      </c>
      <c r="CI1320" s="3">
        <v>9.75</v>
      </c>
      <c r="CJ1320" s="3">
        <v>9.75</v>
      </c>
      <c r="CK1320" s="3">
        <v>14.62</v>
      </c>
      <c r="CL1320" s="3">
        <v>14.62</v>
      </c>
      <c r="CM1320" t="s">
        <v>136</v>
      </c>
      <c r="CN1320" t="s">
        <v>4268</v>
      </c>
      <c r="CO1320" t="s">
        <v>138</v>
      </c>
      <c r="CQ1320" t="s">
        <v>115</v>
      </c>
      <c r="CR1320" t="s">
        <v>133</v>
      </c>
      <c r="CS1320" t="s">
        <v>139</v>
      </c>
      <c r="CT1320" t="s">
        <v>133</v>
      </c>
      <c r="CU1320" t="s">
        <v>139</v>
      </c>
      <c r="CV1320" t="s">
        <v>133</v>
      </c>
      <c r="CW1320" t="s">
        <v>139</v>
      </c>
      <c r="CX1320" s="2" t="s">
        <v>5028</v>
      </c>
      <c r="CY1320" s="10">
        <v>16702347898</v>
      </c>
      <c r="CZ1320" t="s">
        <v>3096</v>
      </c>
      <c r="DA1320" t="s">
        <v>209</v>
      </c>
      <c r="DB1320" t="s">
        <v>133</v>
      </c>
      <c r="DC1320" t="s">
        <v>115</v>
      </c>
    </row>
    <row r="1321" spans="1:112" ht="14.45" customHeight="1" x14ac:dyDescent="0.25">
      <c r="A1321" t="s">
        <v>6191</v>
      </c>
      <c r="B1321" t="s">
        <v>901</v>
      </c>
      <c r="C1321" s="1">
        <v>45627</v>
      </c>
      <c r="D1321" s="1">
        <v>45700</v>
      </c>
      <c r="E1321" t="s">
        <v>144</v>
      </c>
      <c r="F1321" s="1">
        <v>45746</v>
      </c>
      <c r="G1321" t="s">
        <v>115</v>
      </c>
      <c r="H1321" t="s">
        <v>115</v>
      </c>
      <c r="I1321" t="s">
        <v>115</v>
      </c>
      <c r="J1321" t="s">
        <v>997</v>
      </c>
      <c r="L1321" t="s">
        <v>998</v>
      </c>
      <c r="M1321" t="s">
        <v>999</v>
      </c>
      <c r="N1321" t="s">
        <v>119</v>
      </c>
      <c r="O1321" t="s">
        <v>120</v>
      </c>
      <c r="P1321" s="8">
        <v>96950</v>
      </c>
      <c r="Q1321" t="s">
        <v>121</v>
      </c>
      <c r="S1321" s="10">
        <v>16702858730</v>
      </c>
      <c r="U1321" t="s">
        <v>1000</v>
      </c>
      <c r="V1321">
        <v>561320</v>
      </c>
      <c r="W1321" t="s">
        <v>123</v>
      </c>
      <c r="Y1321" t="s">
        <v>1001</v>
      </c>
      <c r="Z1321" t="s">
        <v>1002</v>
      </c>
      <c r="AA1321" t="s">
        <v>1003</v>
      </c>
      <c r="AB1321" t="s">
        <v>288</v>
      </c>
      <c r="AC1321" t="s">
        <v>998</v>
      </c>
      <c r="AD1321" t="s">
        <v>999</v>
      </c>
      <c r="AE1321" t="s">
        <v>119</v>
      </c>
      <c r="AF1321" t="s">
        <v>120</v>
      </c>
      <c r="AG1321" s="8">
        <v>96950</v>
      </c>
      <c r="AH1321" t="s">
        <v>121</v>
      </c>
      <c r="AJ1321" s="10">
        <v>16702858730</v>
      </c>
      <c r="AL1321" t="s">
        <v>1004</v>
      </c>
      <c r="BD1321" t="str">
        <f>"35-3031.00"</f>
        <v>35-3031.00</v>
      </c>
      <c r="BE1321" t="s">
        <v>1072</v>
      </c>
      <c r="BF1321" t="s">
        <v>3166</v>
      </c>
      <c r="BG1321" t="s">
        <v>3167</v>
      </c>
      <c r="BH1321">
        <v>10</v>
      </c>
      <c r="BI1321">
        <v>8</v>
      </c>
      <c r="BJ1321" s="1">
        <v>45748</v>
      </c>
      <c r="BK1321" s="1">
        <v>46112</v>
      </c>
      <c r="BL1321" s="1">
        <v>45748</v>
      </c>
      <c r="BM1321" s="1">
        <v>46112</v>
      </c>
      <c r="BN1321">
        <v>35</v>
      </c>
      <c r="BO1321">
        <v>0</v>
      </c>
      <c r="BP1321">
        <v>7</v>
      </c>
      <c r="BQ1321">
        <v>7</v>
      </c>
      <c r="BR1321">
        <v>7</v>
      </c>
      <c r="BS1321">
        <v>7</v>
      </c>
      <c r="BT1321">
        <v>7</v>
      </c>
      <c r="BU1321">
        <v>0</v>
      </c>
      <c r="BV1321" t="str">
        <f>"8:00 AM"</f>
        <v>8:00 AM</v>
      </c>
      <c r="BW1321" t="str">
        <f>"4:00 PM"</f>
        <v>4:00 PM</v>
      </c>
      <c r="BX1321" t="s">
        <v>158</v>
      </c>
      <c r="BY1321">
        <v>0</v>
      </c>
      <c r="BZ1321">
        <v>12</v>
      </c>
      <c r="CA1321" t="s">
        <v>115</v>
      </c>
      <c r="CC1321" t="s">
        <v>6192</v>
      </c>
      <c r="CD1321" t="s">
        <v>1008</v>
      </c>
      <c r="CE1321" t="s">
        <v>1009</v>
      </c>
      <c r="CF1321" t="s">
        <v>119</v>
      </c>
      <c r="CG1321" t="s">
        <v>120</v>
      </c>
      <c r="CH1321" s="8">
        <v>96950</v>
      </c>
      <c r="CI1321" s="3">
        <v>8.83</v>
      </c>
      <c r="CJ1321" s="3">
        <v>8.83</v>
      </c>
      <c r="CK1321" s="3">
        <v>13.25</v>
      </c>
      <c r="CL1321" s="3">
        <v>13.25</v>
      </c>
      <c r="CM1321" t="s">
        <v>136</v>
      </c>
      <c r="CN1321" t="s">
        <v>137</v>
      </c>
      <c r="CO1321" t="s">
        <v>138</v>
      </c>
      <c r="CQ1321" t="s">
        <v>115</v>
      </c>
      <c r="CR1321" t="s">
        <v>133</v>
      </c>
      <c r="CS1321" t="s">
        <v>139</v>
      </c>
      <c r="CT1321" t="s">
        <v>133</v>
      </c>
      <c r="CU1321" t="s">
        <v>139</v>
      </c>
      <c r="CV1321" t="s">
        <v>133</v>
      </c>
      <c r="CW1321" t="s">
        <v>139</v>
      </c>
      <c r="CX1321" s="2" t="s">
        <v>3220</v>
      </c>
      <c r="CY1321" s="10">
        <v>16702858730</v>
      </c>
      <c r="CZ1321" t="s">
        <v>1004</v>
      </c>
      <c r="DA1321" t="s">
        <v>139</v>
      </c>
      <c r="DB1321" t="s">
        <v>133</v>
      </c>
      <c r="DC1321" t="s">
        <v>115</v>
      </c>
    </row>
    <row r="1322" spans="1:112" ht="14.45" customHeight="1" x14ac:dyDescent="0.25">
      <c r="A1322" t="s">
        <v>6931</v>
      </c>
      <c r="B1322" t="s">
        <v>143</v>
      </c>
      <c r="C1322" s="1">
        <v>45647</v>
      </c>
      <c r="D1322" s="1">
        <v>45700</v>
      </c>
      <c r="E1322" t="s">
        <v>114</v>
      </c>
      <c r="G1322" t="s">
        <v>115</v>
      </c>
      <c r="H1322" t="s">
        <v>115</v>
      </c>
      <c r="I1322" t="s">
        <v>115</v>
      </c>
      <c r="J1322" t="s">
        <v>3135</v>
      </c>
      <c r="K1322" t="s">
        <v>139</v>
      </c>
      <c r="L1322" t="s">
        <v>3136</v>
      </c>
      <c r="N1322" t="s">
        <v>148</v>
      </c>
      <c r="O1322" t="s">
        <v>120</v>
      </c>
      <c r="P1322" s="8">
        <v>96950</v>
      </c>
      <c r="Q1322" t="s">
        <v>121</v>
      </c>
      <c r="R1322" t="s">
        <v>139</v>
      </c>
      <c r="S1322" s="10">
        <v>16702349675</v>
      </c>
      <c r="U1322" t="s">
        <v>3137</v>
      </c>
      <c r="V1322">
        <v>561720</v>
      </c>
      <c r="W1322" t="s">
        <v>123</v>
      </c>
      <c r="Y1322" t="s">
        <v>1356</v>
      </c>
      <c r="Z1322" t="s">
        <v>3138</v>
      </c>
      <c r="AA1322" t="s">
        <v>3139</v>
      </c>
      <c r="AB1322" t="s">
        <v>3140</v>
      </c>
      <c r="AC1322" t="s">
        <v>3141</v>
      </c>
      <c r="AE1322" t="s">
        <v>119</v>
      </c>
      <c r="AF1322" t="s">
        <v>120</v>
      </c>
      <c r="AG1322" s="8">
        <v>96950</v>
      </c>
      <c r="AH1322" t="s">
        <v>121</v>
      </c>
      <c r="AI1322" t="s">
        <v>119</v>
      </c>
      <c r="AJ1322" s="10">
        <v>16704834587</v>
      </c>
      <c r="AL1322" t="s">
        <v>3142</v>
      </c>
      <c r="BD1322" t="str">
        <f>"49-9071.00"</f>
        <v>49-9071.00</v>
      </c>
      <c r="BE1322" t="s">
        <v>241</v>
      </c>
      <c r="BF1322" t="s">
        <v>3143</v>
      </c>
      <c r="BG1322" t="s">
        <v>1048</v>
      </c>
      <c r="BH1322">
        <v>17</v>
      </c>
      <c r="BI1322">
        <v>17</v>
      </c>
      <c r="BJ1322" s="1">
        <v>45705</v>
      </c>
      <c r="BK1322" s="1">
        <v>46069</v>
      </c>
      <c r="BL1322" s="1">
        <v>45705</v>
      </c>
      <c r="BM1322" s="1">
        <v>46069</v>
      </c>
      <c r="BN1322">
        <v>35</v>
      </c>
      <c r="BO1322">
        <v>7</v>
      </c>
      <c r="BP1322">
        <v>7</v>
      </c>
      <c r="BQ1322">
        <v>7</v>
      </c>
      <c r="BR1322">
        <v>7</v>
      </c>
      <c r="BS1322">
        <v>0</v>
      </c>
      <c r="BT1322">
        <v>7</v>
      </c>
      <c r="BU1322">
        <v>0</v>
      </c>
      <c r="BV1322" t="str">
        <f>"8:00 AM"</f>
        <v>8:00 AM</v>
      </c>
      <c r="BW1322" t="str">
        <f>"4:00 PM"</f>
        <v>4:00 PM</v>
      </c>
      <c r="BX1322" t="s">
        <v>226</v>
      </c>
      <c r="BY1322">
        <v>0</v>
      </c>
      <c r="BZ1322">
        <v>24</v>
      </c>
      <c r="CA1322" t="s">
        <v>115</v>
      </c>
      <c r="CC1322" t="s">
        <v>3144</v>
      </c>
      <c r="CD1322" t="s">
        <v>3145</v>
      </c>
      <c r="CF1322" t="s">
        <v>148</v>
      </c>
      <c r="CG1322" t="s">
        <v>120</v>
      </c>
      <c r="CH1322" s="8">
        <v>96950</v>
      </c>
      <c r="CI1322" s="3">
        <v>9.75</v>
      </c>
      <c r="CJ1322" s="3">
        <v>9.75</v>
      </c>
      <c r="CK1322" s="3">
        <v>0</v>
      </c>
      <c r="CL1322" s="3">
        <v>0</v>
      </c>
      <c r="CM1322" t="s">
        <v>136</v>
      </c>
      <c r="CO1322" t="s">
        <v>138</v>
      </c>
      <c r="CQ1322" t="s">
        <v>115</v>
      </c>
      <c r="CR1322" t="s">
        <v>133</v>
      </c>
      <c r="CS1322" t="s">
        <v>139</v>
      </c>
      <c r="CT1322" t="s">
        <v>139</v>
      </c>
      <c r="CU1322" t="s">
        <v>139</v>
      </c>
      <c r="CV1322" t="s">
        <v>133</v>
      </c>
      <c r="CW1322" t="s">
        <v>139</v>
      </c>
      <c r="CX1322" t="s">
        <v>3146</v>
      </c>
      <c r="CY1322" s="10">
        <v>16702349675</v>
      </c>
      <c r="CZ1322" t="s">
        <v>3142</v>
      </c>
      <c r="DA1322" t="s">
        <v>139</v>
      </c>
      <c r="DB1322" t="s">
        <v>133</v>
      </c>
      <c r="DC1322" t="s">
        <v>115</v>
      </c>
    </row>
    <row r="1323" spans="1:112" ht="14.45" customHeight="1" x14ac:dyDescent="0.25">
      <c r="A1323" t="s">
        <v>7566</v>
      </c>
      <c r="B1323" t="s">
        <v>143</v>
      </c>
      <c r="C1323" s="1">
        <v>45652</v>
      </c>
      <c r="D1323" s="1">
        <v>45700</v>
      </c>
      <c r="E1323" t="s">
        <v>144</v>
      </c>
      <c r="F1323" s="1">
        <v>45776</v>
      </c>
      <c r="G1323" t="s">
        <v>115</v>
      </c>
      <c r="H1323" t="s">
        <v>115</v>
      </c>
      <c r="I1323" t="s">
        <v>115</v>
      </c>
      <c r="J1323" t="s">
        <v>549</v>
      </c>
      <c r="K1323" t="s">
        <v>5920</v>
      </c>
      <c r="L1323" t="s">
        <v>550</v>
      </c>
      <c r="N1323" t="s">
        <v>119</v>
      </c>
      <c r="O1323" t="s">
        <v>120</v>
      </c>
      <c r="P1323" s="8">
        <v>96950</v>
      </c>
      <c r="Q1323" t="s">
        <v>121</v>
      </c>
      <c r="R1323" t="s">
        <v>139</v>
      </c>
      <c r="S1323" s="10">
        <v>16702331199</v>
      </c>
      <c r="U1323" t="s">
        <v>551</v>
      </c>
      <c r="V1323">
        <v>532310</v>
      </c>
      <c r="W1323" t="s">
        <v>123</v>
      </c>
      <c r="Y1323" t="s">
        <v>552</v>
      </c>
      <c r="Z1323" t="s">
        <v>553</v>
      </c>
      <c r="AA1323" t="s">
        <v>554</v>
      </c>
      <c r="AB1323" t="s">
        <v>200</v>
      </c>
      <c r="AC1323" t="s">
        <v>5921</v>
      </c>
      <c r="AE1323" t="s">
        <v>119</v>
      </c>
      <c r="AF1323" t="s">
        <v>120</v>
      </c>
      <c r="AG1323" s="8">
        <v>96950</v>
      </c>
      <c r="AH1323" t="s">
        <v>121</v>
      </c>
      <c r="AJ1323" s="10">
        <v>16702331199</v>
      </c>
      <c r="AL1323" t="s">
        <v>557</v>
      </c>
      <c r="BD1323" t="str">
        <f>"49-3042.00"</f>
        <v>49-3042.00</v>
      </c>
      <c r="BE1323" t="s">
        <v>1020</v>
      </c>
      <c r="BF1323" t="s">
        <v>5922</v>
      </c>
      <c r="BG1323" t="s">
        <v>5923</v>
      </c>
      <c r="BH1323">
        <v>2</v>
      </c>
      <c r="BI1323">
        <v>2</v>
      </c>
      <c r="BJ1323" s="1">
        <v>45778</v>
      </c>
      <c r="BK1323" s="1">
        <v>46142</v>
      </c>
      <c r="BL1323" s="1">
        <v>45778</v>
      </c>
      <c r="BM1323" s="1">
        <v>46142</v>
      </c>
      <c r="BN1323">
        <v>40</v>
      </c>
      <c r="BO1323">
        <v>0</v>
      </c>
      <c r="BP1323">
        <v>8</v>
      </c>
      <c r="BQ1323">
        <v>8</v>
      </c>
      <c r="BR1323">
        <v>8</v>
      </c>
      <c r="BS1323">
        <v>8</v>
      </c>
      <c r="BT1323">
        <v>8</v>
      </c>
      <c r="BU1323">
        <v>0</v>
      </c>
      <c r="BV1323" t="str">
        <f>"8:00 AM"</f>
        <v>8:00 AM</v>
      </c>
      <c r="BW1323" t="str">
        <f>"5:00 PM"</f>
        <v>5:00 PM</v>
      </c>
      <c r="BX1323" t="s">
        <v>226</v>
      </c>
      <c r="BY1323">
        <v>0</v>
      </c>
      <c r="BZ1323">
        <v>12</v>
      </c>
      <c r="CA1323" t="s">
        <v>115</v>
      </c>
      <c r="CC1323" s="2" t="s">
        <v>5924</v>
      </c>
      <c r="CD1323" t="s">
        <v>5925</v>
      </c>
      <c r="CF1323" t="s">
        <v>119</v>
      </c>
      <c r="CG1323" t="s">
        <v>120</v>
      </c>
      <c r="CH1323" s="8">
        <v>96950</v>
      </c>
      <c r="CI1323" s="3">
        <v>12.48</v>
      </c>
      <c r="CJ1323" s="3">
        <v>12.48</v>
      </c>
      <c r="CK1323" s="3">
        <v>18.72</v>
      </c>
      <c r="CL1323" s="3">
        <v>18.72</v>
      </c>
      <c r="CM1323" t="s">
        <v>136</v>
      </c>
      <c r="CN1323" t="s">
        <v>555</v>
      </c>
      <c r="CO1323" t="s">
        <v>138</v>
      </c>
      <c r="CQ1323" t="s">
        <v>115</v>
      </c>
      <c r="CR1323" t="s">
        <v>133</v>
      </c>
      <c r="CS1323" t="s">
        <v>139</v>
      </c>
      <c r="CT1323" t="s">
        <v>133</v>
      </c>
      <c r="CU1323" t="s">
        <v>139</v>
      </c>
      <c r="CV1323" t="s">
        <v>133</v>
      </c>
      <c r="CW1323" t="s">
        <v>139</v>
      </c>
      <c r="CX1323" t="s">
        <v>7567</v>
      </c>
      <c r="CY1323" s="10">
        <v>16702331199</v>
      </c>
      <c r="CZ1323" t="s">
        <v>557</v>
      </c>
      <c r="DA1323" t="s">
        <v>139</v>
      </c>
      <c r="DB1323" t="s">
        <v>133</v>
      </c>
      <c r="DC1323" t="s">
        <v>115</v>
      </c>
    </row>
    <row r="1324" spans="1:112" ht="14.45" customHeight="1" x14ac:dyDescent="0.25">
      <c r="A1324" t="s">
        <v>7603</v>
      </c>
      <c r="B1324" t="s">
        <v>192</v>
      </c>
      <c r="C1324" s="1">
        <v>45648</v>
      </c>
      <c r="D1324" s="1">
        <v>45700</v>
      </c>
      <c r="E1324" t="s">
        <v>114</v>
      </c>
      <c r="G1324" t="s">
        <v>115</v>
      </c>
      <c r="H1324" t="s">
        <v>115</v>
      </c>
      <c r="I1324" t="s">
        <v>115</v>
      </c>
      <c r="J1324" t="s">
        <v>2444</v>
      </c>
      <c r="L1324" t="s">
        <v>2445</v>
      </c>
      <c r="N1324" t="s">
        <v>119</v>
      </c>
      <c r="O1324" t="s">
        <v>120</v>
      </c>
      <c r="P1324" s="8">
        <v>96950</v>
      </c>
      <c r="Q1324" t="s">
        <v>121</v>
      </c>
      <c r="S1324" s="10">
        <v>16702353334</v>
      </c>
      <c r="U1324" t="s">
        <v>2446</v>
      </c>
      <c r="V1324">
        <v>713120</v>
      </c>
      <c r="W1324" t="s">
        <v>123</v>
      </c>
      <c r="Y1324" t="s">
        <v>2447</v>
      </c>
      <c r="Z1324" t="s">
        <v>2448</v>
      </c>
      <c r="AA1324" t="s">
        <v>2447</v>
      </c>
      <c r="AB1324" t="s">
        <v>200</v>
      </c>
      <c r="AC1324" t="s">
        <v>2445</v>
      </c>
      <c r="AE1324" t="s">
        <v>119</v>
      </c>
      <c r="AF1324" t="s">
        <v>120</v>
      </c>
      <c r="AG1324" s="8">
        <v>96950</v>
      </c>
      <c r="AH1324" t="s">
        <v>121</v>
      </c>
      <c r="AJ1324" s="10">
        <v>16702353334</v>
      </c>
      <c r="AL1324" t="s">
        <v>2449</v>
      </c>
      <c r="BD1324" t="str">
        <f>"49-9091.00"</f>
        <v>49-9091.00</v>
      </c>
      <c r="BE1324" t="s">
        <v>2450</v>
      </c>
      <c r="BF1324" t="s">
        <v>2451</v>
      </c>
      <c r="BG1324" t="s">
        <v>2452</v>
      </c>
      <c r="BH1324">
        <v>2</v>
      </c>
      <c r="BJ1324" s="1">
        <v>45719</v>
      </c>
      <c r="BK1324" s="1">
        <v>45930</v>
      </c>
      <c r="BN1324">
        <v>40</v>
      </c>
      <c r="BO1324">
        <v>0</v>
      </c>
      <c r="BP1324">
        <v>8</v>
      </c>
      <c r="BQ1324">
        <v>8</v>
      </c>
      <c r="BR1324">
        <v>8</v>
      </c>
      <c r="BS1324">
        <v>8</v>
      </c>
      <c r="BT1324">
        <v>8</v>
      </c>
      <c r="BU1324">
        <v>0</v>
      </c>
      <c r="BV1324" t="str">
        <f>"9:00 AM"</f>
        <v>9:00 AM</v>
      </c>
      <c r="BW1324" t="str">
        <f>"5:00 PM"</f>
        <v>5:00 PM</v>
      </c>
      <c r="BX1324" t="s">
        <v>226</v>
      </c>
      <c r="BY1324">
        <v>3</v>
      </c>
      <c r="BZ1324">
        <v>12</v>
      </c>
      <c r="CA1324" t="s">
        <v>115</v>
      </c>
      <c r="CC1324" t="s">
        <v>2453</v>
      </c>
      <c r="CD1324" t="s">
        <v>2445</v>
      </c>
      <c r="CF1324" t="s">
        <v>148</v>
      </c>
      <c r="CG1324" t="s">
        <v>120</v>
      </c>
      <c r="CH1324" s="8">
        <v>96950</v>
      </c>
      <c r="CI1324" s="3">
        <v>10.02</v>
      </c>
      <c r="CJ1324" s="3">
        <v>10.02</v>
      </c>
      <c r="CK1324" s="3">
        <v>15.03</v>
      </c>
      <c r="CL1324" s="3">
        <v>15.03</v>
      </c>
      <c r="CM1324" t="s">
        <v>136</v>
      </c>
      <c r="CN1324" t="s">
        <v>158</v>
      </c>
      <c r="CO1324" t="s">
        <v>138</v>
      </c>
      <c r="CQ1324" t="s">
        <v>115</v>
      </c>
      <c r="CR1324" t="s">
        <v>133</v>
      </c>
      <c r="CS1324" t="s">
        <v>139</v>
      </c>
      <c r="CT1324" t="s">
        <v>133</v>
      </c>
      <c r="CU1324" t="s">
        <v>133</v>
      </c>
      <c r="CV1324" t="s">
        <v>133</v>
      </c>
      <c r="CW1324" t="s">
        <v>139</v>
      </c>
      <c r="CX1324" s="2" t="s">
        <v>7604</v>
      </c>
      <c r="CY1324" s="10">
        <v>16702353334</v>
      </c>
      <c r="CZ1324" t="s">
        <v>2449</v>
      </c>
      <c r="DA1324" t="s">
        <v>139</v>
      </c>
      <c r="DB1324" t="s">
        <v>133</v>
      </c>
      <c r="DC1324" t="s">
        <v>115</v>
      </c>
    </row>
    <row r="1325" spans="1:112" ht="14.45" customHeight="1" x14ac:dyDescent="0.25">
      <c r="A1325" t="s">
        <v>9021</v>
      </c>
      <c r="B1325" t="s">
        <v>143</v>
      </c>
      <c r="C1325" s="1">
        <v>45630</v>
      </c>
      <c r="D1325" s="1">
        <v>45700</v>
      </c>
      <c r="E1325" t="s">
        <v>114</v>
      </c>
      <c r="G1325" t="s">
        <v>115</v>
      </c>
      <c r="H1325" t="s">
        <v>115</v>
      </c>
      <c r="I1325" t="s">
        <v>115</v>
      </c>
      <c r="J1325" t="s">
        <v>682</v>
      </c>
      <c r="L1325" t="s">
        <v>683</v>
      </c>
      <c r="M1325" t="s">
        <v>684</v>
      </c>
      <c r="N1325" t="s">
        <v>119</v>
      </c>
      <c r="O1325" t="s">
        <v>120</v>
      </c>
      <c r="P1325" s="8">
        <v>96950</v>
      </c>
      <c r="Q1325" t="s">
        <v>121</v>
      </c>
      <c r="S1325" s="10">
        <v>16702352883</v>
      </c>
      <c r="T1325">
        <v>0</v>
      </c>
      <c r="U1325" t="s">
        <v>685</v>
      </c>
      <c r="V1325">
        <v>56132</v>
      </c>
      <c r="W1325" t="s">
        <v>234</v>
      </c>
      <c r="X1325" t="s">
        <v>133</v>
      </c>
      <c r="Y1325" t="s">
        <v>686</v>
      </c>
      <c r="Z1325" t="s">
        <v>687</v>
      </c>
      <c r="AB1325" t="s">
        <v>663</v>
      </c>
      <c r="AC1325" t="s">
        <v>683</v>
      </c>
      <c r="AD1325" t="s">
        <v>684</v>
      </c>
      <c r="AE1325" t="s">
        <v>119</v>
      </c>
      <c r="AF1325" t="s">
        <v>120</v>
      </c>
      <c r="AG1325" s="8">
        <v>96950</v>
      </c>
      <c r="AH1325" t="s">
        <v>121</v>
      </c>
      <c r="AJ1325" s="10">
        <v>16702352883</v>
      </c>
      <c r="AK1325">
        <v>0</v>
      </c>
      <c r="AL1325" t="s">
        <v>688</v>
      </c>
      <c r="BD1325" t="str">
        <f>"43-3031.00"</f>
        <v>43-3031.00</v>
      </c>
      <c r="BE1325" t="s">
        <v>430</v>
      </c>
      <c r="BF1325" t="s">
        <v>9022</v>
      </c>
      <c r="BG1325" t="s">
        <v>4176</v>
      </c>
      <c r="BH1325">
        <v>5</v>
      </c>
      <c r="BI1325">
        <v>5</v>
      </c>
      <c r="BJ1325" s="1">
        <v>45706</v>
      </c>
      <c r="BK1325" s="1">
        <v>46070</v>
      </c>
      <c r="BL1325" s="1">
        <v>45706</v>
      </c>
      <c r="BM1325" s="1">
        <v>46070</v>
      </c>
      <c r="BN1325">
        <v>35</v>
      </c>
      <c r="BO1325">
        <v>0</v>
      </c>
      <c r="BP1325">
        <v>7</v>
      </c>
      <c r="BQ1325">
        <v>7</v>
      </c>
      <c r="BR1325">
        <v>7</v>
      </c>
      <c r="BS1325">
        <v>7</v>
      </c>
      <c r="BT1325">
        <v>7</v>
      </c>
      <c r="BU1325">
        <v>0</v>
      </c>
      <c r="BV1325" t="str">
        <f>"8:00 AM"</f>
        <v>8:00 AM</v>
      </c>
      <c r="BW1325" t="str">
        <f>"4:00 PM"</f>
        <v>4:00 PM</v>
      </c>
      <c r="BX1325" t="s">
        <v>226</v>
      </c>
      <c r="BY1325">
        <v>0</v>
      </c>
      <c r="BZ1325">
        <v>12</v>
      </c>
      <c r="CA1325" t="s">
        <v>115</v>
      </c>
      <c r="CC1325" t="s">
        <v>4177</v>
      </c>
      <c r="CD1325" t="s">
        <v>683</v>
      </c>
      <c r="CE1325" t="s">
        <v>684</v>
      </c>
      <c r="CF1325" t="s">
        <v>119</v>
      </c>
      <c r="CG1325" t="s">
        <v>120</v>
      </c>
      <c r="CH1325" s="8">
        <v>96950</v>
      </c>
      <c r="CI1325" s="3">
        <v>12.28</v>
      </c>
      <c r="CJ1325" s="3">
        <v>12.28</v>
      </c>
      <c r="CK1325" s="3">
        <v>18.420000000000002</v>
      </c>
      <c r="CL1325" s="3">
        <v>18.420000000000002</v>
      </c>
      <c r="CM1325" t="s">
        <v>136</v>
      </c>
      <c r="CN1325" t="s">
        <v>368</v>
      </c>
      <c r="CO1325" t="s">
        <v>138</v>
      </c>
      <c r="CQ1325" t="s">
        <v>115</v>
      </c>
      <c r="CR1325" t="s">
        <v>133</v>
      </c>
      <c r="CS1325" t="s">
        <v>139</v>
      </c>
      <c r="CT1325" t="s">
        <v>133</v>
      </c>
      <c r="CU1325" t="s">
        <v>139</v>
      </c>
      <c r="CV1325" t="s">
        <v>133</v>
      </c>
      <c r="CW1325" t="s">
        <v>139</v>
      </c>
      <c r="CX1325" t="s">
        <v>692</v>
      </c>
      <c r="CY1325" s="10">
        <v>16702352883</v>
      </c>
      <c r="CZ1325" t="s">
        <v>688</v>
      </c>
      <c r="DA1325" t="s">
        <v>209</v>
      </c>
      <c r="DB1325" t="s">
        <v>133</v>
      </c>
      <c r="DC1325" t="s">
        <v>133</v>
      </c>
    </row>
    <row r="1326" spans="1:112" ht="14.45" customHeight="1" x14ac:dyDescent="0.25">
      <c r="A1326" t="s">
        <v>8736</v>
      </c>
      <c r="B1326" t="s">
        <v>143</v>
      </c>
      <c r="C1326" s="1">
        <v>45643</v>
      </c>
      <c r="D1326" s="1">
        <v>45701</v>
      </c>
      <c r="E1326" t="s">
        <v>114</v>
      </c>
      <c r="G1326" t="s">
        <v>133</v>
      </c>
      <c r="H1326" t="s">
        <v>115</v>
      </c>
      <c r="I1326" t="s">
        <v>115</v>
      </c>
      <c r="J1326" t="s">
        <v>559</v>
      </c>
      <c r="L1326" t="s">
        <v>560</v>
      </c>
      <c r="M1326" t="s">
        <v>561</v>
      </c>
      <c r="N1326" t="s">
        <v>148</v>
      </c>
      <c r="O1326" t="s">
        <v>120</v>
      </c>
      <c r="P1326" s="8">
        <v>96950</v>
      </c>
      <c r="Q1326" t="s">
        <v>121</v>
      </c>
      <c r="S1326" s="10">
        <v>16702345828</v>
      </c>
      <c r="U1326" t="s">
        <v>562</v>
      </c>
      <c r="V1326">
        <v>2362</v>
      </c>
      <c r="W1326" t="s">
        <v>123</v>
      </c>
      <c r="Y1326" t="s">
        <v>563</v>
      </c>
      <c r="Z1326" t="s">
        <v>564</v>
      </c>
      <c r="AB1326" t="s">
        <v>565</v>
      </c>
      <c r="AC1326" t="s">
        <v>560</v>
      </c>
      <c r="AD1326" t="s">
        <v>561</v>
      </c>
      <c r="AE1326" t="s">
        <v>148</v>
      </c>
      <c r="AF1326" t="s">
        <v>120</v>
      </c>
      <c r="AG1326" s="8">
        <v>96950</v>
      </c>
      <c r="AH1326" t="s">
        <v>121</v>
      </c>
      <c r="AJ1326" s="10">
        <v>16702345828</v>
      </c>
      <c r="AL1326" t="s">
        <v>566</v>
      </c>
      <c r="AM1326" t="s">
        <v>567</v>
      </c>
      <c r="AN1326" t="s">
        <v>568</v>
      </c>
      <c r="AO1326" t="s">
        <v>569</v>
      </c>
      <c r="AQ1326" t="s">
        <v>8220</v>
      </c>
      <c r="AR1326" t="s">
        <v>571</v>
      </c>
      <c r="AS1326" t="s">
        <v>148</v>
      </c>
      <c r="AT1326" t="s">
        <v>120</v>
      </c>
      <c r="AU1326" s="8">
        <v>96950</v>
      </c>
      <c r="AV1326" t="s">
        <v>121</v>
      </c>
      <c r="AX1326" s="10">
        <v>16702872946</v>
      </c>
      <c r="AZ1326" t="s">
        <v>572</v>
      </c>
      <c r="BA1326" t="s">
        <v>573</v>
      </c>
      <c r="BD1326" t="str">
        <f>"47-2051.00"</f>
        <v>47-2051.00</v>
      </c>
      <c r="BE1326" t="s">
        <v>4133</v>
      </c>
      <c r="BF1326" t="s">
        <v>8221</v>
      </c>
      <c r="BG1326" t="s">
        <v>3358</v>
      </c>
      <c r="BH1326">
        <v>1</v>
      </c>
      <c r="BI1326">
        <v>1</v>
      </c>
      <c r="BJ1326" s="1">
        <v>45748</v>
      </c>
      <c r="BK1326" s="1">
        <v>46843</v>
      </c>
      <c r="BL1326" s="1">
        <v>45748</v>
      </c>
      <c r="BM1326" s="1">
        <v>46843</v>
      </c>
      <c r="BN1326">
        <v>40</v>
      </c>
      <c r="BO1326">
        <v>0</v>
      </c>
      <c r="BP1326">
        <v>8</v>
      </c>
      <c r="BQ1326">
        <v>8</v>
      </c>
      <c r="BR1326">
        <v>8</v>
      </c>
      <c r="BS1326">
        <v>8</v>
      </c>
      <c r="BT1326">
        <v>8</v>
      </c>
      <c r="BU1326">
        <v>0</v>
      </c>
      <c r="BV1326" t="str">
        <f>"8:00 AM"</f>
        <v>8:00 AM</v>
      </c>
      <c r="BW1326" t="str">
        <f>"5:00 PM"</f>
        <v>5:00 PM</v>
      </c>
      <c r="BX1326" t="s">
        <v>158</v>
      </c>
      <c r="BY1326">
        <v>0</v>
      </c>
      <c r="BZ1326">
        <v>3</v>
      </c>
      <c r="CA1326" t="s">
        <v>115</v>
      </c>
      <c r="CC1326" t="s">
        <v>368</v>
      </c>
      <c r="CD1326" t="s">
        <v>560</v>
      </c>
      <c r="CE1326" t="s">
        <v>561</v>
      </c>
      <c r="CF1326" t="s">
        <v>148</v>
      </c>
      <c r="CG1326" t="s">
        <v>120</v>
      </c>
      <c r="CH1326" s="8">
        <v>96950</v>
      </c>
      <c r="CI1326" s="3">
        <v>9.7799999999999994</v>
      </c>
      <c r="CJ1326" s="3">
        <v>9.7799999999999994</v>
      </c>
      <c r="CK1326" s="3">
        <v>14.67</v>
      </c>
      <c r="CL1326" s="3">
        <v>14.67</v>
      </c>
      <c r="CM1326" t="s">
        <v>136</v>
      </c>
      <c r="CN1326" t="s">
        <v>368</v>
      </c>
      <c r="CO1326" t="s">
        <v>138</v>
      </c>
      <c r="CQ1326" t="s">
        <v>115</v>
      </c>
      <c r="CR1326" t="s">
        <v>133</v>
      </c>
      <c r="CS1326" t="s">
        <v>139</v>
      </c>
      <c r="CT1326" t="s">
        <v>133</v>
      </c>
      <c r="CU1326" t="s">
        <v>139</v>
      </c>
      <c r="CV1326" t="s">
        <v>133</v>
      </c>
      <c r="CW1326" t="s">
        <v>139</v>
      </c>
      <c r="CX1326" t="s">
        <v>680</v>
      </c>
      <c r="CY1326" s="10">
        <v>16702345828</v>
      </c>
      <c r="CZ1326" t="s">
        <v>566</v>
      </c>
      <c r="DA1326" t="s">
        <v>139</v>
      </c>
      <c r="DB1326" t="s">
        <v>133</v>
      </c>
      <c r="DC1326" t="s">
        <v>115</v>
      </c>
      <c r="DD1326" t="s">
        <v>568</v>
      </c>
      <c r="DE1326" t="s">
        <v>569</v>
      </c>
      <c r="DG1326" t="s">
        <v>573</v>
      </c>
      <c r="DH1326" t="s">
        <v>572</v>
      </c>
    </row>
    <row r="1327" spans="1:112" ht="14.45" customHeight="1" x14ac:dyDescent="0.25">
      <c r="A1327" t="s">
        <v>9243</v>
      </c>
      <c r="B1327" t="s">
        <v>143</v>
      </c>
      <c r="C1327" s="1">
        <v>45633</v>
      </c>
      <c r="D1327" s="1">
        <v>45701</v>
      </c>
      <c r="E1327" t="s">
        <v>144</v>
      </c>
      <c r="F1327" s="1">
        <v>45776</v>
      </c>
      <c r="G1327" t="s">
        <v>115</v>
      </c>
      <c r="H1327" t="s">
        <v>115</v>
      </c>
      <c r="I1327" t="s">
        <v>115</v>
      </c>
      <c r="J1327" t="s">
        <v>559</v>
      </c>
      <c r="L1327" t="s">
        <v>560</v>
      </c>
      <c r="M1327" t="s">
        <v>561</v>
      </c>
      <c r="N1327" t="s">
        <v>148</v>
      </c>
      <c r="O1327" t="s">
        <v>120</v>
      </c>
      <c r="P1327" s="8">
        <v>96950</v>
      </c>
      <c r="Q1327" t="s">
        <v>121</v>
      </c>
      <c r="S1327" s="10">
        <v>16702345828</v>
      </c>
      <c r="U1327" t="s">
        <v>562</v>
      </c>
      <c r="V1327">
        <v>332322</v>
      </c>
      <c r="W1327" t="s">
        <v>123</v>
      </c>
      <c r="Y1327" t="s">
        <v>563</v>
      </c>
      <c r="Z1327" t="s">
        <v>564</v>
      </c>
      <c r="AB1327" t="s">
        <v>565</v>
      </c>
      <c r="AC1327" t="s">
        <v>560</v>
      </c>
      <c r="AD1327" t="s">
        <v>561</v>
      </c>
      <c r="AE1327" t="s">
        <v>148</v>
      </c>
      <c r="AF1327" t="s">
        <v>120</v>
      </c>
      <c r="AG1327" s="8">
        <v>96950</v>
      </c>
      <c r="AH1327" t="s">
        <v>121</v>
      </c>
      <c r="AJ1327" s="10">
        <v>16702345828</v>
      </c>
      <c r="AL1327" t="s">
        <v>566</v>
      </c>
      <c r="AM1327" t="s">
        <v>567</v>
      </c>
      <c r="AN1327" t="s">
        <v>568</v>
      </c>
      <c r="AO1327" t="s">
        <v>569</v>
      </c>
      <c r="AQ1327" t="s">
        <v>570</v>
      </c>
      <c r="AR1327" t="s">
        <v>4816</v>
      </c>
      <c r="AS1327" t="s">
        <v>148</v>
      </c>
      <c r="AT1327" t="s">
        <v>120</v>
      </c>
      <c r="AU1327" s="8">
        <v>96950</v>
      </c>
      <c r="AV1327" t="s">
        <v>121</v>
      </c>
      <c r="AX1327" s="10">
        <v>16702872946</v>
      </c>
      <c r="AZ1327" t="s">
        <v>572</v>
      </c>
      <c r="BA1327" t="s">
        <v>573</v>
      </c>
      <c r="BD1327" t="str">
        <f>"53-7063.00"</f>
        <v>53-7063.00</v>
      </c>
      <c r="BE1327" t="s">
        <v>9244</v>
      </c>
      <c r="BF1327" t="s">
        <v>9245</v>
      </c>
      <c r="BG1327" t="s">
        <v>9246</v>
      </c>
      <c r="BH1327">
        <v>9</v>
      </c>
      <c r="BI1327">
        <v>9</v>
      </c>
      <c r="BJ1327" s="1">
        <v>45778</v>
      </c>
      <c r="BK1327" s="1">
        <v>46142</v>
      </c>
      <c r="BL1327" s="1">
        <v>45778</v>
      </c>
      <c r="BM1327" s="1">
        <v>46142</v>
      </c>
      <c r="BN1327">
        <v>40</v>
      </c>
      <c r="BO1327">
        <v>0</v>
      </c>
      <c r="BP1327">
        <v>8</v>
      </c>
      <c r="BQ1327">
        <v>8</v>
      </c>
      <c r="BR1327">
        <v>8</v>
      </c>
      <c r="BS1327">
        <v>8</v>
      </c>
      <c r="BT1327">
        <v>8</v>
      </c>
      <c r="BU1327">
        <v>0</v>
      </c>
      <c r="BV1327" t="str">
        <f>"8:00 AM"</f>
        <v>8:00 AM</v>
      </c>
      <c r="BW1327" t="str">
        <f>"5:00 PM"</f>
        <v>5:00 PM</v>
      </c>
      <c r="BX1327" t="s">
        <v>158</v>
      </c>
      <c r="BY1327">
        <v>0</v>
      </c>
      <c r="BZ1327">
        <v>12</v>
      </c>
      <c r="CA1327" t="s">
        <v>115</v>
      </c>
      <c r="CC1327" t="s">
        <v>368</v>
      </c>
      <c r="CD1327" t="s">
        <v>560</v>
      </c>
      <c r="CE1327" t="s">
        <v>561</v>
      </c>
      <c r="CF1327" t="s">
        <v>148</v>
      </c>
      <c r="CG1327" t="s">
        <v>120</v>
      </c>
      <c r="CH1327" s="8">
        <v>96950</v>
      </c>
      <c r="CI1327" s="3">
        <v>8.52</v>
      </c>
      <c r="CJ1327" s="3">
        <v>8.52</v>
      </c>
      <c r="CK1327" s="3">
        <v>12.78</v>
      </c>
      <c r="CL1327" s="3">
        <v>12.78</v>
      </c>
      <c r="CM1327" t="s">
        <v>136</v>
      </c>
      <c r="CN1327" t="s">
        <v>368</v>
      </c>
      <c r="CO1327" t="s">
        <v>138</v>
      </c>
      <c r="CQ1327" t="s">
        <v>115</v>
      </c>
      <c r="CR1327" t="s">
        <v>133</v>
      </c>
      <c r="CS1327" t="s">
        <v>139</v>
      </c>
      <c r="CT1327" t="s">
        <v>133</v>
      </c>
      <c r="CU1327" t="s">
        <v>139</v>
      </c>
      <c r="CV1327" t="s">
        <v>133</v>
      </c>
      <c r="CW1327" t="s">
        <v>139</v>
      </c>
      <c r="CX1327" t="s">
        <v>680</v>
      </c>
      <c r="CY1327" s="10">
        <v>16702345828</v>
      </c>
      <c r="CZ1327" t="s">
        <v>566</v>
      </c>
      <c r="DA1327" t="s">
        <v>139</v>
      </c>
      <c r="DB1327" t="s">
        <v>133</v>
      </c>
      <c r="DC1327" t="s">
        <v>115</v>
      </c>
      <c r="DD1327" t="s">
        <v>568</v>
      </c>
      <c r="DE1327" t="s">
        <v>569</v>
      </c>
      <c r="DG1327" t="s">
        <v>573</v>
      </c>
      <c r="DH1327" t="s">
        <v>572</v>
      </c>
    </row>
    <row r="1328" spans="1:112" ht="14.45" customHeight="1" x14ac:dyDescent="0.25">
      <c r="A1328" t="s">
        <v>9455</v>
      </c>
      <c r="B1328" t="s">
        <v>192</v>
      </c>
      <c r="C1328" s="1">
        <v>45659</v>
      </c>
      <c r="D1328" s="1">
        <v>45701</v>
      </c>
      <c r="E1328" t="s">
        <v>144</v>
      </c>
      <c r="F1328" s="1">
        <v>45719</v>
      </c>
      <c r="G1328" t="s">
        <v>133</v>
      </c>
      <c r="H1328" t="s">
        <v>115</v>
      </c>
      <c r="I1328" t="s">
        <v>115</v>
      </c>
      <c r="J1328" t="s">
        <v>8053</v>
      </c>
      <c r="L1328" t="s">
        <v>8054</v>
      </c>
      <c r="N1328" t="s">
        <v>119</v>
      </c>
      <c r="O1328" t="s">
        <v>120</v>
      </c>
      <c r="P1328" s="8">
        <v>96950</v>
      </c>
      <c r="Q1328" t="s">
        <v>121</v>
      </c>
      <c r="S1328" s="10">
        <v>16702359373</v>
      </c>
      <c r="U1328" t="s">
        <v>8055</v>
      </c>
      <c r="V1328">
        <v>561520</v>
      </c>
      <c r="W1328" t="s">
        <v>123</v>
      </c>
      <c r="Y1328" t="s">
        <v>8056</v>
      </c>
      <c r="Z1328" t="s">
        <v>8057</v>
      </c>
      <c r="AB1328" t="s">
        <v>663</v>
      </c>
      <c r="AC1328" t="s">
        <v>8054</v>
      </c>
      <c r="AE1328" t="s">
        <v>119</v>
      </c>
      <c r="AF1328" t="s">
        <v>120</v>
      </c>
      <c r="AG1328" s="8">
        <v>96950</v>
      </c>
      <c r="AH1328" t="s">
        <v>121</v>
      </c>
      <c r="AJ1328" s="10">
        <v>16702359373</v>
      </c>
      <c r="AL1328" t="s">
        <v>8058</v>
      </c>
      <c r="BD1328" t="str">
        <f>"17-3023.00"</f>
        <v>17-3023.00</v>
      </c>
      <c r="BE1328" t="s">
        <v>5349</v>
      </c>
      <c r="BF1328" t="s">
        <v>8059</v>
      </c>
      <c r="BG1328" t="s">
        <v>8060</v>
      </c>
      <c r="BH1328">
        <v>1</v>
      </c>
      <c r="BJ1328" s="1">
        <v>45720</v>
      </c>
      <c r="BK1328" s="1">
        <v>46085</v>
      </c>
      <c r="BN1328">
        <v>35</v>
      </c>
      <c r="BO1328">
        <v>7</v>
      </c>
      <c r="BP1328">
        <v>7</v>
      </c>
      <c r="BQ1328">
        <v>7</v>
      </c>
      <c r="BR1328">
        <v>7</v>
      </c>
      <c r="BS1328">
        <v>7</v>
      </c>
      <c r="BT1328">
        <v>0</v>
      </c>
      <c r="BU1328">
        <v>0</v>
      </c>
      <c r="BV1328" t="str">
        <f>"8:00 AM"</f>
        <v>8:00 AM</v>
      </c>
      <c r="BW1328" t="str">
        <f>"4:00 PM"</f>
        <v>4:00 PM</v>
      </c>
      <c r="BX1328" t="s">
        <v>726</v>
      </c>
      <c r="BY1328">
        <v>0</v>
      </c>
      <c r="BZ1328">
        <v>24</v>
      </c>
      <c r="CA1328" t="s">
        <v>133</v>
      </c>
      <c r="CB1328">
        <v>4</v>
      </c>
      <c r="CC1328" t="s">
        <v>9456</v>
      </c>
      <c r="CD1328" t="s">
        <v>8061</v>
      </c>
      <c r="CF1328" t="s">
        <v>148</v>
      </c>
      <c r="CG1328" t="s">
        <v>120</v>
      </c>
      <c r="CH1328" s="8">
        <v>96950</v>
      </c>
      <c r="CI1328" s="3">
        <v>15.75</v>
      </c>
      <c r="CJ1328" s="3">
        <v>19.61</v>
      </c>
      <c r="CM1328" t="s">
        <v>136</v>
      </c>
      <c r="CO1328" t="s">
        <v>138</v>
      </c>
      <c r="CQ1328" t="s">
        <v>115</v>
      </c>
      <c r="CR1328" t="s">
        <v>133</v>
      </c>
      <c r="CS1328" t="s">
        <v>139</v>
      </c>
      <c r="CT1328" t="s">
        <v>139</v>
      </c>
      <c r="CU1328" t="s">
        <v>139</v>
      </c>
      <c r="CV1328" t="s">
        <v>133</v>
      </c>
      <c r="CW1328" t="s">
        <v>139</v>
      </c>
      <c r="CX1328" t="s">
        <v>9457</v>
      </c>
      <c r="CY1328" s="10">
        <v>16702359373</v>
      </c>
      <c r="CZ1328" t="s">
        <v>8058</v>
      </c>
      <c r="DA1328" t="s">
        <v>139</v>
      </c>
      <c r="DB1328" t="s">
        <v>133</v>
      </c>
      <c r="DC1328" t="s">
        <v>115</v>
      </c>
    </row>
    <row r="1329" spans="1:112" ht="14.45" customHeight="1" x14ac:dyDescent="0.25">
      <c r="A1329" t="s">
        <v>886</v>
      </c>
      <c r="B1329" t="s">
        <v>143</v>
      </c>
      <c r="C1329" s="1">
        <v>45670</v>
      </c>
      <c r="D1329" s="1">
        <v>45702</v>
      </c>
      <c r="E1329" t="s">
        <v>144</v>
      </c>
      <c r="F1329" s="1">
        <v>45807</v>
      </c>
      <c r="G1329" t="s">
        <v>115</v>
      </c>
      <c r="H1329" t="s">
        <v>115</v>
      </c>
      <c r="I1329" t="s">
        <v>115</v>
      </c>
      <c r="J1329" t="s">
        <v>887</v>
      </c>
      <c r="K1329" t="s">
        <v>139</v>
      </c>
      <c r="L1329" t="s">
        <v>888</v>
      </c>
      <c r="M1329" t="s">
        <v>889</v>
      </c>
      <c r="N1329" t="s">
        <v>283</v>
      </c>
      <c r="O1329" t="s">
        <v>120</v>
      </c>
      <c r="P1329" s="8">
        <v>96952</v>
      </c>
      <c r="Q1329" t="s">
        <v>121</v>
      </c>
      <c r="R1329" t="s">
        <v>139</v>
      </c>
      <c r="S1329" s="10">
        <v>16704339989</v>
      </c>
      <c r="U1329" t="s">
        <v>890</v>
      </c>
      <c r="V1329">
        <v>481111</v>
      </c>
      <c r="W1329" t="s">
        <v>123</v>
      </c>
      <c r="Y1329" t="s">
        <v>891</v>
      </c>
      <c r="Z1329" t="s">
        <v>892</v>
      </c>
      <c r="AA1329" t="s">
        <v>893</v>
      </c>
      <c r="AB1329" t="s">
        <v>565</v>
      </c>
      <c r="AC1329" t="s">
        <v>888</v>
      </c>
      <c r="AD1329" t="s">
        <v>889</v>
      </c>
      <c r="AE1329" t="s">
        <v>162</v>
      </c>
      <c r="AF1329" t="s">
        <v>120</v>
      </c>
      <c r="AG1329" s="8">
        <v>96952</v>
      </c>
      <c r="AH1329" t="s">
        <v>121</v>
      </c>
      <c r="AJ1329" s="10">
        <v>16704339989</v>
      </c>
      <c r="AL1329" t="s">
        <v>894</v>
      </c>
      <c r="BD1329" t="str">
        <f>"49-9071.00"</f>
        <v>49-9071.00</v>
      </c>
      <c r="BE1329" t="s">
        <v>241</v>
      </c>
      <c r="BF1329" t="s">
        <v>895</v>
      </c>
      <c r="BG1329" t="s">
        <v>896</v>
      </c>
      <c r="BH1329">
        <v>4</v>
      </c>
      <c r="BI1329">
        <v>4</v>
      </c>
      <c r="BJ1329" s="1">
        <v>45809</v>
      </c>
      <c r="BK1329" s="1">
        <v>46173</v>
      </c>
      <c r="BL1329" s="1">
        <v>45809</v>
      </c>
      <c r="BM1329" s="1">
        <v>46173</v>
      </c>
      <c r="BN1329">
        <v>40</v>
      </c>
      <c r="BO1329">
        <v>0</v>
      </c>
      <c r="BP1329">
        <v>8</v>
      </c>
      <c r="BQ1329">
        <v>8</v>
      </c>
      <c r="BR1329">
        <v>8</v>
      </c>
      <c r="BS1329">
        <v>8</v>
      </c>
      <c r="BT1329">
        <v>8</v>
      </c>
      <c r="BU1329">
        <v>0</v>
      </c>
      <c r="BV1329" t="str">
        <f>"8:00 AM"</f>
        <v>8:00 AM</v>
      </c>
      <c r="BW1329" t="str">
        <f>"5:00 PM"</f>
        <v>5:00 PM</v>
      </c>
      <c r="BX1329" t="s">
        <v>226</v>
      </c>
      <c r="BY1329">
        <v>0</v>
      </c>
      <c r="BZ1329">
        <v>12</v>
      </c>
      <c r="CA1329" t="s">
        <v>115</v>
      </c>
      <c r="CC1329" s="2" t="s">
        <v>897</v>
      </c>
      <c r="CD1329" t="s">
        <v>888</v>
      </c>
      <c r="CE1329" t="s">
        <v>889</v>
      </c>
      <c r="CF1329" t="s">
        <v>162</v>
      </c>
      <c r="CG1329" t="s">
        <v>120</v>
      </c>
      <c r="CH1329" s="8">
        <v>96952</v>
      </c>
      <c r="CI1329" s="3">
        <v>9.75</v>
      </c>
      <c r="CJ1329" s="3">
        <v>9.8000000000000007</v>
      </c>
      <c r="CK1329" s="3">
        <v>0</v>
      </c>
      <c r="CL1329" s="3">
        <v>0</v>
      </c>
      <c r="CM1329" t="s">
        <v>136</v>
      </c>
      <c r="CN1329" t="s">
        <v>139</v>
      </c>
      <c r="CO1329" t="s">
        <v>138</v>
      </c>
      <c r="CQ1329" t="s">
        <v>115</v>
      </c>
      <c r="CR1329" t="s">
        <v>133</v>
      </c>
      <c r="CS1329" t="s">
        <v>139</v>
      </c>
      <c r="CT1329" t="s">
        <v>139</v>
      </c>
      <c r="CU1329" t="s">
        <v>133</v>
      </c>
      <c r="CV1329" t="s">
        <v>133</v>
      </c>
      <c r="CW1329" t="s">
        <v>139</v>
      </c>
      <c r="CX1329" t="s">
        <v>898</v>
      </c>
      <c r="CY1329" s="10">
        <v>16704339989</v>
      </c>
      <c r="CZ1329" t="s">
        <v>899</v>
      </c>
      <c r="DA1329" t="s">
        <v>139</v>
      </c>
      <c r="DB1329" t="s">
        <v>133</v>
      </c>
      <c r="DC1329" t="s">
        <v>115</v>
      </c>
    </row>
    <row r="1330" spans="1:112" ht="14.45" customHeight="1" x14ac:dyDescent="0.25">
      <c r="A1330" t="s">
        <v>3325</v>
      </c>
      <c r="B1330" t="s">
        <v>143</v>
      </c>
      <c r="C1330" s="1">
        <v>45655</v>
      </c>
      <c r="D1330" s="1">
        <v>45702</v>
      </c>
      <c r="E1330" t="s">
        <v>114</v>
      </c>
      <c r="G1330" t="s">
        <v>115</v>
      </c>
      <c r="H1330" t="s">
        <v>115</v>
      </c>
      <c r="I1330" t="s">
        <v>115</v>
      </c>
      <c r="J1330" t="s">
        <v>3326</v>
      </c>
      <c r="K1330" t="s">
        <v>3327</v>
      </c>
      <c r="L1330" t="s">
        <v>3328</v>
      </c>
      <c r="N1330" t="s">
        <v>148</v>
      </c>
      <c r="O1330" t="s">
        <v>120</v>
      </c>
      <c r="P1330" s="8">
        <v>96950</v>
      </c>
      <c r="Q1330" t="s">
        <v>121</v>
      </c>
      <c r="S1330" s="10">
        <v>16707831161</v>
      </c>
      <c r="U1330" t="s">
        <v>3329</v>
      </c>
      <c r="V1330">
        <v>624410</v>
      </c>
      <c r="W1330" t="s">
        <v>123</v>
      </c>
      <c r="Y1330" t="s">
        <v>3330</v>
      </c>
      <c r="Z1330" t="s">
        <v>3331</v>
      </c>
      <c r="AA1330" t="s">
        <v>3332</v>
      </c>
      <c r="AB1330" t="s">
        <v>3333</v>
      </c>
      <c r="AC1330" t="s">
        <v>3328</v>
      </c>
      <c r="AE1330" t="s">
        <v>148</v>
      </c>
      <c r="AF1330" t="s">
        <v>120</v>
      </c>
      <c r="AG1330" s="8">
        <v>96950</v>
      </c>
      <c r="AH1330" t="s">
        <v>121</v>
      </c>
      <c r="AJ1330" s="10">
        <v>16707831161</v>
      </c>
      <c r="AL1330" t="s">
        <v>3334</v>
      </c>
      <c r="BD1330" t="str">
        <f>"39-9011.00"</f>
        <v>39-9011.00</v>
      </c>
      <c r="BE1330" t="s">
        <v>650</v>
      </c>
      <c r="BF1330" t="s">
        <v>3335</v>
      </c>
      <c r="BG1330" t="s">
        <v>3336</v>
      </c>
      <c r="BH1330">
        <v>10</v>
      </c>
      <c r="BI1330">
        <v>10</v>
      </c>
      <c r="BJ1330" s="1">
        <v>45672</v>
      </c>
      <c r="BK1330" s="1">
        <v>46036</v>
      </c>
      <c r="BL1330" s="1">
        <v>45702</v>
      </c>
      <c r="BM1330" s="1">
        <v>46036</v>
      </c>
      <c r="BN1330">
        <v>35</v>
      </c>
      <c r="BO1330">
        <v>0</v>
      </c>
      <c r="BP1330">
        <v>7</v>
      </c>
      <c r="BQ1330">
        <v>7</v>
      </c>
      <c r="BR1330">
        <v>7</v>
      </c>
      <c r="BS1330">
        <v>7</v>
      </c>
      <c r="BT1330">
        <v>7</v>
      </c>
      <c r="BU1330">
        <v>0</v>
      </c>
      <c r="BV1330" t="str">
        <f>"7:00 AM"</f>
        <v>7:00 AM</v>
      </c>
      <c r="BW1330" t="str">
        <f>"3:00 PM"</f>
        <v>3:00 PM</v>
      </c>
      <c r="BX1330" t="s">
        <v>226</v>
      </c>
      <c r="BY1330">
        <v>0</v>
      </c>
      <c r="BZ1330">
        <v>6</v>
      </c>
      <c r="CA1330" t="s">
        <v>115</v>
      </c>
      <c r="CC1330" t="s">
        <v>3337</v>
      </c>
      <c r="CD1330" t="s">
        <v>3338</v>
      </c>
      <c r="CF1330" t="s">
        <v>148</v>
      </c>
      <c r="CG1330" t="s">
        <v>120</v>
      </c>
      <c r="CH1330" s="8">
        <v>96950</v>
      </c>
      <c r="CI1330" s="3">
        <v>7.81</v>
      </c>
      <c r="CJ1330" s="3">
        <v>7.81</v>
      </c>
      <c r="CK1330" s="3">
        <v>11.72</v>
      </c>
      <c r="CL1330" s="3">
        <v>11.72</v>
      </c>
      <c r="CM1330" t="s">
        <v>136</v>
      </c>
      <c r="CO1330" t="s">
        <v>138</v>
      </c>
      <c r="CQ1330" t="s">
        <v>115</v>
      </c>
      <c r="CR1330" t="s">
        <v>133</v>
      </c>
      <c r="CS1330" t="s">
        <v>139</v>
      </c>
      <c r="CT1330" t="s">
        <v>133</v>
      </c>
      <c r="CU1330" t="s">
        <v>139</v>
      </c>
      <c r="CV1330" t="s">
        <v>133</v>
      </c>
      <c r="CW1330" t="s">
        <v>139</v>
      </c>
      <c r="CX1330" t="s">
        <v>1461</v>
      </c>
      <c r="CY1330" s="10">
        <v>16707831161</v>
      </c>
      <c r="CZ1330" t="s">
        <v>3334</v>
      </c>
      <c r="DA1330" t="s">
        <v>139</v>
      </c>
      <c r="DB1330" t="s">
        <v>133</v>
      </c>
      <c r="DC1330" t="s">
        <v>115</v>
      </c>
    </row>
    <row r="1331" spans="1:112" ht="14.45" customHeight="1" x14ac:dyDescent="0.25">
      <c r="A1331" t="s">
        <v>3999</v>
      </c>
      <c r="B1331" t="s">
        <v>192</v>
      </c>
      <c r="C1331" s="1">
        <v>45643</v>
      </c>
      <c r="D1331" s="1">
        <v>45702</v>
      </c>
      <c r="E1331" t="s">
        <v>144</v>
      </c>
      <c r="F1331" s="1">
        <v>45760</v>
      </c>
      <c r="G1331" t="s">
        <v>115</v>
      </c>
      <c r="H1331" t="s">
        <v>115</v>
      </c>
      <c r="I1331" t="s">
        <v>115</v>
      </c>
      <c r="J1331" t="s">
        <v>4000</v>
      </c>
      <c r="K1331" t="s">
        <v>4001</v>
      </c>
      <c r="L1331" t="s">
        <v>4002</v>
      </c>
      <c r="M1331" t="s">
        <v>1009</v>
      </c>
      <c r="N1331" t="s">
        <v>119</v>
      </c>
      <c r="O1331" t="s">
        <v>120</v>
      </c>
      <c r="P1331" s="8">
        <v>96950</v>
      </c>
      <c r="Q1331" t="s">
        <v>121</v>
      </c>
      <c r="S1331" s="10">
        <v>16702330800</v>
      </c>
      <c r="U1331" t="s">
        <v>4003</v>
      </c>
      <c r="V1331">
        <v>624410</v>
      </c>
      <c r="W1331" t="s">
        <v>123</v>
      </c>
      <c r="Y1331" t="s">
        <v>4004</v>
      </c>
      <c r="Z1331" t="s">
        <v>4005</v>
      </c>
      <c r="AA1331" t="s">
        <v>4006</v>
      </c>
      <c r="AB1331" t="s">
        <v>4007</v>
      </c>
      <c r="AC1331" t="s">
        <v>4002</v>
      </c>
      <c r="AD1331" t="s">
        <v>1009</v>
      </c>
      <c r="AE1331" t="s">
        <v>119</v>
      </c>
      <c r="AF1331" t="s">
        <v>120</v>
      </c>
      <c r="AG1331" s="8">
        <v>96950</v>
      </c>
      <c r="AH1331" t="s">
        <v>121</v>
      </c>
      <c r="AI1331" t="s">
        <v>284</v>
      </c>
      <c r="AJ1331" s="10">
        <v>16702330800</v>
      </c>
      <c r="AL1331" t="s">
        <v>4008</v>
      </c>
      <c r="BD1331" t="str">
        <f>"39-9011.00"</f>
        <v>39-9011.00</v>
      </c>
      <c r="BE1331" t="s">
        <v>650</v>
      </c>
      <c r="BF1331" t="s">
        <v>4009</v>
      </c>
      <c r="BG1331" t="s">
        <v>4010</v>
      </c>
      <c r="BH1331">
        <v>1</v>
      </c>
      <c r="BJ1331" s="1">
        <v>45762</v>
      </c>
      <c r="BK1331" s="1">
        <v>46126</v>
      </c>
      <c r="BN1331">
        <v>35</v>
      </c>
      <c r="BO1331">
        <v>0</v>
      </c>
      <c r="BP1331">
        <v>7</v>
      </c>
      <c r="BQ1331">
        <v>7</v>
      </c>
      <c r="BR1331">
        <v>7</v>
      </c>
      <c r="BS1331">
        <v>7</v>
      </c>
      <c r="BT1331">
        <v>7</v>
      </c>
      <c r="BU1331">
        <v>0</v>
      </c>
      <c r="BV1331" t="str">
        <f>"8:00 AM"</f>
        <v>8:00 AM</v>
      </c>
      <c r="BW1331" t="str">
        <f>"4:00 PM"</f>
        <v>4:00 PM</v>
      </c>
      <c r="BX1331" t="s">
        <v>226</v>
      </c>
      <c r="BY1331">
        <v>0</v>
      </c>
      <c r="BZ1331">
        <v>12</v>
      </c>
      <c r="CA1331" t="s">
        <v>115</v>
      </c>
      <c r="CC1331" s="2" t="s">
        <v>4011</v>
      </c>
      <c r="CD1331" t="s">
        <v>4002</v>
      </c>
      <c r="CE1331" t="s">
        <v>1009</v>
      </c>
      <c r="CF1331" t="s">
        <v>119</v>
      </c>
      <c r="CG1331" t="s">
        <v>120</v>
      </c>
      <c r="CH1331" s="8">
        <v>96950</v>
      </c>
      <c r="CI1331" s="3">
        <v>7.81</v>
      </c>
      <c r="CJ1331" s="3">
        <v>7.81</v>
      </c>
      <c r="CK1331" s="3">
        <v>11.72</v>
      </c>
      <c r="CL1331" s="3">
        <v>11.72</v>
      </c>
      <c r="CM1331" t="s">
        <v>136</v>
      </c>
      <c r="CN1331" t="s">
        <v>137</v>
      </c>
      <c r="CO1331" t="s">
        <v>138</v>
      </c>
      <c r="CQ1331" t="s">
        <v>115</v>
      </c>
      <c r="CR1331" t="s">
        <v>133</v>
      </c>
      <c r="CS1331" t="s">
        <v>139</v>
      </c>
      <c r="CT1331" t="s">
        <v>133</v>
      </c>
      <c r="CU1331" t="s">
        <v>139</v>
      </c>
      <c r="CV1331" t="s">
        <v>133</v>
      </c>
      <c r="CW1331" t="s">
        <v>139</v>
      </c>
      <c r="CX1331" t="s">
        <v>139</v>
      </c>
      <c r="CY1331" s="10">
        <v>16702330800</v>
      </c>
      <c r="CZ1331" t="s">
        <v>4008</v>
      </c>
      <c r="DA1331" t="s">
        <v>139</v>
      </c>
      <c r="DB1331" t="s">
        <v>133</v>
      </c>
      <c r="DC1331" t="s">
        <v>115</v>
      </c>
    </row>
    <row r="1332" spans="1:112" ht="14.45" customHeight="1" x14ac:dyDescent="0.25">
      <c r="A1332" t="s">
        <v>4030</v>
      </c>
      <c r="B1332" t="s">
        <v>212</v>
      </c>
      <c r="C1332" s="1">
        <v>45643</v>
      </c>
      <c r="D1332" s="1">
        <v>45702</v>
      </c>
      <c r="E1332" t="s">
        <v>114</v>
      </c>
      <c r="G1332" t="s">
        <v>115</v>
      </c>
      <c r="H1332" t="s">
        <v>115</v>
      </c>
      <c r="I1332" t="s">
        <v>115</v>
      </c>
      <c r="J1332" t="s">
        <v>559</v>
      </c>
      <c r="L1332" t="s">
        <v>560</v>
      </c>
      <c r="M1332" t="s">
        <v>561</v>
      </c>
      <c r="N1332" t="s">
        <v>148</v>
      </c>
      <c r="O1332" t="s">
        <v>120</v>
      </c>
      <c r="P1332" s="8">
        <v>96950</v>
      </c>
      <c r="Q1332" t="s">
        <v>121</v>
      </c>
      <c r="S1332" s="10">
        <v>16702345828</v>
      </c>
      <c r="U1332" t="s">
        <v>562</v>
      </c>
      <c r="V1332">
        <v>2362</v>
      </c>
      <c r="W1332" t="s">
        <v>123</v>
      </c>
      <c r="Y1332" t="s">
        <v>563</v>
      </c>
      <c r="Z1332" t="s">
        <v>564</v>
      </c>
      <c r="AB1332" t="s">
        <v>565</v>
      </c>
      <c r="AC1332" t="s">
        <v>560</v>
      </c>
      <c r="AD1332" t="s">
        <v>561</v>
      </c>
      <c r="AE1332" t="s">
        <v>148</v>
      </c>
      <c r="AF1332" t="s">
        <v>120</v>
      </c>
      <c r="AG1332" s="8">
        <v>96950</v>
      </c>
      <c r="AH1332" t="s">
        <v>121</v>
      </c>
      <c r="AJ1332" s="10">
        <v>16702345828</v>
      </c>
      <c r="AL1332" t="s">
        <v>566</v>
      </c>
      <c r="AM1332" t="s">
        <v>567</v>
      </c>
      <c r="AN1332" t="s">
        <v>568</v>
      </c>
      <c r="AO1332" t="s">
        <v>569</v>
      </c>
      <c r="AQ1332" t="s">
        <v>570</v>
      </c>
      <c r="AR1332" t="s">
        <v>571</v>
      </c>
      <c r="AS1332" t="s">
        <v>148</v>
      </c>
      <c r="AT1332" t="s">
        <v>120</v>
      </c>
      <c r="AU1332" s="8">
        <v>96950</v>
      </c>
      <c r="AV1332" t="s">
        <v>121</v>
      </c>
      <c r="AX1332" s="10">
        <v>16702872946</v>
      </c>
      <c r="AZ1332" t="s">
        <v>572</v>
      </c>
      <c r="BA1332" t="s">
        <v>573</v>
      </c>
      <c r="BD1332" t="str">
        <f>"13-2011.00"</f>
        <v>13-2011.00</v>
      </c>
      <c r="BE1332" t="s">
        <v>129</v>
      </c>
      <c r="BF1332" t="s">
        <v>4031</v>
      </c>
      <c r="BG1332" t="s">
        <v>785</v>
      </c>
      <c r="BH1332">
        <v>1</v>
      </c>
      <c r="BJ1332" s="1">
        <v>45748</v>
      </c>
      <c r="BK1332" s="1">
        <v>46112</v>
      </c>
      <c r="BN1332">
        <v>40</v>
      </c>
      <c r="BO1332">
        <v>0</v>
      </c>
      <c r="BP1332">
        <v>8</v>
      </c>
      <c r="BQ1332">
        <v>8</v>
      </c>
      <c r="BR1332">
        <v>8</v>
      </c>
      <c r="BS1332">
        <v>8</v>
      </c>
      <c r="BT1332">
        <v>8</v>
      </c>
      <c r="BU1332">
        <v>0</v>
      </c>
      <c r="BV1332" t="str">
        <f>"8:00 AM"</f>
        <v>8:00 AM</v>
      </c>
      <c r="BW1332" t="str">
        <f>"5:00 PM"</f>
        <v>5:00 PM</v>
      </c>
      <c r="BX1332" t="s">
        <v>132</v>
      </c>
      <c r="BY1332">
        <v>0</v>
      </c>
      <c r="BZ1332">
        <v>24</v>
      </c>
      <c r="CA1332" t="s">
        <v>133</v>
      </c>
      <c r="CB1332">
        <v>1</v>
      </c>
      <c r="CC1332" t="s">
        <v>368</v>
      </c>
      <c r="CD1332" t="s">
        <v>560</v>
      </c>
      <c r="CE1332" t="s">
        <v>561</v>
      </c>
      <c r="CF1332" t="s">
        <v>148</v>
      </c>
      <c r="CG1332" t="s">
        <v>120</v>
      </c>
      <c r="CH1332" s="8">
        <v>96950</v>
      </c>
      <c r="CI1332" s="3">
        <v>17.48</v>
      </c>
      <c r="CJ1332" s="3">
        <v>17.48</v>
      </c>
      <c r="CK1332" s="3">
        <v>26.22</v>
      </c>
      <c r="CL1332" s="3">
        <v>26.22</v>
      </c>
      <c r="CM1332" t="s">
        <v>136</v>
      </c>
      <c r="CN1332" t="s">
        <v>137</v>
      </c>
      <c r="CO1332" t="s">
        <v>138</v>
      </c>
      <c r="CQ1332" t="s">
        <v>115</v>
      </c>
      <c r="CR1332" t="s">
        <v>133</v>
      </c>
      <c r="CS1332" t="s">
        <v>139</v>
      </c>
      <c r="CT1332" t="s">
        <v>133</v>
      </c>
      <c r="CU1332" t="s">
        <v>139</v>
      </c>
      <c r="CV1332" t="s">
        <v>133</v>
      </c>
      <c r="CW1332" t="s">
        <v>139</v>
      </c>
      <c r="CX1332" t="s">
        <v>680</v>
      </c>
      <c r="CY1332" s="10">
        <v>16702345828</v>
      </c>
      <c r="CZ1332" t="s">
        <v>566</v>
      </c>
      <c r="DA1332" t="s">
        <v>139</v>
      </c>
      <c r="DB1332" t="s">
        <v>133</v>
      </c>
      <c r="DC1332" t="s">
        <v>115</v>
      </c>
      <c r="DD1332" t="s">
        <v>568</v>
      </c>
      <c r="DE1332" t="s">
        <v>569</v>
      </c>
      <c r="DG1332" t="s">
        <v>573</v>
      </c>
      <c r="DH1332" t="s">
        <v>572</v>
      </c>
    </row>
    <row r="1333" spans="1:112" ht="14.45" customHeight="1" x14ac:dyDescent="0.25">
      <c r="A1333" t="s">
        <v>4756</v>
      </c>
      <c r="B1333" t="s">
        <v>143</v>
      </c>
      <c r="C1333" s="1">
        <v>45656</v>
      </c>
      <c r="D1333" s="1">
        <v>45702</v>
      </c>
      <c r="E1333" t="s">
        <v>114</v>
      </c>
      <c r="G1333" t="s">
        <v>115</v>
      </c>
      <c r="H1333" t="s">
        <v>115</v>
      </c>
      <c r="I1333" t="s">
        <v>115</v>
      </c>
      <c r="J1333" t="s">
        <v>265</v>
      </c>
      <c r="L1333" t="s">
        <v>266</v>
      </c>
      <c r="M1333" t="s">
        <v>267</v>
      </c>
      <c r="N1333" t="s">
        <v>148</v>
      </c>
      <c r="O1333" t="s">
        <v>120</v>
      </c>
      <c r="P1333" s="8">
        <v>96950</v>
      </c>
      <c r="Q1333" t="s">
        <v>121</v>
      </c>
      <c r="S1333" s="10">
        <v>16702341795</v>
      </c>
      <c r="U1333" t="s">
        <v>149</v>
      </c>
      <c r="V1333">
        <v>722513</v>
      </c>
      <c r="W1333" t="s">
        <v>123</v>
      </c>
      <c r="Y1333" t="s">
        <v>268</v>
      </c>
      <c r="Z1333" t="s">
        <v>269</v>
      </c>
      <c r="AA1333" t="s">
        <v>270</v>
      </c>
      <c r="AB1333" t="s">
        <v>271</v>
      </c>
      <c r="AC1333" t="s">
        <v>1590</v>
      </c>
      <c r="AD1333" t="s">
        <v>1591</v>
      </c>
      <c r="AE1333" t="s">
        <v>119</v>
      </c>
      <c r="AF1333" t="s">
        <v>120</v>
      </c>
      <c r="AG1333" s="8">
        <v>96950</v>
      </c>
      <c r="AH1333" t="s">
        <v>121</v>
      </c>
      <c r="AJ1333" s="10">
        <v>16702341795</v>
      </c>
      <c r="AL1333" t="s">
        <v>154</v>
      </c>
      <c r="BD1333" t="str">
        <f>"51-3011.00"</f>
        <v>51-3011.00</v>
      </c>
      <c r="BE1333" t="s">
        <v>767</v>
      </c>
      <c r="BF1333" t="s">
        <v>3321</v>
      </c>
      <c r="BG1333" t="s">
        <v>2715</v>
      </c>
      <c r="BH1333">
        <v>1</v>
      </c>
      <c r="BI1333">
        <v>1</v>
      </c>
      <c r="BJ1333" s="1">
        <v>45688</v>
      </c>
      <c r="BK1333" s="1">
        <v>46052</v>
      </c>
      <c r="BL1333" s="1">
        <v>45702</v>
      </c>
      <c r="BM1333" s="1">
        <v>46052</v>
      </c>
      <c r="BN1333">
        <v>35</v>
      </c>
      <c r="BO1333">
        <v>5</v>
      </c>
      <c r="BP1333">
        <v>6</v>
      </c>
      <c r="BQ1333">
        <v>6</v>
      </c>
      <c r="BR1333">
        <v>0</v>
      </c>
      <c r="BS1333">
        <v>6</v>
      </c>
      <c r="BT1333">
        <v>6</v>
      </c>
      <c r="BU1333">
        <v>6</v>
      </c>
      <c r="BV1333" t="str">
        <f>"6:00 AM"</f>
        <v>6:00 AM</v>
      </c>
      <c r="BW1333" t="str">
        <f>"1:00 PM"</f>
        <v>1:00 PM</v>
      </c>
      <c r="BX1333" t="s">
        <v>158</v>
      </c>
      <c r="BY1333">
        <v>0</v>
      </c>
      <c r="BZ1333">
        <v>12</v>
      </c>
      <c r="CA1333" t="s">
        <v>115</v>
      </c>
      <c r="CC1333" t="s">
        <v>4757</v>
      </c>
      <c r="CD1333" t="s">
        <v>3323</v>
      </c>
      <c r="CE1333" t="s">
        <v>1591</v>
      </c>
      <c r="CF1333" t="s">
        <v>119</v>
      </c>
      <c r="CG1333" t="s">
        <v>120</v>
      </c>
      <c r="CH1333" s="8">
        <v>96950</v>
      </c>
      <c r="CI1333" s="3">
        <v>8.64</v>
      </c>
      <c r="CJ1333" s="3">
        <v>9.5</v>
      </c>
      <c r="CK1333" s="3">
        <v>12.96</v>
      </c>
      <c r="CL1333" s="3">
        <v>14.25</v>
      </c>
      <c r="CM1333" t="s">
        <v>136</v>
      </c>
      <c r="CN1333" t="s">
        <v>158</v>
      </c>
      <c r="CO1333" t="s">
        <v>138</v>
      </c>
      <c r="CQ1333" t="s">
        <v>115</v>
      </c>
      <c r="CR1333" t="s">
        <v>133</v>
      </c>
      <c r="CS1333" t="s">
        <v>133</v>
      </c>
      <c r="CT1333" t="s">
        <v>133</v>
      </c>
      <c r="CU1333" t="s">
        <v>139</v>
      </c>
      <c r="CV1333" t="s">
        <v>133</v>
      </c>
      <c r="CW1333" t="s">
        <v>133</v>
      </c>
      <c r="CX1333" t="s">
        <v>638</v>
      </c>
      <c r="CY1333" s="10">
        <v>16702341795</v>
      </c>
      <c r="CZ1333" t="s">
        <v>154</v>
      </c>
      <c r="DA1333" t="s">
        <v>164</v>
      </c>
      <c r="DB1333" t="s">
        <v>133</v>
      </c>
      <c r="DC1333" t="s">
        <v>115</v>
      </c>
    </row>
    <row r="1334" spans="1:112" ht="14.45" customHeight="1" x14ac:dyDescent="0.25">
      <c r="A1334" t="s">
        <v>7329</v>
      </c>
      <c r="B1334" t="s">
        <v>143</v>
      </c>
      <c r="C1334" s="1">
        <v>45656</v>
      </c>
      <c r="D1334" s="1">
        <v>45702</v>
      </c>
      <c r="E1334" t="s">
        <v>114</v>
      </c>
      <c r="G1334" t="s">
        <v>115</v>
      </c>
      <c r="H1334" t="s">
        <v>115</v>
      </c>
      <c r="I1334" t="s">
        <v>115</v>
      </c>
      <c r="J1334" t="s">
        <v>265</v>
      </c>
      <c r="L1334" t="s">
        <v>266</v>
      </c>
      <c r="M1334" t="s">
        <v>267</v>
      </c>
      <c r="N1334" t="s">
        <v>148</v>
      </c>
      <c r="O1334" t="s">
        <v>120</v>
      </c>
      <c r="P1334" s="8">
        <v>96950</v>
      </c>
      <c r="Q1334" t="s">
        <v>121</v>
      </c>
      <c r="S1334" s="10">
        <v>16702341795</v>
      </c>
      <c r="U1334" t="s">
        <v>149</v>
      </c>
      <c r="V1334">
        <v>722511</v>
      </c>
      <c r="W1334" t="s">
        <v>123</v>
      </c>
      <c r="Y1334" t="s">
        <v>268</v>
      </c>
      <c r="Z1334" t="s">
        <v>269</v>
      </c>
      <c r="AA1334" t="s">
        <v>270</v>
      </c>
      <c r="AB1334" t="s">
        <v>271</v>
      </c>
      <c r="AC1334" t="s">
        <v>1590</v>
      </c>
      <c r="AD1334" t="s">
        <v>1591</v>
      </c>
      <c r="AE1334" t="s">
        <v>119</v>
      </c>
      <c r="AF1334" t="s">
        <v>120</v>
      </c>
      <c r="AG1334" s="8">
        <v>96950</v>
      </c>
      <c r="AH1334" t="s">
        <v>121</v>
      </c>
      <c r="AJ1334" s="10">
        <v>16702341795</v>
      </c>
      <c r="AL1334" t="s">
        <v>154</v>
      </c>
      <c r="BD1334" t="str">
        <f>"35-1012.00"</f>
        <v>35-1012.00</v>
      </c>
      <c r="BE1334" t="s">
        <v>3600</v>
      </c>
      <c r="BF1334" t="s">
        <v>3806</v>
      </c>
      <c r="BG1334" t="s">
        <v>3807</v>
      </c>
      <c r="BH1334">
        <v>4</v>
      </c>
      <c r="BI1334">
        <v>4</v>
      </c>
      <c r="BJ1334" s="1">
        <v>45757</v>
      </c>
      <c r="BK1334" s="1">
        <v>46121</v>
      </c>
      <c r="BL1334" s="1">
        <v>45757</v>
      </c>
      <c r="BM1334" s="1">
        <v>46121</v>
      </c>
      <c r="BN1334">
        <v>35</v>
      </c>
      <c r="BO1334">
        <v>5</v>
      </c>
      <c r="BP1334">
        <v>6</v>
      </c>
      <c r="BQ1334">
        <v>0</v>
      </c>
      <c r="BR1334">
        <v>6</v>
      </c>
      <c r="BS1334">
        <v>6</v>
      </c>
      <c r="BT1334">
        <v>6</v>
      </c>
      <c r="BU1334">
        <v>6</v>
      </c>
      <c r="BV1334" t="str">
        <f>"10:00 AM"</f>
        <v>10:00 AM</v>
      </c>
      <c r="BW1334" t="str">
        <f>"5:00 PM"</f>
        <v>5:00 PM</v>
      </c>
      <c r="BX1334" t="s">
        <v>226</v>
      </c>
      <c r="BY1334">
        <v>0</v>
      </c>
      <c r="BZ1334">
        <v>12</v>
      </c>
      <c r="CA1334" t="s">
        <v>133</v>
      </c>
      <c r="CB1334">
        <v>10</v>
      </c>
      <c r="CC1334" t="s">
        <v>3808</v>
      </c>
      <c r="CD1334" t="s">
        <v>4247</v>
      </c>
      <c r="CE1334" t="s">
        <v>266</v>
      </c>
      <c r="CF1334" t="s">
        <v>148</v>
      </c>
      <c r="CG1334" t="s">
        <v>120</v>
      </c>
      <c r="CH1334" s="8">
        <v>96950</v>
      </c>
      <c r="CI1334" s="3">
        <v>10.6</v>
      </c>
      <c r="CJ1334" s="3">
        <v>12</v>
      </c>
      <c r="CK1334" s="3">
        <v>15.9</v>
      </c>
      <c r="CL1334" s="3">
        <v>18</v>
      </c>
      <c r="CM1334" t="s">
        <v>136</v>
      </c>
      <c r="CN1334" t="s">
        <v>158</v>
      </c>
      <c r="CO1334" t="s">
        <v>138</v>
      </c>
      <c r="CQ1334" t="s">
        <v>115</v>
      </c>
      <c r="CR1334" t="s">
        <v>133</v>
      </c>
      <c r="CS1334" t="s">
        <v>133</v>
      </c>
      <c r="CT1334" t="s">
        <v>133</v>
      </c>
      <c r="CU1334" t="s">
        <v>139</v>
      </c>
      <c r="CV1334" t="s">
        <v>133</v>
      </c>
      <c r="CW1334" t="s">
        <v>133</v>
      </c>
      <c r="CX1334" t="s">
        <v>7330</v>
      </c>
      <c r="CY1334" s="10">
        <v>16702341795</v>
      </c>
      <c r="CZ1334" t="s">
        <v>154</v>
      </c>
      <c r="DA1334" t="s">
        <v>164</v>
      </c>
      <c r="DB1334" t="s">
        <v>133</v>
      </c>
      <c r="DC1334" t="s">
        <v>115</v>
      </c>
    </row>
    <row r="1335" spans="1:112" ht="14.45" customHeight="1" x14ac:dyDescent="0.25">
      <c r="A1335" t="s">
        <v>693</v>
      </c>
      <c r="B1335" t="s">
        <v>212</v>
      </c>
      <c r="C1335" s="1">
        <v>45672</v>
      </c>
      <c r="D1335" s="1">
        <v>45705</v>
      </c>
      <c r="E1335" t="s">
        <v>144</v>
      </c>
      <c r="F1335" s="1">
        <v>45763</v>
      </c>
      <c r="G1335" t="s">
        <v>115</v>
      </c>
      <c r="H1335" t="s">
        <v>115</v>
      </c>
      <c r="I1335" t="s">
        <v>115</v>
      </c>
      <c r="J1335" t="s">
        <v>694</v>
      </c>
      <c r="L1335" t="s">
        <v>695</v>
      </c>
      <c r="M1335" t="s">
        <v>696</v>
      </c>
      <c r="N1335" t="s">
        <v>148</v>
      </c>
      <c r="O1335" t="s">
        <v>120</v>
      </c>
      <c r="P1335" s="8">
        <v>96950</v>
      </c>
      <c r="Q1335" t="s">
        <v>121</v>
      </c>
      <c r="S1335" s="10">
        <v>16702350561</v>
      </c>
      <c r="T1335">
        <v>131</v>
      </c>
      <c r="U1335" t="s">
        <v>697</v>
      </c>
      <c r="V1335">
        <v>531110</v>
      </c>
      <c r="W1335" t="s">
        <v>123</v>
      </c>
      <c r="Y1335" t="s">
        <v>698</v>
      </c>
      <c r="Z1335" t="s">
        <v>699</v>
      </c>
      <c r="AA1335" t="s">
        <v>700</v>
      </c>
      <c r="AB1335" t="s">
        <v>460</v>
      </c>
      <c r="AC1335" t="s">
        <v>695</v>
      </c>
      <c r="AD1335" t="s">
        <v>701</v>
      </c>
      <c r="AE1335" t="s">
        <v>148</v>
      </c>
      <c r="AF1335" t="s">
        <v>120</v>
      </c>
      <c r="AG1335" s="8">
        <v>96950</v>
      </c>
      <c r="AH1335" t="s">
        <v>121</v>
      </c>
      <c r="AJ1335" s="10">
        <v>16702350561</v>
      </c>
      <c r="AK1335">
        <v>131</v>
      </c>
      <c r="AL1335" t="s">
        <v>702</v>
      </c>
      <c r="BD1335" t="str">
        <f>"37-2011.00"</f>
        <v>37-2011.00</v>
      </c>
      <c r="BE1335" t="s">
        <v>203</v>
      </c>
      <c r="BF1335" t="s">
        <v>703</v>
      </c>
      <c r="BG1335" t="s">
        <v>704</v>
      </c>
      <c r="BH1335">
        <v>2</v>
      </c>
      <c r="BJ1335" s="1">
        <v>45765</v>
      </c>
      <c r="BK1335" s="1">
        <v>46129</v>
      </c>
      <c r="BN1335">
        <v>35</v>
      </c>
      <c r="BO1335">
        <v>0</v>
      </c>
      <c r="BP1335">
        <v>7</v>
      </c>
      <c r="BQ1335">
        <v>7</v>
      </c>
      <c r="BR1335">
        <v>7</v>
      </c>
      <c r="BS1335">
        <v>7</v>
      </c>
      <c r="BT1335">
        <v>7</v>
      </c>
      <c r="BU1335">
        <v>0</v>
      </c>
      <c r="BV1335" t="str">
        <f>"8:00 AM"</f>
        <v>8:00 AM</v>
      </c>
      <c r="BW1335" t="str">
        <f>"5:00 PM"</f>
        <v>5:00 PM</v>
      </c>
      <c r="BX1335" t="s">
        <v>158</v>
      </c>
      <c r="BY1335">
        <v>0</v>
      </c>
      <c r="BZ1335">
        <v>12</v>
      </c>
      <c r="CA1335" t="s">
        <v>115</v>
      </c>
      <c r="CC1335" s="2" t="s">
        <v>705</v>
      </c>
      <c r="CD1335" t="s">
        <v>706</v>
      </c>
      <c r="CE1335" t="s">
        <v>707</v>
      </c>
      <c r="CF1335" t="s">
        <v>148</v>
      </c>
      <c r="CG1335" t="s">
        <v>120</v>
      </c>
      <c r="CH1335" s="8">
        <v>96950</v>
      </c>
      <c r="CI1335" s="3">
        <v>8.2899999999999991</v>
      </c>
      <c r="CJ1335" s="3">
        <v>8.2899999999999991</v>
      </c>
      <c r="CK1335" s="3">
        <v>12.44</v>
      </c>
      <c r="CL1335" s="3">
        <v>12.44</v>
      </c>
      <c r="CM1335" t="s">
        <v>136</v>
      </c>
      <c r="CN1335" t="s">
        <v>708</v>
      </c>
      <c r="CO1335" t="s">
        <v>138</v>
      </c>
      <c r="CQ1335" t="s">
        <v>133</v>
      </c>
      <c r="CR1335" t="s">
        <v>133</v>
      </c>
      <c r="CS1335" t="s">
        <v>139</v>
      </c>
      <c r="CT1335" t="s">
        <v>133</v>
      </c>
      <c r="CU1335" t="s">
        <v>133</v>
      </c>
      <c r="CV1335" t="s">
        <v>133</v>
      </c>
      <c r="CW1335" t="s">
        <v>139</v>
      </c>
      <c r="CX1335" t="s">
        <v>709</v>
      </c>
      <c r="CY1335" s="10">
        <v>16702350561</v>
      </c>
      <c r="CZ1335" t="s">
        <v>702</v>
      </c>
      <c r="DA1335" t="s">
        <v>710</v>
      </c>
      <c r="DB1335" t="s">
        <v>133</v>
      </c>
      <c r="DC1335" t="s">
        <v>115</v>
      </c>
    </row>
    <row r="1336" spans="1:112" ht="14.45" customHeight="1" x14ac:dyDescent="0.25">
      <c r="A1336" t="s">
        <v>3269</v>
      </c>
      <c r="B1336" t="s">
        <v>212</v>
      </c>
      <c r="C1336" s="1">
        <v>45670</v>
      </c>
      <c r="D1336" s="1">
        <v>45705</v>
      </c>
      <c r="E1336" t="s">
        <v>114</v>
      </c>
      <c r="G1336" t="s">
        <v>115</v>
      </c>
      <c r="H1336" t="s">
        <v>115</v>
      </c>
      <c r="I1336" t="s">
        <v>115</v>
      </c>
      <c r="J1336" t="s">
        <v>887</v>
      </c>
      <c r="K1336" t="s">
        <v>139</v>
      </c>
      <c r="L1336" t="s">
        <v>888</v>
      </c>
      <c r="M1336" t="s">
        <v>889</v>
      </c>
      <c r="N1336" t="s">
        <v>162</v>
      </c>
      <c r="O1336" t="s">
        <v>120</v>
      </c>
      <c r="P1336" s="8">
        <v>96952</v>
      </c>
      <c r="Q1336" t="s">
        <v>121</v>
      </c>
      <c r="R1336" t="s">
        <v>139</v>
      </c>
      <c r="S1336" s="10">
        <v>16704339989</v>
      </c>
      <c r="U1336" t="s">
        <v>890</v>
      </c>
      <c r="V1336">
        <v>481111</v>
      </c>
      <c r="W1336" t="s">
        <v>123</v>
      </c>
      <c r="Y1336" t="s">
        <v>891</v>
      </c>
      <c r="Z1336" t="s">
        <v>892</v>
      </c>
      <c r="AA1336" t="s">
        <v>893</v>
      </c>
      <c r="AB1336" t="s">
        <v>565</v>
      </c>
      <c r="AC1336" t="s">
        <v>888</v>
      </c>
      <c r="AD1336" t="s">
        <v>889</v>
      </c>
      <c r="AE1336" t="s">
        <v>162</v>
      </c>
      <c r="AF1336" t="s">
        <v>120</v>
      </c>
      <c r="AG1336" s="8">
        <v>96952</v>
      </c>
      <c r="AH1336" t="s">
        <v>121</v>
      </c>
      <c r="AJ1336" s="10">
        <v>16704339989</v>
      </c>
      <c r="AL1336" t="s">
        <v>894</v>
      </c>
      <c r="BD1336" t="str">
        <f>"53-2012.00"</f>
        <v>53-2012.00</v>
      </c>
      <c r="BE1336" t="s">
        <v>3270</v>
      </c>
      <c r="BF1336" t="s">
        <v>3271</v>
      </c>
      <c r="BG1336" t="s">
        <v>3272</v>
      </c>
      <c r="BH1336">
        <v>2</v>
      </c>
      <c r="BJ1336" s="1">
        <v>45778</v>
      </c>
      <c r="BK1336" s="1">
        <v>46142</v>
      </c>
      <c r="BN1336">
        <v>40</v>
      </c>
      <c r="BO1336">
        <v>0</v>
      </c>
      <c r="BP1336">
        <v>8</v>
      </c>
      <c r="BQ1336">
        <v>8</v>
      </c>
      <c r="BR1336">
        <v>8</v>
      </c>
      <c r="BS1336">
        <v>8</v>
      </c>
      <c r="BT1336">
        <v>8</v>
      </c>
      <c r="BU1336">
        <v>0</v>
      </c>
      <c r="BV1336" t="str">
        <f>"7:00 AM"</f>
        <v>7:00 AM</v>
      </c>
      <c r="BW1336" t="str">
        <f>"6:00 PM"</f>
        <v>6:00 PM</v>
      </c>
      <c r="BX1336" t="s">
        <v>226</v>
      </c>
      <c r="BY1336">
        <v>2</v>
      </c>
      <c r="BZ1336">
        <v>6</v>
      </c>
      <c r="CA1336" t="s">
        <v>115</v>
      </c>
      <c r="CC1336" s="2" t="s">
        <v>3273</v>
      </c>
      <c r="CD1336" t="s">
        <v>888</v>
      </c>
      <c r="CE1336" t="s">
        <v>889</v>
      </c>
      <c r="CF1336" t="s">
        <v>162</v>
      </c>
      <c r="CG1336" t="s">
        <v>120</v>
      </c>
      <c r="CH1336" s="8">
        <v>96952</v>
      </c>
      <c r="CI1336" s="3">
        <v>7360.5</v>
      </c>
      <c r="CJ1336" s="3">
        <v>7360.5</v>
      </c>
      <c r="CK1336" s="3">
        <v>0</v>
      </c>
      <c r="CL1336" s="3">
        <v>0</v>
      </c>
      <c r="CM1336" t="s">
        <v>869</v>
      </c>
      <c r="CN1336" t="s">
        <v>3274</v>
      </c>
      <c r="CO1336" t="s">
        <v>138</v>
      </c>
      <c r="CQ1336" t="s">
        <v>115</v>
      </c>
      <c r="CR1336" t="s">
        <v>133</v>
      </c>
      <c r="CS1336" t="s">
        <v>139</v>
      </c>
      <c r="CT1336" t="s">
        <v>139</v>
      </c>
      <c r="CU1336" t="s">
        <v>133</v>
      </c>
      <c r="CV1336" t="s">
        <v>133</v>
      </c>
      <c r="CW1336" t="s">
        <v>139</v>
      </c>
      <c r="CX1336" t="s">
        <v>898</v>
      </c>
      <c r="CY1336" s="10">
        <v>16704339989</v>
      </c>
      <c r="CZ1336" t="s">
        <v>3275</v>
      </c>
      <c r="DA1336" t="s">
        <v>139</v>
      </c>
      <c r="DB1336" t="s">
        <v>133</v>
      </c>
      <c r="DC1336" t="s">
        <v>115</v>
      </c>
    </row>
    <row r="1337" spans="1:112" ht="14.45" customHeight="1" x14ac:dyDescent="0.25">
      <c r="A1337" t="s">
        <v>3320</v>
      </c>
      <c r="B1337" t="s">
        <v>143</v>
      </c>
      <c r="C1337" s="1">
        <v>45656</v>
      </c>
      <c r="D1337" s="1">
        <v>45706</v>
      </c>
      <c r="E1337" t="s">
        <v>114</v>
      </c>
      <c r="G1337" t="s">
        <v>115</v>
      </c>
      <c r="H1337" t="s">
        <v>115</v>
      </c>
      <c r="I1337" t="s">
        <v>115</v>
      </c>
      <c r="J1337" t="s">
        <v>265</v>
      </c>
      <c r="L1337" t="s">
        <v>266</v>
      </c>
      <c r="M1337" t="s">
        <v>267</v>
      </c>
      <c r="N1337" t="s">
        <v>148</v>
      </c>
      <c r="O1337" t="s">
        <v>120</v>
      </c>
      <c r="P1337" s="8">
        <v>96950</v>
      </c>
      <c r="Q1337" t="s">
        <v>121</v>
      </c>
      <c r="S1337" s="10">
        <v>16702341795</v>
      </c>
      <c r="U1337" t="s">
        <v>149</v>
      </c>
      <c r="V1337">
        <v>722513</v>
      </c>
      <c r="W1337" t="s">
        <v>123</v>
      </c>
      <c r="Y1337" t="s">
        <v>268</v>
      </c>
      <c r="Z1337" t="s">
        <v>269</v>
      </c>
      <c r="AA1337" t="s">
        <v>270</v>
      </c>
      <c r="AB1337" t="s">
        <v>271</v>
      </c>
      <c r="AC1337" t="s">
        <v>1590</v>
      </c>
      <c r="AD1337" t="s">
        <v>1591</v>
      </c>
      <c r="AE1337" t="s">
        <v>119</v>
      </c>
      <c r="AF1337" t="s">
        <v>120</v>
      </c>
      <c r="AG1337" s="8">
        <v>96950</v>
      </c>
      <c r="AH1337" t="s">
        <v>121</v>
      </c>
      <c r="AJ1337" s="10">
        <v>16702341795</v>
      </c>
      <c r="AL1337" t="s">
        <v>154</v>
      </c>
      <c r="BD1337" t="str">
        <f>"51-3011.00"</f>
        <v>51-3011.00</v>
      </c>
      <c r="BE1337" t="s">
        <v>767</v>
      </c>
      <c r="BF1337" t="s">
        <v>3321</v>
      </c>
      <c r="BG1337" t="s">
        <v>2715</v>
      </c>
      <c r="BH1337">
        <v>1</v>
      </c>
      <c r="BI1337">
        <v>1</v>
      </c>
      <c r="BJ1337" s="1">
        <v>45757</v>
      </c>
      <c r="BK1337" s="1">
        <v>46121</v>
      </c>
      <c r="BL1337" s="1">
        <v>45757</v>
      </c>
      <c r="BM1337" s="1">
        <v>46121</v>
      </c>
      <c r="BN1337">
        <v>35</v>
      </c>
      <c r="BO1337">
        <v>5</v>
      </c>
      <c r="BP1337">
        <v>6</v>
      </c>
      <c r="BQ1337">
        <v>0</v>
      </c>
      <c r="BR1337">
        <v>6</v>
      </c>
      <c r="BS1337">
        <v>6</v>
      </c>
      <c r="BT1337">
        <v>6</v>
      </c>
      <c r="BU1337">
        <v>6</v>
      </c>
      <c r="BV1337" t="str">
        <f>"6:00 AM"</f>
        <v>6:00 AM</v>
      </c>
      <c r="BW1337" t="str">
        <f>"1:00 PM"</f>
        <v>1:00 PM</v>
      </c>
      <c r="BX1337" t="s">
        <v>158</v>
      </c>
      <c r="BY1337">
        <v>0</v>
      </c>
      <c r="BZ1337">
        <v>12</v>
      </c>
      <c r="CA1337" t="s">
        <v>115</v>
      </c>
      <c r="CC1337" t="s">
        <v>3322</v>
      </c>
      <c r="CD1337" t="s">
        <v>3323</v>
      </c>
      <c r="CE1337" t="s">
        <v>1591</v>
      </c>
      <c r="CF1337" t="s">
        <v>119</v>
      </c>
      <c r="CG1337" t="s">
        <v>120</v>
      </c>
      <c r="CH1337" s="8">
        <v>96950</v>
      </c>
      <c r="CI1337" s="3">
        <v>8.64</v>
      </c>
      <c r="CJ1337" s="3">
        <v>9.5</v>
      </c>
      <c r="CK1337" s="3">
        <v>12.96</v>
      </c>
      <c r="CL1337" s="3">
        <v>14.25</v>
      </c>
      <c r="CM1337" t="s">
        <v>136</v>
      </c>
      <c r="CN1337" t="s">
        <v>158</v>
      </c>
      <c r="CO1337" t="s">
        <v>138</v>
      </c>
      <c r="CQ1337" t="s">
        <v>115</v>
      </c>
      <c r="CR1337" t="s">
        <v>133</v>
      </c>
      <c r="CS1337" t="s">
        <v>133</v>
      </c>
      <c r="CT1337" t="s">
        <v>133</v>
      </c>
      <c r="CU1337" t="s">
        <v>139</v>
      </c>
      <c r="CV1337" t="s">
        <v>133</v>
      </c>
      <c r="CW1337" t="s">
        <v>133</v>
      </c>
      <c r="CX1337" s="2" t="s">
        <v>3324</v>
      </c>
      <c r="CY1337" s="10">
        <v>16702341795</v>
      </c>
      <c r="CZ1337" t="s">
        <v>154</v>
      </c>
      <c r="DA1337" t="s">
        <v>164</v>
      </c>
      <c r="DB1337" t="s">
        <v>133</v>
      </c>
      <c r="DC1337" t="s">
        <v>115</v>
      </c>
    </row>
    <row r="1338" spans="1:112" ht="14.45" customHeight="1" x14ac:dyDescent="0.25">
      <c r="A1338" t="s">
        <v>4407</v>
      </c>
      <c r="B1338" t="s">
        <v>143</v>
      </c>
      <c r="C1338" s="1">
        <v>45655</v>
      </c>
      <c r="D1338" s="1">
        <v>45706</v>
      </c>
      <c r="E1338" t="s">
        <v>114</v>
      </c>
      <c r="G1338" t="s">
        <v>115</v>
      </c>
      <c r="H1338" t="s">
        <v>115</v>
      </c>
      <c r="I1338" t="s">
        <v>115</v>
      </c>
      <c r="J1338" t="s">
        <v>3326</v>
      </c>
      <c r="K1338" t="s">
        <v>3327</v>
      </c>
      <c r="L1338" t="s">
        <v>3328</v>
      </c>
      <c r="N1338" t="s">
        <v>148</v>
      </c>
      <c r="O1338" t="s">
        <v>120</v>
      </c>
      <c r="P1338" s="8">
        <v>96950</v>
      </c>
      <c r="Q1338" t="s">
        <v>121</v>
      </c>
      <c r="S1338" s="10">
        <v>16707831161</v>
      </c>
      <c r="U1338" t="s">
        <v>3329</v>
      </c>
      <c r="V1338">
        <v>624410</v>
      </c>
      <c r="W1338" t="s">
        <v>123</v>
      </c>
      <c r="Y1338" t="s">
        <v>3330</v>
      </c>
      <c r="Z1338" t="s">
        <v>3331</v>
      </c>
      <c r="AA1338" t="s">
        <v>3332</v>
      </c>
      <c r="AB1338" t="s">
        <v>3333</v>
      </c>
      <c r="AC1338" t="s">
        <v>3328</v>
      </c>
      <c r="AE1338" t="s">
        <v>148</v>
      </c>
      <c r="AF1338" t="s">
        <v>120</v>
      </c>
      <c r="AG1338" s="8">
        <v>96950</v>
      </c>
      <c r="AH1338" t="s">
        <v>121</v>
      </c>
      <c r="AJ1338" s="10">
        <v>16707831161</v>
      </c>
      <c r="AL1338" t="s">
        <v>3334</v>
      </c>
      <c r="BD1338" t="str">
        <f>"39-9011.00"</f>
        <v>39-9011.00</v>
      </c>
      <c r="BE1338" t="s">
        <v>650</v>
      </c>
      <c r="BF1338" t="s">
        <v>3335</v>
      </c>
      <c r="BG1338" t="s">
        <v>3336</v>
      </c>
      <c r="BH1338">
        <v>7</v>
      </c>
      <c r="BI1338">
        <v>7</v>
      </c>
      <c r="BJ1338" s="1">
        <v>45689</v>
      </c>
      <c r="BK1338" s="1">
        <v>46053</v>
      </c>
      <c r="BL1338" s="1">
        <v>45706</v>
      </c>
      <c r="BM1338" s="1">
        <v>46053</v>
      </c>
      <c r="BN1338">
        <v>35</v>
      </c>
      <c r="BO1338">
        <v>0</v>
      </c>
      <c r="BP1338">
        <v>7</v>
      </c>
      <c r="BQ1338">
        <v>7</v>
      </c>
      <c r="BR1338">
        <v>7</v>
      </c>
      <c r="BS1338">
        <v>7</v>
      </c>
      <c r="BT1338">
        <v>7</v>
      </c>
      <c r="BU1338">
        <v>0</v>
      </c>
      <c r="BV1338" t="str">
        <f>"7:00 AM"</f>
        <v>7:00 AM</v>
      </c>
      <c r="BW1338" t="str">
        <f>"3:00 PM"</f>
        <v>3:00 PM</v>
      </c>
      <c r="BX1338" t="s">
        <v>226</v>
      </c>
      <c r="BY1338">
        <v>0</v>
      </c>
      <c r="BZ1338">
        <v>6</v>
      </c>
      <c r="CA1338" t="s">
        <v>115</v>
      </c>
      <c r="CC1338" t="s">
        <v>3337</v>
      </c>
      <c r="CD1338" t="s">
        <v>3338</v>
      </c>
      <c r="CF1338" t="s">
        <v>148</v>
      </c>
      <c r="CG1338" t="s">
        <v>120</v>
      </c>
      <c r="CH1338" s="8">
        <v>96950</v>
      </c>
      <c r="CI1338" s="3">
        <v>7.81</v>
      </c>
      <c r="CJ1338" s="3">
        <v>7.81</v>
      </c>
      <c r="CK1338" s="3">
        <v>11.72</v>
      </c>
      <c r="CL1338" s="3">
        <v>11.72</v>
      </c>
      <c r="CM1338" t="s">
        <v>136</v>
      </c>
      <c r="CO1338" t="s">
        <v>138</v>
      </c>
      <c r="CQ1338" t="s">
        <v>115</v>
      </c>
      <c r="CR1338" t="s">
        <v>133</v>
      </c>
      <c r="CS1338" t="s">
        <v>139</v>
      </c>
      <c r="CT1338" t="s">
        <v>133</v>
      </c>
      <c r="CU1338" t="s">
        <v>139</v>
      </c>
      <c r="CV1338" t="s">
        <v>133</v>
      </c>
      <c r="CW1338" t="s">
        <v>139</v>
      </c>
      <c r="CX1338" t="s">
        <v>1461</v>
      </c>
      <c r="CY1338" s="10">
        <v>16707831161</v>
      </c>
      <c r="CZ1338" t="s">
        <v>3334</v>
      </c>
      <c r="DA1338" t="s">
        <v>139</v>
      </c>
      <c r="DB1338" t="s">
        <v>133</v>
      </c>
      <c r="DC1338" t="s">
        <v>115</v>
      </c>
    </row>
    <row r="1339" spans="1:112" ht="14.45" customHeight="1" x14ac:dyDescent="0.25">
      <c r="A1339" t="s">
        <v>6901</v>
      </c>
      <c r="B1339" t="s">
        <v>192</v>
      </c>
      <c r="C1339" s="1">
        <v>45656</v>
      </c>
      <c r="D1339" s="1">
        <v>45706</v>
      </c>
      <c r="E1339" t="s">
        <v>144</v>
      </c>
      <c r="F1339" s="1">
        <v>45806</v>
      </c>
      <c r="G1339" t="s">
        <v>115</v>
      </c>
      <c r="H1339" t="s">
        <v>115</v>
      </c>
      <c r="I1339" t="s">
        <v>115</v>
      </c>
      <c r="J1339" t="s">
        <v>2949</v>
      </c>
      <c r="K1339" t="s">
        <v>2950</v>
      </c>
      <c r="L1339" t="s">
        <v>2551</v>
      </c>
      <c r="M1339" t="s">
        <v>2951</v>
      </c>
      <c r="N1339" t="s">
        <v>119</v>
      </c>
      <c r="O1339" t="s">
        <v>120</v>
      </c>
      <c r="P1339" s="8">
        <v>96950</v>
      </c>
      <c r="Q1339" t="s">
        <v>121</v>
      </c>
      <c r="S1339" s="10">
        <v>16703236877</v>
      </c>
      <c r="U1339" t="s">
        <v>2952</v>
      </c>
      <c r="V1339">
        <v>621610</v>
      </c>
      <c r="W1339" t="s">
        <v>123</v>
      </c>
      <c r="Y1339" t="s">
        <v>395</v>
      </c>
      <c r="Z1339" t="s">
        <v>2554</v>
      </c>
      <c r="AA1339" t="s">
        <v>190</v>
      </c>
      <c r="AB1339" t="s">
        <v>200</v>
      </c>
      <c r="AC1339" t="s">
        <v>2555</v>
      </c>
      <c r="AE1339" t="s">
        <v>2556</v>
      </c>
      <c r="AF1339" t="s">
        <v>1258</v>
      </c>
      <c r="AG1339" s="8">
        <v>96931</v>
      </c>
      <c r="AH1339" t="s">
        <v>121</v>
      </c>
      <c r="AJ1339" s="10">
        <v>16716498746</v>
      </c>
      <c r="AK1339">
        <v>203</v>
      </c>
      <c r="AL1339" t="s">
        <v>2557</v>
      </c>
      <c r="BD1339" t="str">
        <f>"31-1122.00"</f>
        <v>31-1122.00</v>
      </c>
      <c r="BE1339" t="s">
        <v>2558</v>
      </c>
      <c r="BF1339" t="s">
        <v>2953</v>
      </c>
      <c r="BG1339" t="s">
        <v>2560</v>
      </c>
      <c r="BH1339">
        <v>3</v>
      </c>
      <c r="BJ1339" s="1">
        <v>45808</v>
      </c>
      <c r="BK1339" s="1">
        <v>46172</v>
      </c>
      <c r="BN1339">
        <v>40</v>
      </c>
      <c r="BO1339">
        <v>0</v>
      </c>
      <c r="BP1339">
        <v>8</v>
      </c>
      <c r="BQ1339">
        <v>8</v>
      </c>
      <c r="BR1339">
        <v>8</v>
      </c>
      <c r="BS1339">
        <v>8</v>
      </c>
      <c r="BT1339">
        <v>5</v>
      </c>
      <c r="BU1339">
        <v>3</v>
      </c>
      <c r="BV1339" t="str">
        <f>"8:30 AM"</f>
        <v>8:30 AM</v>
      </c>
      <c r="BW1339" t="str">
        <f>"5:30 PM"</f>
        <v>5:30 PM</v>
      </c>
      <c r="BX1339" t="s">
        <v>158</v>
      </c>
      <c r="BY1339">
        <v>0</v>
      </c>
      <c r="BZ1339">
        <v>12</v>
      </c>
      <c r="CA1339" t="s">
        <v>115</v>
      </c>
      <c r="CC1339" s="2" t="s">
        <v>5326</v>
      </c>
      <c r="CD1339" t="s">
        <v>2551</v>
      </c>
      <c r="CE1339" t="s">
        <v>2552</v>
      </c>
      <c r="CF1339" t="s">
        <v>119</v>
      </c>
      <c r="CG1339" t="s">
        <v>120</v>
      </c>
      <c r="CH1339" s="8">
        <v>96950</v>
      </c>
      <c r="CI1339" s="3">
        <v>11.24</v>
      </c>
      <c r="CJ1339" s="3">
        <v>11.24</v>
      </c>
      <c r="CM1339" t="s">
        <v>136</v>
      </c>
      <c r="CO1339" t="s">
        <v>138</v>
      </c>
      <c r="CQ1339" t="s">
        <v>115</v>
      </c>
      <c r="CR1339" t="s">
        <v>133</v>
      </c>
      <c r="CS1339" t="s">
        <v>139</v>
      </c>
      <c r="CT1339" t="s">
        <v>139</v>
      </c>
      <c r="CU1339" t="s">
        <v>139</v>
      </c>
      <c r="CV1339" t="s">
        <v>133</v>
      </c>
      <c r="CW1339" t="s">
        <v>139</v>
      </c>
      <c r="CX1339" t="s">
        <v>139</v>
      </c>
      <c r="CY1339" s="10">
        <v>16703236877</v>
      </c>
      <c r="CZ1339" t="s">
        <v>2562</v>
      </c>
      <c r="DA1339" t="s">
        <v>139</v>
      </c>
      <c r="DB1339" t="s">
        <v>133</v>
      </c>
      <c r="DC1339" t="s">
        <v>115</v>
      </c>
    </row>
    <row r="1340" spans="1:112" ht="14.45" customHeight="1" x14ac:dyDescent="0.25">
      <c r="A1340" t="s">
        <v>7602</v>
      </c>
      <c r="B1340" t="s">
        <v>192</v>
      </c>
      <c r="C1340" s="1">
        <v>45678</v>
      </c>
      <c r="D1340" s="1">
        <v>45706</v>
      </c>
      <c r="E1340" t="s">
        <v>114</v>
      </c>
      <c r="G1340" t="s">
        <v>115</v>
      </c>
      <c r="H1340" t="s">
        <v>115</v>
      </c>
      <c r="I1340" t="s">
        <v>115</v>
      </c>
      <c r="J1340" t="s">
        <v>997</v>
      </c>
      <c r="L1340" t="s">
        <v>2106</v>
      </c>
      <c r="M1340" t="s">
        <v>2107</v>
      </c>
      <c r="N1340" t="s">
        <v>119</v>
      </c>
      <c r="O1340" t="s">
        <v>120</v>
      </c>
      <c r="P1340" s="8">
        <v>96950</v>
      </c>
      <c r="Q1340" t="s">
        <v>121</v>
      </c>
      <c r="S1340" s="10">
        <v>16702858730</v>
      </c>
      <c r="U1340" t="s">
        <v>1000</v>
      </c>
      <c r="V1340">
        <v>561320</v>
      </c>
      <c r="W1340" t="s">
        <v>123</v>
      </c>
      <c r="Y1340" t="s">
        <v>1001</v>
      </c>
      <c r="Z1340" t="s">
        <v>1002</v>
      </c>
      <c r="AA1340" t="s">
        <v>1003</v>
      </c>
      <c r="AB1340" t="s">
        <v>288</v>
      </c>
      <c r="AC1340" t="s">
        <v>998</v>
      </c>
      <c r="AD1340" t="s">
        <v>999</v>
      </c>
      <c r="AE1340" t="s">
        <v>119</v>
      </c>
      <c r="AF1340" t="s">
        <v>120</v>
      </c>
      <c r="AG1340" s="8">
        <v>96950</v>
      </c>
      <c r="AH1340" t="s">
        <v>121</v>
      </c>
      <c r="AJ1340" s="10">
        <v>16702858730</v>
      </c>
      <c r="AL1340" t="s">
        <v>1004</v>
      </c>
      <c r="BD1340" t="str">
        <f>"49-9071.00"</f>
        <v>49-9071.00</v>
      </c>
      <c r="BE1340" t="s">
        <v>241</v>
      </c>
      <c r="BF1340" t="s">
        <v>2108</v>
      </c>
      <c r="BG1340" t="s">
        <v>1969</v>
      </c>
      <c r="BH1340">
        <v>15</v>
      </c>
      <c r="BJ1340" s="1">
        <v>45748</v>
      </c>
      <c r="BK1340" s="1">
        <v>46112</v>
      </c>
      <c r="BN1340">
        <v>35</v>
      </c>
      <c r="BO1340">
        <v>0</v>
      </c>
      <c r="BP1340">
        <v>7</v>
      </c>
      <c r="BQ1340">
        <v>7</v>
      </c>
      <c r="BR1340">
        <v>7</v>
      </c>
      <c r="BS1340">
        <v>7</v>
      </c>
      <c r="BT1340">
        <v>7</v>
      </c>
      <c r="BU1340">
        <v>0</v>
      </c>
      <c r="BV1340" t="str">
        <f>"9:00 AM"</f>
        <v>9:00 AM</v>
      </c>
      <c r="BW1340" t="str">
        <f>"5:00 PM"</f>
        <v>5:00 PM</v>
      </c>
      <c r="BX1340" t="s">
        <v>4013</v>
      </c>
      <c r="BY1340">
        <v>0</v>
      </c>
      <c r="BZ1340">
        <v>12</v>
      </c>
      <c r="CA1340" t="s">
        <v>115</v>
      </c>
      <c r="CC1340" s="2" t="s">
        <v>2109</v>
      </c>
      <c r="CD1340" t="s">
        <v>1971</v>
      </c>
      <c r="CE1340" t="s">
        <v>1009</v>
      </c>
      <c r="CF1340" t="s">
        <v>119</v>
      </c>
      <c r="CG1340" t="s">
        <v>120</v>
      </c>
      <c r="CH1340" s="8">
        <v>96950</v>
      </c>
      <c r="CI1340" s="3">
        <v>9.75</v>
      </c>
      <c r="CJ1340" s="3">
        <v>9.75</v>
      </c>
      <c r="CK1340" s="3">
        <v>14.63</v>
      </c>
      <c r="CL1340" s="3">
        <v>14.63</v>
      </c>
      <c r="CM1340" t="s">
        <v>136</v>
      </c>
      <c r="CN1340" t="s">
        <v>368</v>
      </c>
      <c r="CO1340" t="s">
        <v>138</v>
      </c>
      <c r="CQ1340" t="s">
        <v>115</v>
      </c>
      <c r="CR1340" t="s">
        <v>133</v>
      </c>
      <c r="CS1340" t="s">
        <v>139</v>
      </c>
      <c r="CT1340" t="s">
        <v>133</v>
      </c>
      <c r="CU1340" t="s">
        <v>139</v>
      </c>
      <c r="CV1340" t="s">
        <v>133</v>
      </c>
      <c r="CW1340" t="s">
        <v>139</v>
      </c>
      <c r="CX1340" s="2" t="s">
        <v>1010</v>
      </c>
      <c r="CY1340" s="10">
        <v>16702858730</v>
      </c>
      <c r="CZ1340" t="s">
        <v>1004</v>
      </c>
      <c r="DA1340" t="s">
        <v>209</v>
      </c>
      <c r="DB1340" t="s">
        <v>133</v>
      </c>
      <c r="DC1340" t="s">
        <v>115</v>
      </c>
    </row>
    <row r="1341" spans="1:112" ht="14.45" customHeight="1" x14ac:dyDescent="0.25">
      <c r="A1341" t="s">
        <v>8873</v>
      </c>
      <c r="B1341" t="s">
        <v>143</v>
      </c>
      <c r="C1341" s="1">
        <v>45656</v>
      </c>
      <c r="D1341" s="1">
        <v>45706</v>
      </c>
      <c r="E1341" t="s">
        <v>114</v>
      </c>
      <c r="G1341" t="s">
        <v>115</v>
      </c>
      <c r="H1341" t="s">
        <v>115</v>
      </c>
      <c r="I1341" t="s">
        <v>115</v>
      </c>
      <c r="J1341" t="s">
        <v>265</v>
      </c>
      <c r="L1341" t="s">
        <v>266</v>
      </c>
      <c r="M1341" t="s">
        <v>267</v>
      </c>
      <c r="N1341" t="s">
        <v>148</v>
      </c>
      <c r="O1341" t="s">
        <v>120</v>
      </c>
      <c r="P1341" s="8">
        <v>96950</v>
      </c>
      <c r="Q1341" t="s">
        <v>121</v>
      </c>
      <c r="S1341" s="10">
        <v>16702341795</v>
      </c>
      <c r="U1341" t="s">
        <v>149</v>
      </c>
      <c r="V1341">
        <v>722511</v>
      </c>
      <c r="W1341" t="s">
        <v>123</v>
      </c>
      <c r="Y1341" t="s">
        <v>268</v>
      </c>
      <c r="Z1341" t="s">
        <v>269</v>
      </c>
      <c r="AA1341" t="s">
        <v>270</v>
      </c>
      <c r="AB1341" t="s">
        <v>271</v>
      </c>
      <c r="AC1341" t="s">
        <v>272</v>
      </c>
      <c r="AD1341" t="s">
        <v>267</v>
      </c>
      <c r="AE1341" t="s">
        <v>148</v>
      </c>
      <c r="AF1341" t="s">
        <v>120</v>
      </c>
      <c r="AG1341" s="8">
        <v>96950</v>
      </c>
      <c r="AH1341" t="s">
        <v>121</v>
      </c>
      <c r="AJ1341" s="10">
        <v>16702341795</v>
      </c>
      <c r="AL1341" t="s">
        <v>154</v>
      </c>
      <c r="BD1341" t="str">
        <f>"35-2014.00"</f>
        <v>35-2014.00</v>
      </c>
      <c r="BE1341" t="s">
        <v>273</v>
      </c>
      <c r="BF1341" t="s">
        <v>274</v>
      </c>
      <c r="BG1341" t="s">
        <v>275</v>
      </c>
      <c r="BH1341">
        <v>4</v>
      </c>
      <c r="BI1341">
        <v>4</v>
      </c>
      <c r="BJ1341" s="1">
        <v>45757</v>
      </c>
      <c r="BK1341" s="1">
        <v>46121</v>
      </c>
      <c r="BL1341" s="1">
        <v>45757</v>
      </c>
      <c r="BM1341" s="1">
        <v>46121</v>
      </c>
      <c r="BN1341">
        <v>35</v>
      </c>
      <c r="BO1341">
        <v>5</v>
      </c>
      <c r="BP1341">
        <v>0</v>
      </c>
      <c r="BQ1341">
        <v>6</v>
      </c>
      <c r="BR1341">
        <v>6</v>
      </c>
      <c r="BS1341">
        <v>6</v>
      </c>
      <c r="BT1341">
        <v>6</v>
      </c>
      <c r="BU1341">
        <v>6</v>
      </c>
      <c r="BV1341" t="str">
        <f>"7:00 AM"</f>
        <v>7:00 AM</v>
      </c>
      <c r="BW1341" t="str">
        <f>"2:00 PM"</f>
        <v>2:00 PM</v>
      </c>
      <c r="BX1341" t="s">
        <v>158</v>
      </c>
      <c r="BY1341">
        <v>0</v>
      </c>
      <c r="BZ1341">
        <v>12</v>
      </c>
      <c r="CA1341" t="s">
        <v>115</v>
      </c>
      <c r="CC1341" t="s">
        <v>7608</v>
      </c>
      <c r="CD1341" t="s">
        <v>8874</v>
      </c>
      <c r="CE1341" t="s">
        <v>278</v>
      </c>
      <c r="CF1341" t="s">
        <v>283</v>
      </c>
      <c r="CG1341" t="s">
        <v>120</v>
      </c>
      <c r="CH1341" s="8">
        <v>96952</v>
      </c>
      <c r="CI1341" s="3">
        <v>8.83</v>
      </c>
      <c r="CJ1341" s="3">
        <v>10</v>
      </c>
      <c r="CK1341" s="3">
        <v>13.25</v>
      </c>
      <c r="CL1341" s="3">
        <v>15</v>
      </c>
      <c r="CM1341" t="s">
        <v>136</v>
      </c>
      <c r="CN1341" t="s">
        <v>158</v>
      </c>
      <c r="CO1341" t="s">
        <v>138</v>
      </c>
      <c r="CQ1341" t="s">
        <v>133</v>
      </c>
      <c r="CR1341" t="s">
        <v>133</v>
      </c>
      <c r="CS1341" t="s">
        <v>133</v>
      </c>
      <c r="CT1341" t="s">
        <v>133</v>
      </c>
      <c r="CU1341" t="s">
        <v>139</v>
      </c>
      <c r="CV1341" t="s">
        <v>133</v>
      </c>
      <c r="CW1341" t="s">
        <v>133</v>
      </c>
      <c r="CX1341" t="s">
        <v>7330</v>
      </c>
      <c r="CY1341" s="10">
        <v>16702341795</v>
      </c>
      <c r="CZ1341" t="s">
        <v>154</v>
      </c>
      <c r="DA1341" t="s">
        <v>164</v>
      </c>
      <c r="DB1341" t="s">
        <v>133</v>
      </c>
      <c r="DC1341" t="s">
        <v>115</v>
      </c>
    </row>
    <row r="1342" spans="1:112" ht="14.45" customHeight="1" x14ac:dyDescent="0.25">
      <c r="A1342" t="s">
        <v>9403</v>
      </c>
      <c r="B1342" t="s">
        <v>192</v>
      </c>
      <c r="C1342" s="1">
        <v>45656</v>
      </c>
      <c r="D1342" s="1">
        <v>45706</v>
      </c>
      <c r="E1342" t="s">
        <v>144</v>
      </c>
      <c r="F1342" s="1">
        <v>45776</v>
      </c>
      <c r="G1342" t="s">
        <v>115</v>
      </c>
      <c r="H1342" t="s">
        <v>115</v>
      </c>
      <c r="I1342" t="s">
        <v>115</v>
      </c>
      <c r="J1342" t="s">
        <v>2549</v>
      </c>
      <c r="K1342" t="s">
        <v>2550</v>
      </c>
      <c r="L1342" t="s">
        <v>2551</v>
      </c>
      <c r="M1342" t="s">
        <v>2552</v>
      </c>
      <c r="N1342" t="s">
        <v>119</v>
      </c>
      <c r="O1342" t="s">
        <v>120</v>
      </c>
      <c r="P1342" s="8">
        <v>96950</v>
      </c>
      <c r="Q1342" t="s">
        <v>121</v>
      </c>
      <c r="S1342" s="10">
        <v>16703236877</v>
      </c>
      <c r="U1342" t="s">
        <v>2553</v>
      </c>
      <c r="V1342">
        <v>621610</v>
      </c>
      <c r="W1342" t="s">
        <v>123</v>
      </c>
      <c r="Y1342" t="s">
        <v>395</v>
      </c>
      <c r="Z1342" t="s">
        <v>2554</v>
      </c>
      <c r="AA1342" t="s">
        <v>190</v>
      </c>
      <c r="AB1342" t="s">
        <v>200</v>
      </c>
      <c r="AC1342" t="s">
        <v>2555</v>
      </c>
      <c r="AE1342" t="s">
        <v>2556</v>
      </c>
      <c r="AF1342" t="s">
        <v>1258</v>
      </c>
      <c r="AG1342" s="8">
        <v>96931</v>
      </c>
      <c r="AH1342" t="s">
        <v>121</v>
      </c>
      <c r="AJ1342" s="10">
        <v>16716498746</v>
      </c>
      <c r="AK1342">
        <v>203</v>
      </c>
      <c r="AL1342" t="s">
        <v>2557</v>
      </c>
      <c r="BD1342" t="str">
        <f>"31-1122.00"</f>
        <v>31-1122.00</v>
      </c>
      <c r="BE1342" t="s">
        <v>2558</v>
      </c>
      <c r="BF1342" t="s">
        <v>2559</v>
      </c>
      <c r="BG1342" t="s">
        <v>2560</v>
      </c>
      <c r="BH1342">
        <v>2</v>
      </c>
      <c r="BJ1342" s="1">
        <v>45778</v>
      </c>
      <c r="BK1342" s="1">
        <v>46142</v>
      </c>
      <c r="BN1342">
        <v>40</v>
      </c>
      <c r="BO1342">
        <v>0</v>
      </c>
      <c r="BP1342">
        <v>8</v>
      </c>
      <c r="BQ1342">
        <v>8</v>
      </c>
      <c r="BR1342">
        <v>8</v>
      </c>
      <c r="BS1342">
        <v>8</v>
      </c>
      <c r="BT1342">
        <v>5</v>
      </c>
      <c r="BU1342">
        <v>3</v>
      </c>
      <c r="BV1342" t="str">
        <f>"8:30 AM"</f>
        <v>8:30 AM</v>
      </c>
      <c r="BW1342" t="str">
        <f>"5:30 PM"</f>
        <v>5:30 PM</v>
      </c>
      <c r="BX1342" t="s">
        <v>158</v>
      </c>
      <c r="BY1342">
        <v>0</v>
      </c>
      <c r="BZ1342">
        <v>12</v>
      </c>
      <c r="CA1342" t="s">
        <v>115</v>
      </c>
      <c r="CC1342" s="2" t="s">
        <v>5326</v>
      </c>
      <c r="CD1342" t="s">
        <v>2551</v>
      </c>
      <c r="CE1342" t="s">
        <v>2552</v>
      </c>
      <c r="CF1342" t="s">
        <v>119</v>
      </c>
      <c r="CG1342" t="s">
        <v>120</v>
      </c>
      <c r="CH1342" s="8">
        <v>96950</v>
      </c>
      <c r="CI1342" s="3">
        <v>11.24</v>
      </c>
      <c r="CJ1342" s="3">
        <v>11.24</v>
      </c>
      <c r="CM1342" t="s">
        <v>136</v>
      </c>
      <c r="CO1342" t="s">
        <v>138</v>
      </c>
      <c r="CQ1342" t="s">
        <v>115</v>
      </c>
      <c r="CR1342" t="s">
        <v>133</v>
      </c>
      <c r="CS1342" t="s">
        <v>139</v>
      </c>
      <c r="CT1342" t="s">
        <v>139</v>
      </c>
      <c r="CU1342" t="s">
        <v>139</v>
      </c>
      <c r="CV1342" t="s">
        <v>133</v>
      </c>
      <c r="CW1342" t="s">
        <v>139</v>
      </c>
      <c r="CX1342" t="s">
        <v>139</v>
      </c>
      <c r="CY1342" s="10">
        <v>16703236877</v>
      </c>
      <c r="CZ1342" t="s">
        <v>2562</v>
      </c>
      <c r="DA1342" t="s">
        <v>139</v>
      </c>
      <c r="DB1342" t="s">
        <v>133</v>
      </c>
      <c r="DC1342" t="s">
        <v>115</v>
      </c>
    </row>
    <row r="1343" spans="1:112" ht="14.45" customHeight="1" x14ac:dyDescent="0.25">
      <c r="A1343" t="s">
        <v>9405</v>
      </c>
      <c r="B1343" t="s">
        <v>212</v>
      </c>
      <c r="C1343" s="1">
        <v>45662</v>
      </c>
      <c r="D1343" s="1">
        <v>45706</v>
      </c>
      <c r="E1343" t="s">
        <v>114</v>
      </c>
      <c r="G1343" t="s">
        <v>115</v>
      </c>
      <c r="H1343" t="s">
        <v>115</v>
      </c>
      <c r="I1343" t="s">
        <v>115</v>
      </c>
      <c r="J1343" t="s">
        <v>9406</v>
      </c>
      <c r="K1343" t="s">
        <v>9407</v>
      </c>
      <c r="L1343" t="s">
        <v>9408</v>
      </c>
      <c r="N1343" t="s">
        <v>148</v>
      </c>
      <c r="O1343" t="s">
        <v>120</v>
      </c>
      <c r="P1343" s="8">
        <v>96950</v>
      </c>
      <c r="Q1343" t="s">
        <v>121</v>
      </c>
      <c r="S1343" s="10">
        <v>16702859118</v>
      </c>
      <c r="U1343" t="s">
        <v>9409</v>
      </c>
      <c r="V1343">
        <v>561612</v>
      </c>
      <c r="W1343" t="s">
        <v>123</v>
      </c>
      <c r="Y1343" t="s">
        <v>9410</v>
      </c>
      <c r="Z1343" t="s">
        <v>9411</v>
      </c>
      <c r="AA1343" t="s">
        <v>9412</v>
      </c>
      <c r="AB1343" t="s">
        <v>827</v>
      </c>
      <c r="AC1343" t="s">
        <v>9408</v>
      </c>
      <c r="AE1343" t="s">
        <v>148</v>
      </c>
      <c r="AF1343" t="s">
        <v>120</v>
      </c>
      <c r="AG1343" s="8">
        <v>96950</v>
      </c>
      <c r="AH1343" t="s">
        <v>121</v>
      </c>
      <c r="AJ1343" s="10">
        <v>16702859118</v>
      </c>
      <c r="AL1343" t="s">
        <v>9413</v>
      </c>
      <c r="BD1343" t="str">
        <f>"33-9032.00"</f>
        <v>33-9032.00</v>
      </c>
      <c r="BE1343" t="s">
        <v>1377</v>
      </c>
      <c r="BF1343" t="s">
        <v>9414</v>
      </c>
      <c r="BG1343" t="s">
        <v>1377</v>
      </c>
      <c r="BH1343">
        <v>8</v>
      </c>
      <c r="BJ1343" s="1">
        <v>45748</v>
      </c>
      <c r="BK1343" s="1">
        <v>46112</v>
      </c>
      <c r="BN1343">
        <v>35</v>
      </c>
      <c r="BO1343">
        <v>0</v>
      </c>
      <c r="BP1343">
        <v>7</v>
      </c>
      <c r="BQ1343">
        <v>7</v>
      </c>
      <c r="BR1343">
        <v>7</v>
      </c>
      <c r="BS1343">
        <v>7</v>
      </c>
      <c r="BT1343">
        <v>7</v>
      </c>
      <c r="BU1343">
        <v>0</v>
      </c>
      <c r="BV1343" t="str">
        <f>"8:00 AM"</f>
        <v>8:00 AM</v>
      </c>
      <c r="BW1343" t="str">
        <f>"4:00 PM"</f>
        <v>4:00 PM</v>
      </c>
      <c r="BX1343" t="s">
        <v>226</v>
      </c>
      <c r="BY1343">
        <v>0</v>
      </c>
      <c r="BZ1343">
        <v>12</v>
      </c>
      <c r="CA1343" t="s">
        <v>115</v>
      </c>
      <c r="CC1343" t="s">
        <v>9415</v>
      </c>
      <c r="CD1343" t="s">
        <v>9416</v>
      </c>
      <c r="CE1343" t="s">
        <v>9417</v>
      </c>
      <c r="CF1343" t="s">
        <v>148</v>
      </c>
      <c r="CG1343" t="s">
        <v>120</v>
      </c>
      <c r="CH1343" s="8">
        <v>96950</v>
      </c>
      <c r="CI1343" s="3">
        <v>8.15</v>
      </c>
      <c r="CJ1343" s="3">
        <v>8.15</v>
      </c>
      <c r="CK1343" s="3">
        <v>12.23</v>
      </c>
      <c r="CL1343" s="3">
        <v>12.23</v>
      </c>
      <c r="CM1343" t="s">
        <v>136</v>
      </c>
      <c r="CO1343" t="s">
        <v>138</v>
      </c>
      <c r="CQ1343" t="s">
        <v>115</v>
      </c>
      <c r="CR1343" t="s">
        <v>133</v>
      </c>
      <c r="CS1343" t="s">
        <v>139</v>
      </c>
      <c r="CT1343" t="s">
        <v>133</v>
      </c>
      <c r="CU1343" t="s">
        <v>139</v>
      </c>
      <c r="CV1343" t="s">
        <v>133</v>
      </c>
      <c r="CW1343" t="s">
        <v>139</v>
      </c>
      <c r="CX1343" t="s">
        <v>354</v>
      </c>
      <c r="CY1343" s="10">
        <v>16702859118</v>
      </c>
      <c r="CZ1343" t="s">
        <v>9413</v>
      </c>
      <c r="DA1343" t="s">
        <v>356</v>
      </c>
      <c r="DB1343" t="s">
        <v>133</v>
      </c>
      <c r="DC1343" t="s">
        <v>115</v>
      </c>
    </row>
    <row r="1344" spans="1:112" ht="14.45" customHeight="1" x14ac:dyDescent="0.25">
      <c r="A1344" t="s">
        <v>9613</v>
      </c>
      <c r="B1344" t="s">
        <v>901</v>
      </c>
      <c r="C1344" s="1">
        <v>45662</v>
      </c>
      <c r="D1344" s="1">
        <v>45706</v>
      </c>
      <c r="E1344" t="s">
        <v>114</v>
      </c>
      <c r="G1344" t="s">
        <v>115</v>
      </c>
      <c r="H1344" t="s">
        <v>115</v>
      </c>
      <c r="I1344" t="s">
        <v>115</v>
      </c>
      <c r="J1344" t="s">
        <v>9406</v>
      </c>
      <c r="K1344" t="s">
        <v>9614</v>
      </c>
      <c r="L1344" t="s">
        <v>9408</v>
      </c>
      <c r="N1344" t="s">
        <v>148</v>
      </c>
      <c r="O1344" t="s">
        <v>120</v>
      </c>
      <c r="P1344" s="8">
        <v>96950</v>
      </c>
      <c r="Q1344" t="s">
        <v>121</v>
      </c>
      <c r="S1344" s="10">
        <v>16702859118</v>
      </c>
      <c r="U1344" t="s">
        <v>9409</v>
      </c>
      <c r="V1344">
        <v>236118</v>
      </c>
      <c r="W1344" t="s">
        <v>123</v>
      </c>
      <c r="Y1344" t="s">
        <v>9410</v>
      </c>
      <c r="Z1344" t="s">
        <v>9411</v>
      </c>
      <c r="AA1344" t="s">
        <v>9412</v>
      </c>
      <c r="AB1344" t="s">
        <v>827</v>
      </c>
      <c r="AC1344" t="s">
        <v>9408</v>
      </c>
      <c r="AE1344" t="s">
        <v>148</v>
      </c>
      <c r="AF1344" t="s">
        <v>120</v>
      </c>
      <c r="AG1344" s="8">
        <v>96950</v>
      </c>
      <c r="AH1344" t="s">
        <v>121</v>
      </c>
      <c r="AJ1344" s="10">
        <v>16702859118</v>
      </c>
      <c r="AL1344" t="s">
        <v>9413</v>
      </c>
      <c r="BD1344" t="str">
        <f>"49-9071.00"</f>
        <v>49-9071.00</v>
      </c>
      <c r="BE1344" t="s">
        <v>241</v>
      </c>
      <c r="BF1344" t="s">
        <v>9615</v>
      </c>
      <c r="BG1344" t="s">
        <v>350</v>
      </c>
      <c r="BH1344">
        <v>8</v>
      </c>
      <c r="BI1344">
        <v>7</v>
      </c>
      <c r="BJ1344" s="1">
        <v>45748</v>
      </c>
      <c r="BK1344" s="1">
        <v>46112</v>
      </c>
      <c r="BL1344" s="1">
        <v>45748</v>
      </c>
      <c r="BM1344" s="1">
        <v>46112</v>
      </c>
      <c r="BN1344">
        <v>35</v>
      </c>
      <c r="BO1344">
        <v>0</v>
      </c>
      <c r="BP1344">
        <v>7</v>
      </c>
      <c r="BQ1344">
        <v>7</v>
      </c>
      <c r="BR1344">
        <v>7</v>
      </c>
      <c r="BS1344">
        <v>7</v>
      </c>
      <c r="BT1344">
        <v>7</v>
      </c>
      <c r="BU1344">
        <v>0</v>
      </c>
      <c r="BV1344" t="str">
        <f>"8:00 AM"</f>
        <v>8:00 AM</v>
      </c>
      <c r="BW1344" t="str">
        <f>"4:00 PM"</f>
        <v>4:00 PM</v>
      </c>
      <c r="BX1344" t="s">
        <v>226</v>
      </c>
      <c r="BY1344">
        <v>0</v>
      </c>
      <c r="BZ1344">
        <v>0</v>
      </c>
      <c r="CA1344" t="s">
        <v>115</v>
      </c>
      <c r="CC1344" t="s">
        <v>351</v>
      </c>
      <c r="CD1344" t="s">
        <v>9416</v>
      </c>
      <c r="CE1344" t="s">
        <v>9417</v>
      </c>
      <c r="CF1344" t="s">
        <v>148</v>
      </c>
      <c r="CG1344" t="s">
        <v>120</v>
      </c>
      <c r="CH1344" s="8">
        <v>96950</v>
      </c>
      <c r="CI1344" s="3">
        <v>9.75</v>
      </c>
      <c r="CJ1344" s="3">
        <v>9.75</v>
      </c>
      <c r="CK1344" s="3">
        <v>14.63</v>
      </c>
      <c r="CL1344" s="3">
        <v>14.63</v>
      </c>
      <c r="CM1344" t="s">
        <v>136</v>
      </c>
      <c r="CO1344" t="s">
        <v>138</v>
      </c>
      <c r="CQ1344" t="s">
        <v>115</v>
      </c>
      <c r="CR1344" t="s">
        <v>133</v>
      </c>
      <c r="CS1344" t="s">
        <v>139</v>
      </c>
      <c r="CT1344" t="s">
        <v>133</v>
      </c>
      <c r="CU1344" t="s">
        <v>139</v>
      </c>
      <c r="CV1344" t="s">
        <v>133</v>
      </c>
      <c r="CW1344" t="s">
        <v>139</v>
      </c>
      <c r="CX1344" t="s">
        <v>354</v>
      </c>
      <c r="CY1344" s="10">
        <v>16702859118</v>
      </c>
      <c r="CZ1344" t="s">
        <v>9413</v>
      </c>
      <c r="DA1344" t="s">
        <v>356</v>
      </c>
      <c r="DB1344" t="s">
        <v>133</v>
      </c>
      <c r="DC1344" t="s">
        <v>115</v>
      </c>
    </row>
    <row r="1345" spans="1:112" ht="14.45" customHeight="1" x14ac:dyDescent="0.25">
      <c r="A1345" t="s">
        <v>675</v>
      </c>
      <c r="B1345" t="s">
        <v>143</v>
      </c>
      <c r="C1345" s="1">
        <v>45643</v>
      </c>
      <c r="D1345" s="1">
        <v>45707</v>
      </c>
      <c r="E1345" t="s">
        <v>114</v>
      </c>
      <c r="G1345" t="s">
        <v>133</v>
      </c>
      <c r="H1345" t="s">
        <v>115</v>
      </c>
      <c r="I1345" t="s">
        <v>115</v>
      </c>
      <c r="J1345" t="s">
        <v>559</v>
      </c>
      <c r="L1345" t="s">
        <v>560</v>
      </c>
      <c r="M1345" t="s">
        <v>561</v>
      </c>
      <c r="N1345" t="s">
        <v>148</v>
      </c>
      <c r="O1345" t="s">
        <v>120</v>
      </c>
      <c r="P1345" s="8">
        <v>96950</v>
      </c>
      <c r="Q1345" t="s">
        <v>121</v>
      </c>
      <c r="S1345" s="10">
        <v>16702345828</v>
      </c>
      <c r="U1345" t="s">
        <v>562</v>
      </c>
      <c r="V1345">
        <v>2362</v>
      </c>
      <c r="W1345" t="s">
        <v>123</v>
      </c>
      <c r="Y1345" t="s">
        <v>563</v>
      </c>
      <c r="Z1345" t="s">
        <v>564</v>
      </c>
      <c r="AB1345" t="s">
        <v>565</v>
      </c>
      <c r="AC1345" t="s">
        <v>560</v>
      </c>
      <c r="AD1345" t="s">
        <v>561</v>
      </c>
      <c r="AE1345" t="s">
        <v>148</v>
      </c>
      <c r="AF1345" t="s">
        <v>120</v>
      </c>
      <c r="AG1345" s="8">
        <v>96950</v>
      </c>
      <c r="AH1345" t="s">
        <v>121</v>
      </c>
      <c r="AJ1345" s="10">
        <v>16702345828</v>
      </c>
      <c r="AL1345" t="s">
        <v>566</v>
      </c>
      <c r="AM1345" t="s">
        <v>567</v>
      </c>
      <c r="AN1345" t="s">
        <v>568</v>
      </c>
      <c r="AO1345" t="s">
        <v>569</v>
      </c>
      <c r="AQ1345" t="s">
        <v>570</v>
      </c>
      <c r="AR1345" t="s">
        <v>676</v>
      </c>
      <c r="AS1345" t="s">
        <v>148</v>
      </c>
      <c r="AT1345" t="s">
        <v>120</v>
      </c>
      <c r="AU1345" s="8">
        <v>96950</v>
      </c>
      <c r="AV1345" t="s">
        <v>121</v>
      </c>
      <c r="AX1345" s="10">
        <v>16702872946</v>
      </c>
      <c r="AZ1345" t="s">
        <v>572</v>
      </c>
      <c r="BA1345" t="s">
        <v>573</v>
      </c>
      <c r="BD1345" t="str">
        <f>"47-2031.00"</f>
        <v>47-2031.00</v>
      </c>
      <c r="BE1345" t="s">
        <v>677</v>
      </c>
      <c r="BF1345" t="s">
        <v>678</v>
      </c>
      <c r="BG1345" t="s">
        <v>679</v>
      </c>
      <c r="BH1345">
        <v>1</v>
      </c>
      <c r="BI1345">
        <v>1</v>
      </c>
      <c r="BJ1345" s="1">
        <v>45748</v>
      </c>
      <c r="BK1345" s="1">
        <v>46843</v>
      </c>
      <c r="BL1345" s="1">
        <v>45748</v>
      </c>
      <c r="BM1345" s="1">
        <v>46843</v>
      </c>
      <c r="BN1345">
        <v>40</v>
      </c>
      <c r="BO1345">
        <v>0</v>
      </c>
      <c r="BP1345">
        <v>8</v>
      </c>
      <c r="BQ1345">
        <v>8</v>
      </c>
      <c r="BR1345">
        <v>8</v>
      </c>
      <c r="BS1345">
        <v>8</v>
      </c>
      <c r="BT1345">
        <v>8</v>
      </c>
      <c r="BU1345">
        <v>0</v>
      </c>
      <c r="BV1345" t="str">
        <f>"8:00 AM"</f>
        <v>8:00 AM</v>
      </c>
      <c r="BW1345" t="str">
        <f t="shared" ref="BW1345:BW1350" si="23">"5:00 PM"</f>
        <v>5:00 PM</v>
      </c>
      <c r="BX1345" t="s">
        <v>226</v>
      </c>
      <c r="BY1345">
        <v>0</v>
      </c>
      <c r="BZ1345">
        <v>12</v>
      </c>
      <c r="CA1345" t="s">
        <v>115</v>
      </c>
      <c r="CC1345" t="s">
        <v>368</v>
      </c>
      <c r="CD1345" t="s">
        <v>560</v>
      </c>
      <c r="CE1345" t="s">
        <v>561</v>
      </c>
      <c r="CF1345" t="s">
        <v>148</v>
      </c>
      <c r="CG1345" t="s">
        <v>120</v>
      </c>
      <c r="CH1345" s="8">
        <v>96950</v>
      </c>
      <c r="CI1345" s="3">
        <v>12.62</v>
      </c>
      <c r="CJ1345" s="3">
        <v>12.62</v>
      </c>
      <c r="CK1345" s="3">
        <v>18.93</v>
      </c>
      <c r="CL1345" s="3">
        <v>18.93</v>
      </c>
      <c r="CM1345" t="s">
        <v>136</v>
      </c>
      <c r="CN1345" t="s">
        <v>368</v>
      </c>
      <c r="CO1345" t="s">
        <v>138</v>
      </c>
      <c r="CQ1345" t="s">
        <v>115</v>
      </c>
      <c r="CR1345" t="s">
        <v>133</v>
      </c>
      <c r="CS1345" t="s">
        <v>139</v>
      </c>
      <c r="CT1345" t="s">
        <v>133</v>
      </c>
      <c r="CU1345" t="s">
        <v>139</v>
      </c>
      <c r="CV1345" t="s">
        <v>133</v>
      </c>
      <c r="CW1345" t="s">
        <v>139</v>
      </c>
      <c r="CX1345" t="s">
        <v>680</v>
      </c>
      <c r="CY1345" s="10">
        <v>16702345828</v>
      </c>
      <c r="CZ1345" t="s">
        <v>566</v>
      </c>
      <c r="DA1345" t="s">
        <v>139</v>
      </c>
      <c r="DB1345" t="s">
        <v>133</v>
      </c>
      <c r="DC1345" t="s">
        <v>115</v>
      </c>
      <c r="DD1345" t="s">
        <v>568</v>
      </c>
      <c r="DE1345" t="s">
        <v>569</v>
      </c>
      <c r="DG1345" t="s">
        <v>573</v>
      </c>
      <c r="DH1345" t="s">
        <v>572</v>
      </c>
    </row>
    <row r="1346" spans="1:112" ht="14.45" customHeight="1" x14ac:dyDescent="0.25">
      <c r="A1346" t="s">
        <v>3593</v>
      </c>
      <c r="B1346" t="s">
        <v>143</v>
      </c>
      <c r="C1346" s="1">
        <v>45655</v>
      </c>
      <c r="D1346" s="1">
        <v>45707</v>
      </c>
      <c r="E1346" t="s">
        <v>114</v>
      </c>
      <c r="G1346" t="s">
        <v>133</v>
      </c>
      <c r="H1346" t="s">
        <v>115</v>
      </c>
      <c r="I1346" t="s">
        <v>115</v>
      </c>
      <c r="J1346" t="s">
        <v>3594</v>
      </c>
      <c r="K1346" t="s">
        <v>3595</v>
      </c>
      <c r="L1346" t="s">
        <v>3596</v>
      </c>
      <c r="N1346" t="s">
        <v>148</v>
      </c>
      <c r="O1346" t="s">
        <v>120</v>
      </c>
      <c r="P1346" s="8">
        <v>96950</v>
      </c>
      <c r="Q1346" t="s">
        <v>121</v>
      </c>
      <c r="S1346" s="10">
        <v>16702350200</v>
      </c>
      <c r="U1346" t="s">
        <v>3597</v>
      </c>
      <c r="V1346">
        <v>7225</v>
      </c>
      <c r="W1346" t="s">
        <v>123</v>
      </c>
      <c r="Y1346" t="s">
        <v>3598</v>
      </c>
      <c r="Z1346" t="s">
        <v>3599</v>
      </c>
      <c r="AB1346" t="s">
        <v>565</v>
      </c>
      <c r="AC1346" t="s">
        <v>3596</v>
      </c>
      <c r="AE1346" t="s">
        <v>148</v>
      </c>
      <c r="AF1346" t="s">
        <v>120</v>
      </c>
      <c r="AG1346" s="8">
        <v>96950</v>
      </c>
      <c r="AH1346" t="s">
        <v>121</v>
      </c>
      <c r="AJ1346" s="10">
        <v>16702350200</v>
      </c>
      <c r="AL1346" t="s">
        <v>1198</v>
      </c>
      <c r="AM1346" t="s">
        <v>567</v>
      </c>
      <c r="AN1346" t="s">
        <v>1199</v>
      </c>
      <c r="AO1346" t="s">
        <v>1200</v>
      </c>
      <c r="AQ1346" t="s">
        <v>1201</v>
      </c>
      <c r="AS1346" t="s">
        <v>148</v>
      </c>
      <c r="AT1346" t="s">
        <v>120</v>
      </c>
      <c r="AU1346" s="8">
        <v>96950</v>
      </c>
      <c r="AV1346" t="s">
        <v>121</v>
      </c>
      <c r="AX1346" s="10">
        <v>16702353403</v>
      </c>
      <c r="AZ1346" t="s">
        <v>1202</v>
      </c>
      <c r="BA1346" t="s">
        <v>1203</v>
      </c>
      <c r="BD1346" t="str">
        <f>"35-1012.00"</f>
        <v>35-1012.00</v>
      </c>
      <c r="BE1346" t="s">
        <v>3600</v>
      </c>
      <c r="BF1346" t="s">
        <v>3601</v>
      </c>
      <c r="BG1346" t="s">
        <v>3602</v>
      </c>
      <c r="BH1346">
        <v>1</v>
      </c>
      <c r="BI1346">
        <v>1</v>
      </c>
      <c r="BJ1346" s="1">
        <v>45690</v>
      </c>
      <c r="BK1346" s="1">
        <v>46784</v>
      </c>
      <c r="BL1346" s="1">
        <v>45707</v>
      </c>
      <c r="BM1346" s="1">
        <v>46784</v>
      </c>
      <c r="BN1346">
        <v>35</v>
      </c>
      <c r="BO1346">
        <v>0</v>
      </c>
      <c r="BP1346">
        <v>7</v>
      </c>
      <c r="BQ1346">
        <v>7</v>
      </c>
      <c r="BR1346">
        <v>7</v>
      </c>
      <c r="BS1346">
        <v>7</v>
      </c>
      <c r="BT1346">
        <v>7</v>
      </c>
      <c r="BU1346">
        <v>0</v>
      </c>
      <c r="BV1346" t="str">
        <f>"9:00 AM"</f>
        <v>9:00 AM</v>
      </c>
      <c r="BW1346" t="str">
        <f t="shared" si="23"/>
        <v>5:00 PM</v>
      </c>
      <c r="BX1346" t="s">
        <v>226</v>
      </c>
      <c r="BY1346">
        <v>0</v>
      </c>
      <c r="BZ1346">
        <v>12</v>
      </c>
      <c r="CA1346" t="s">
        <v>133</v>
      </c>
      <c r="CB1346">
        <v>2</v>
      </c>
      <c r="CC1346" t="s">
        <v>3603</v>
      </c>
      <c r="CD1346" t="s">
        <v>3604</v>
      </c>
      <c r="CF1346" t="s">
        <v>148</v>
      </c>
      <c r="CG1346" t="s">
        <v>120</v>
      </c>
      <c r="CH1346" s="8">
        <v>96950</v>
      </c>
      <c r="CI1346" s="3">
        <v>10.6</v>
      </c>
      <c r="CJ1346" s="3">
        <v>10.6</v>
      </c>
      <c r="CK1346" s="3">
        <v>0</v>
      </c>
      <c r="CL1346" s="3">
        <v>0</v>
      </c>
      <c r="CM1346" t="s">
        <v>136</v>
      </c>
      <c r="CN1346" t="s">
        <v>158</v>
      </c>
      <c r="CO1346" t="s">
        <v>138</v>
      </c>
      <c r="CQ1346" t="s">
        <v>115</v>
      </c>
      <c r="CR1346" t="s">
        <v>133</v>
      </c>
      <c r="CS1346" t="s">
        <v>139</v>
      </c>
      <c r="CT1346" t="s">
        <v>139</v>
      </c>
      <c r="CU1346" t="s">
        <v>139</v>
      </c>
      <c r="CV1346" t="s">
        <v>133</v>
      </c>
      <c r="CW1346" t="s">
        <v>139</v>
      </c>
      <c r="CX1346" t="s">
        <v>1208</v>
      </c>
      <c r="CY1346" s="10">
        <v>16702350200</v>
      </c>
      <c r="CZ1346" t="s">
        <v>1198</v>
      </c>
      <c r="DA1346" t="s">
        <v>139</v>
      </c>
      <c r="DB1346" t="s">
        <v>133</v>
      </c>
      <c r="DC1346" t="s">
        <v>115</v>
      </c>
    </row>
    <row r="1347" spans="1:112" ht="14.45" customHeight="1" x14ac:dyDescent="0.25">
      <c r="A1347" t="s">
        <v>3749</v>
      </c>
      <c r="B1347" t="s">
        <v>901</v>
      </c>
      <c r="C1347" s="1">
        <v>45627</v>
      </c>
      <c r="D1347" s="1">
        <v>45707</v>
      </c>
      <c r="E1347" t="s">
        <v>144</v>
      </c>
      <c r="F1347" s="1">
        <v>45746</v>
      </c>
      <c r="G1347" t="s">
        <v>115</v>
      </c>
      <c r="H1347" t="s">
        <v>115</v>
      </c>
      <c r="I1347" t="s">
        <v>115</v>
      </c>
      <c r="J1347" t="s">
        <v>997</v>
      </c>
      <c r="L1347" t="s">
        <v>2106</v>
      </c>
      <c r="M1347" t="s">
        <v>2107</v>
      </c>
      <c r="N1347" t="s">
        <v>119</v>
      </c>
      <c r="O1347" t="s">
        <v>120</v>
      </c>
      <c r="P1347" s="8">
        <v>96950</v>
      </c>
      <c r="Q1347" t="s">
        <v>121</v>
      </c>
      <c r="S1347" s="10">
        <v>16702858730</v>
      </c>
      <c r="U1347" t="s">
        <v>1000</v>
      </c>
      <c r="V1347">
        <v>561320</v>
      </c>
      <c r="W1347" t="s">
        <v>123</v>
      </c>
      <c r="Y1347" t="s">
        <v>1001</v>
      </c>
      <c r="Z1347" t="s">
        <v>1002</v>
      </c>
      <c r="AA1347" t="s">
        <v>1003</v>
      </c>
      <c r="AB1347" t="s">
        <v>288</v>
      </c>
      <c r="AC1347" t="s">
        <v>998</v>
      </c>
      <c r="AD1347" t="s">
        <v>999</v>
      </c>
      <c r="AE1347" t="s">
        <v>119</v>
      </c>
      <c r="AF1347" t="s">
        <v>120</v>
      </c>
      <c r="AG1347" s="8">
        <v>96950</v>
      </c>
      <c r="AH1347" t="s">
        <v>121</v>
      </c>
      <c r="AJ1347" s="10">
        <v>16702858730</v>
      </c>
      <c r="AL1347" t="s">
        <v>1004</v>
      </c>
      <c r="BD1347" t="str">
        <f>"49-9071.00"</f>
        <v>49-9071.00</v>
      </c>
      <c r="BE1347" t="s">
        <v>241</v>
      </c>
      <c r="BF1347" t="s">
        <v>2108</v>
      </c>
      <c r="BG1347" t="s">
        <v>1969</v>
      </c>
      <c r="BH1347">
        <v>10</v>
      </c>
      <c r="BI1347">
        <v>9</v>
      </c>
      <c r="BJ1347" s="1">
        <v>45748</v>
      </c>
      <c r="BK1347" s="1">
        <v>46112</v>
      </c>
      <c r="BL1347" s="1">
        <v>45748</v>
      </c>
      <c r="BM1347" s="1">
        <v>46112</v>
      </c>
      <c r="BN1347">
        <v>35</v>
      </c>
      <c r="BO1347">
        <v>0</v>
      </c>
      <c r="BP1347">
        <v>7</v>
      </c>
      <c r="BQ1347">
        <v>7</v>
      </c>
      <c r="BR1347">
        <v>7</v>
      </c>
      <c r="BS1347">
        <v>7</v>
      </c>
      <c r="BT1347">
        <v>7</v>
      </c>
      <c r="BU1347">
        <v>0</v>
      </c>
      <c r="BV1347" t="str">
        <f>"9:00 AM"</f>
        <v>9:00 AM</v>
      </c>
      <c r="BW1347" t="str">
        <f t="shared" si="23"/>
        <v>5:00 PM</v>
      </c>
      <c r="BX1347" t="s">
        <v>158</v>
      </c>
      <c r="BY1347">
        <v>0</v>
      </c>
      <c r="BZ1347">
        <v>12</v>
      </c>
      <c r="CA1347" t="s">
        <v>115</v>
      </c>
      <c r="CC1347" t="s">
        <v>3750</v>
      </c>
      <c r="CD1347" t="s">
        <v>1971</v>
      </c>
      <c r="CE1347" t="s">
        <v>1009</v>
      </c>
      <c r="CF1347" t="s">
        <v>119</v>
      </c>
      <c r="CG1347" t="s">
        <v>120</v>
      </c>
      <c r="CH1347" s="8">
        <v>96950</v>
      </c>
      <c r="CI1347" s="3">
        <v>9.75</v>
      </c>
      <c r="CJ1347" s="3">
        <v>9.75</v>
      </c>
      <c r="CK1347" s="3">
        <v>14.63</v>
      </c>
      <c r="CL1347" s="3">
        <v>14.63</v>
      </c>
      <c r="CM1347" t="s">
        <v>136</v>
      </c>
      <c r="CN1347" t="s">
        <v>137</v>
      </c>
      <c r="CO1347" t="s">
        <v>138</v>
      </c>
      <c r="CQ1347" t="s">
        <v>115</v>
      </c>
      <c r="CR1347" t="s">
        <v>133</v>
      </c>
      <c r="CS1347" t="s">
        <v>139</v>
      </c>
      <c r="CT1347" t="s">
        <v>133</v>
      </c>
      <c r="CU1347" t="s">
        <v>139</v>
      </c>
      <c r="CV1347" t="s">
        <v>133</v>
      </c>
      <c r="CW1347" t="s">
        <v>139</v>
      </c>
      <c r="CX1347" s="2" t="s">
        <v>3751</v>
      </c>
      <c r="CY1347" s="10">
        <v>16702858730</v>
      </c>
      <c r="CZ1347" t="s">
        <v>1004</v>
      </c>
      <c r="DA1347" t="s">
        <v>139</v>
      </c>
      <c r="DB1347" t="s">
        <v>133</v>
      </c>
      <c r="DC1347" t="s">
        <v>115</v>
      </c>
    </row>
    <row r="1348" spans="1:112" ht="14.45" customHeight="1" x14ac:dyDescent="0.25">
      <c r="A1348" t="s">
        <v>3996</v>
      </c>
      <c r="B1348" t="s">
        <v>143</v>
      </c>
      <c r="C1348" s="1">
        <v>45642</v>
      </c>
      <c r="D1348" s="1">
        <v>45707</v>
      </c>
      <c r="E1348" t="s">
        <v>114</v>
      </c>
      <c r="G1348" t="s">
        <v>115</v>
      </c>
      <c r="H1348" t="s">
        <v>115</v>
      </c>
      <c r="I1348" t="s">
        <v>115</v>
      </c>
      <c r="J1348" t="s">
        <v>559</v>
      </c>
      <c r="L1348" t="s">
        <v>560</v>
      </c>
      <c r="M1348" t="s">
        <v>561</v>
      </c>
      <c r="N1348" t="s">
        <v>148</v>
      </c>
      <c r="O1348" t="s">
        <v>120</v>
      </c>
      <c r="P1348" s="8">
        <v>96950</v>
      </c>
      <c r="Q1348" t="s">
        <v>121</v>
      </c>
      <c r="S1348" s="10">
        <v>16702345828</v>
      </c>
      <c r="U1348" t="s">
        <v>562</v>
      </c>
      <c r="V1348">
        <v>2389</v>
      </c>
      <c r="W1348" t="s">
        <v>123</v>
      </c>
      <c r="Y1348" t="s">
        <v>563</v>
      </c>
      <c r="Z1348" t="s">
        <v>564</v>
      </c>
      <c r="AB1348" t="s">
        <v>565</v>
      </c>
      <c r="AC1348" t="s">
        <v>560</v>
      </c>
      <c r="AD1348" t="s">
        <v>561</v>
      </c>
      <c r="AE1348" t="s">
        <v>148</v>
      </c>
      <c r="AF1348" t="s">
        <v>120</v>
      </c>
      <c r="AG1348" s="8">
        <v>96950</v>
      </c>
      <c r="AH1348" t="s">
        <v>121</v>
      </c>
      <c r="AJ1348" s="10">
        <v>16702345828</v>
      </c>
      <c r="AL1348" t="s">
        <v>566</v>
      </c>
      <c r="AM1348" t="s">
        <v>567</v>
      </c>
      <c r="AN1348" t="s">
        <v>568</v>
      </c>
      <c r="AO1348" t="s">
        <v>569</v>
      </c>
      <c r="AQ1348" t="s">
        <v>570</v>
      </c>
      <c r="AR1348" t="s">
        <v>571</v>
      </c>
      <c r="AS1348" t="s">
        <v>148</v>
      </c>
      <c r="AT1348" t="s">
        <v>120</v>
      </c>
      <c r="AU1348" s="8">
        <v>96950</v>
      </c>
      <c r="AV1348" t="s">
        <v>121</v>
      </c>
      <c r="AX1348" s="10">
        <v>16702872946</v>
      </c>
      <c r="AZ1348" t="s">
        <v>572</v>
      </c>
      <c r="BA1348" t="s">
        <v>573</v>
      </c>
      <c r="BD1348" t="str">
        <f>"49-3021.00"</f>
        <v>49-3021.00</v>
      </c>
      <c r="BE1348" t="s">
        <v>3898</v>
      </c>
      <c r="BF1348" t="s">
        <v>3997</v>
      </c>
      <c r="BG1348" t="s">
        <v>3998</v>
      </c>
      <c r="BH1348">
        <v>6</v>
      </c>
      <c r="BI1348">
        <v>6</v>
      </c>
      <c r="BJ1348" s="1">
        <v>45748</v>
      </c>
      <c r="BK1348" s="1">
        <v>46112</v>
      </c>
      <c r="BL1348" s="1">
        <v>45748</v>
      </c>
      <c r="BM1348" s="1">
        <v>46112</v>
      </c>
      <c r="BN1348">
        <v>40</v>
      </c>
      <c r="BO1348">
        <v>0</v>
      </c>
      <c r="BP1348">
        <v>8</v>
      </c>
      <c r="BQ1348">
        <v>8</v>
      </c>
      <c r="BR1348">
        <v>8</v>
      </c>
      <c r="BS1348">
        <v>8</v>
      </c>
      <c r="BT1348">
        <v>8</v>
      </c>
      <c r="BU1348">
        <v>0</v>
      </c>
      <c r="BV1348" t="str">
        <f>"8:00 AM"</f>
        <v>8:00 AM</v>
      </c>
      <c r="BW1348" t="str">
        <f t="shared" si="23"/>
        <v>5:00 PM</v>
      </c>
      <c r="BX1348" t="s">
        <v>226</v>
      </c>
      <c r="BY1348">
        <v>0</v>
      </c>
      <c r="BZ1348">
        <v>12</v>
      </c>
      <c r="CA1348" t="s">
        <v>115</v>
      </c>
      <c r="CC1348" t="s">
        <v>368</v>
      </c>
      <c r="CD1348" t="s">
        <v>560</v>
      </c>
      <c r="CE1348" t="s">
        <v>561</v>
      </c>
      <c r="CF1348" t="s">
        <v>148</v>
      </c>
      <c r="CG1348" t="s">
        <v>120</v>
      </c>
      <c r="CH1348" s="8">
        <v>96950</v>
      </c>
      <c r="CI1348" s="3">
        <v>11.18</v>
      </c>
      <c r="CJ1348" s="3">
        <v>11.18</v>
      </c>
      <c r="CK1348" s="3">
        <v>16.77</v>
      </c>
      <c r="CL1348" s="3">
        <v>16.77</v>
      </c>
      <c r="CM1348" t="s">
        <v>136</v>
      </c>
      <c r="CN1348" t="s">
        <v>368</v>
      </c>
      <c r="CO1348" t="s">
        <v>138</v>
      </c>
      <c r="CQ1348" t="s">
        <v>115</v>
      </c>
      <c r="CR1348" t="s">
        <v>133</v>
      </c>
      <c r="CS1348" t="s">
        <v>139</v>
      </c>
      <c r="CT1348" t="s">
        <v>133</v>
      </c>
      <c r="CU1348" t="s">
        <v>139</v>
      </c>
      <c r="CV1348" t="s">
        <v>133</v>
      </c>
      <c r="CW1348" t="s">
        <v>139</v>
      </c>
      <c r="CX1348" t="s">
        <v>680</v>
      </c>
      <c r="CY1348" s="10">
        <v>16702345828</v>
      </c>
      <c r="CZ1348" t="s">
        <v>566</v>
      </c>
      <c r="DA1348" t="s">
        <v>139</v>
      </c>
      <c r="DB1348" t="s">
        <v>133</v>
      </c>
      <c r="DC1348" t="s">
        <v>115</v>
      </c>
      <c r="DD1348" t="s">
        <v>568</v>
      </c>
      <c r="DE1348" t="s">
        <v>569</v>
      </c>
      <c r="DG1348" t="s">
        <v>573</v>
      </c>
      <c r="DH1348" t="s">
        <v>572</v>
      </c>
    </row>
    <row r="1349" spans="1:112" ht="14.45" customHeight="1" x14ac:dyDescent="0.25">
      <c r="A1349" t="s">
        <v>4404</v>
      </c>
      <c r="B1349" t="s">
        <v>143</v>
      </c>
      <c r="C1349" s="1">
        <v>45642</v>
      </c>
      <c r="D1349" s="1">
        <v>45707</v>
      </c>
      <c r="E1349" t="s">
        <v>114</v>
      </c>
      <c r="G1349" t="s">
        <v>115</v>
      </c>
      <c r="H1349" t="s">
        <v>115</v>
      </c>
      <c r="I1349" t="s">
        <v>115</v>
      </c>
      <c r="J1349" t="s">
        <v>559</v>
      </c>
      <c r="L1349" t="s">
        <v>560</v>
      </c>
      <c r="M1349" t="s">
        <v>561</v>
      </c>
      <c r="N1349" t="s">
        <v>148</v>
      </c>
      <c r="O1349" t="s">
        <v>120</v>
      </c>
      <c r="P1349" s="8">
        <v>96950</v>
      </c>
      <c r="Q1349" t="s">
        <v>121</v>
      </c>
      <c r="S1349" s="10">
        <v>16702345828</v>
      </c>
      <c r="U1349" t="s">
        <v>562</v>
      </c>
      <c r="V1349">
        <v>2389</v>
      </c>
      <c r="W1349" t="s">
        <v>123</v>
      </c>
      <c r="Y1349" t="s">
        <v>563</v>
      </c>
      <c r="Z1349" t="s">
        <v>564</v>
      </c>
      <c r="AB1349" t="s">
        <v>565</v>
      </c>
      <c r="AC1349" t="s">
        <v>560</v>
      </c>
      <c r="AD1349" t="s">
        <v>561</v>
      </c>
      <c r="AE1349" t="s">
        <v>148</v>
      </c>
      <c r="AF1349" t="s">
        <v>120</v>
      </c>
      <c r="AG1349" s="8">
        <v>96950</v>
      </c>
      <c r="AH1349" t="s">
        <v>121</v>
      </c>
      <c r="AJ1349" s="10">
        <v>16702345828</v>
      </c>
      <c r="AL1349" t="s">
        <v>566</v>
      </c>
      <c r="AM1349" t="s">
        <v>567</v>
      </c>
      <c r="AN1349" t="s">
        <v>568</v>
      </c>
      <c r="AO1349" t="s">
        <v>569</v>
      </c>
      <c r="AQ1349" t="s">
        <v>570</v>
      </c>
      <c r="AR1349" t="s">
        <v>571</v>
      </c>
      <c r="AS1349" t="s">
        <v>148</v>
      </c>
      <c r="AT1349" t="s">
        <v>120</v>
      </c>
      <c r="AU1349" s="8">
        <v>96950</v>
      </c>
      <c r="AV1349" t="s">
        <v>121</v>
      </c>
      <c r="AX1349" s="10">
        <v>16702872946</v>
      </c>
      <c r="AZ1349" t="s">
        <v>572</v>
      </c>
      <c r="BA1349" t="s">
        <v>573</v>
      </c>
      <c r="BD1349" t="str">
        <f>"53-3032.00"</f>
        <v>53-3032.00</v>
      </c>
      <c r="BE1349" t="s">
        <v>2970</v>
      </c>
      <c r="BF1349" t="s">
        <v>4405</v>
      </c>
      <c r="BG1349" t="s">
        <v>2972</v>
      </c>
      <c r="BH1349">
        <v>15</v>
      </c>
      <c r="BI1349">
        <v>15</v>
      </c>
      <c r="BJ1349" s="1">
        <v>45748</v>
      </c>
      <c r="BK1349" s="1">
        <v>46112</v>
      </c>
      <c r="BL1349" s="1">
        <v>45748</v>
      </c>
      <c r="BM1349" s="1">
        <v>46112</v>
      </c>
      <c r="BN1349">
        <v>40</v>
      </c>
      <c r="BO1349">
        <v>0</v>
      </c>
      <c r="BP1349">
        <v>8</v>
      </c>
      <c r="BQ1349">
        <v>8</v>
      </c>
      <c r="BR1349">
        <v>8</v>
      </c>
      <c r="BS1349">
        <v>8</v>
      </c>
      <c r="BT1349">
        <v>8</v>
      </c>
      <c r="BU1349">
        <v>0</v>
      </c>
      <c r="BV1349" t="str">
        <f>"8:00 AM"</f>
        <v>8:00 AM</v>
      </c>
      <c r="BW1349" t="str">
        <f t="shared" si="23"/>
        <v>5:00 PM</v>
      </c>
      <c r="BX1349" t="s">
        <v>158</v>
      </c>
      <c r="BY1349">
        <v>0</v>
      </c>
      <c r="BZ1349">
        <v>12</v>
      </c>
      <c r="CA1349" t="s">
        <v>115</v>
      </c>
      <c r="CC1349" t="s">
        <v>4406</v>
      </c>
      <c r="CD1349" t="s">
        <v>560</v>
      </c>
      <c r="CE1349" t="s">
        <v>561</v>
      </c>
      <c r="CF1349" t="s">
        <v>148</v>
      </c>
      <c r="CG1349" t="s">
        <v>120</v>
      </c>
      <c r="CH1349" s="8">
        <v>96950</v>
      </c>
      <c r="CI1349" s="3">
        <v>11.31</v>
      </c>
      <c r="CJ1349" s="3">
        <v>11.31</v>
      </c>
      <c r="CK1349" s="3">
        <v>16.97</v>
      </c>
      <c r="CL1349" s="3">
        <v>16.97</v>
      </c>
      <c r="CM1349" t="s">
        <v>136</v>
      </c>
      <c r="CN1349" t="s">
        <v>368</v>
      </c>
      <c r="CO1349" t="s">
        <v>138</v>
      </c>
      <c r="CQ1349" t="s">
        <v>115</v>
      </c>
      <c r="CR1349" t="s">
        <v>133</v>
      </c>
      <c r="CS1349" t="s">
        <v>139</v>
      </c>
      <c r="CT1349" t="s">
        <v>133</v>
      </c>
      <c r="CU1349" t="s">
        <v>139</v>
      </c>
      <c r="CV1349" t="s">
        <v>133</v>
      </c>
      <c r="CW1349" t="s">
        <v>139</v>
      </c>
      <c r="CX1349" t="s">
        <v>680</v>
      </c>
      <c r="CY1349" s="10">
        <v>16702345828</v>
      </c>
      <c r="CZ1349" t="s">
        <v>566</v>
      </c>
      <c r="DA1349" t="s">
        <v>139</v>
      </c>
      <c r="DB1349" t="s">
        <v>133</v>
      </c>
      <c r="DC1349" t="s">
        <v>115</v>
      </c>
      <c r="DD1349" t="s">
        <v>568</v>
      </c>
      <c r="DE1349" t="s">
        <v>569</v>
      </c>
      <c r="DG1349" t="s">
        <v>573</v>
      </c>
      <c r="DH1349" t="s">
        <v>572</v>
      </c>
    </row>
    <row r="1350" spans="1:112" ht="14.45" customHeight="1" x14ac:dyDescent="0.25">
      <c r="A1350" t="s">
        <v>4420</v>
      </c>
      <c r="B1350" t="s">
        <v>192</v>
      </c>
      <c r="C1350" s="1">
        <v>45681</v>
      </c>
      <c r="D1350" s="1">
        <v>45707</v>
      </c>
      <c r="E1350" t="s">
        <v>114</v>
      </c>
      <c r="G1350" t="s">
        <v>115</v>
      </c>
      <c r="H1350" t="s">
        <v>115</v>
      </c>
      <c r="I1350" t="s">
        <v>115</v>
      </c>
      <c r="J1350" t="s">
        <v>1074</v>
      </c>
      <c r="K1350" t="s">
        <v>1075</v>
      </c>
      <c r="L1350" t="s">
        <v>1076</v>
      </c>
      <c r="M1350" t="s">
        <v>1077</v>
      </c>
      <c r="N1350" t="s">
        <v>119</v>
      </c>
      <c r="O1350" t="s">
        <v>120</v>
      </c>
      <c r="P1350" s="8">
        <v>96950</v>
      </c>
      <c r="Q1350" t="s">
        <v>121</v>
      </c>
      <c r="S1350" s="10">
        <v>16702342664</v>
      </c>
      <c r="U1350" t="s">
        <v>1078</v>
      </c>
      <c r="V1350">
        <v>23611</v>
      </c>
      <c r="W1350" t="s">
        <v>123</v>
      </c>
      <c r="Y1350" t="s">
        <v>1079</v>
      </c>
      <c r="Z1350" t="s">
        <v>1080</v>
      </c>
      <c r="AA1350" t="s">
        <v>1081</v>
      </c>
      <c r="AB1350" t="s">
        <v>1082</v>
      </c>
      <c r="AC1350" t="s">
        <v>1076</v>
      </c>
      <c r="AD1350" t="s">
        <v>1077</v>
      </c>
      <c r="AE1350" t="s">
        <v>119</v>
      </c>
      <c r="AF1350" t="s">
        <v>120</v>
      </c>
      <c r="AG1350" s="8">
        <v>96950</v>
      </c>
      <c r="AH1350" t="s">
        <v>121</v>
      </c>
      <c r="AJ1350" s="10">
        <v>16702342664</v>
      </c>
      <c r="AL1350" t="s">
        <v>1083</v>
      </c>
      <c r="BD1350" t="str">
        <f>"49-9071.00"</f>
        <v>49-9071.00</v>
      </c>
      <c r="BE1350" t="s">
        <v>241</v>
      </c>
      <c r="BF1350" t="s">
        <v>1084</v>
      </c>
      <c r="BG1350" t="s">
        <v>1085</v>
      </c>
      <c r="BH1350">
        <v>20</v>
      </c>
      <c r="BJ1350" s="1">
        <v>45748</v>
      </c>
      <c r="BK1350" s="1">
        <v>46112</v>
      </c>
      <c r="BN1350">
        <v>40</v>
      </c>
      <c r="BO1350">
        <v>0</v>
      </c>
      <c r="BP1350">
        <v>8</v>
      </c>
      <c r="BQ1350">
        <v>8</v>
      </c>
      <c r="BR1350">
        <v>8</v>
      </c>
      <c r="BS1350">
        <v>8</v>
      </c>
      <c r="BT1350">
        <v>8</v>
      </c>
      <c r="BU1350">
        <v>0</v>
      </c>
      <c r="BV1350" t="str">
        <f>"8:00 AM"</f>
        <v>8:00 AM</v>
      </c>
      <c r="BW1350" t="str">
        <f t="shared" si="23"/>
        <v>5:00 PM</v>
      </c>
      <c r="BX1350" t="s">
        <v>226</v>
      </c>
      <c r="BY1350">
        <v>0</v>
      </c>
      <c r="BZ1350">
        <v>12</v>
      </c>
      <c r="CA1350" t="s">
        <v>115</v>
      </c>
      <c r="CC1350" t="s">
        <v>2479</v>
      </c>
      <c r="CD1350" t="s">
        <v>1076</v>
      </c>
      <c r="CE1350" t="s">
        <v>1077</v>
      </c>
      <c r="CF1350" t="s">
        <v>119</v>
      </c>
      <c r="CG1350" t="s">
        <v>120</v>
      </c>
      <c r="CH1350" s="8">
        <v>96950</v>
      </c>
      <c r="CI1350" s="3">
        <v>9.75</v>
      </c>
      <c r="CJ1350" s="3">
        <v>9.75</v>
      </c>
      <c r="CK1350" s="3">
        <v>14.63</v>
      </c>
      <c r="CL1350" s="3">
        <v>14.63</v>
      </c>
      <c r="CM1350" t="s">
        <v>136</v>
      </c>
      <c r="CN1350" t="s">
        <v>158</v>
      </c>
      <c r="CO1350" t="s">
        <v>138</v>
      </c>
      <c r="CQ1350" t="s">
        <v>115</v>
      </c>
      <c r="CR1350" t="s">
        <v>133</v>
      </c>
      <c r="CS1350" t="s">
        <v>139</v>
      </c>
      <c r="CT1350" t="s">
        <v>133</v>
      </c>
      <c r="CU1350" t="s">
        <v>139</v>
      </c>
      <c r="CV1350" t="s">
        <v>133</v>
      </c>
      <c r="CW1350" t="s">
        <v>139</v>
      </c>
      <c r="CX1350" t="s">
        <v>4421</v>
      </c>
      <c r="CY1350" s="10">
        <v>16702342664</v>
      </c>
      <c r="CZ1350" t="s">
        <v>1083</v>
      </c>
      <c r="DA1350" t="s">
        <v>4422</v>
      </c>
      <c r="DB1350" t="s">
        <v>133</v>
      </c>
      <c r="DC1350" t="s">
        <v>115</v>
      </c>
    </row>
    <row r="1351" spans="1:112" ht="14.45" customHeight="1" x14ac:dyDescent="0.25">
      <c r="A1351" t="s">
        <v>4801</v>
      </c>
      <c r="B1351" t="s">
        <v>212</v>
      </c>
      <c r="C1351" s="1">
        <v>45707</v>
      </c>
      <c r="D1351" s="1">
        <v>45707</v>
      </c>
      <c r="E1351" t="s">
        <v>144</v>
      </c>
      <c r="F1351" s="1">
        <v>45776</v>
      </c>
      <c r="G1351" t="s">
        <v>133</v>
      </c>
      <c r="H1351" t="s">
        <v>115</v>
      </c>
      <c r="I1351" t="s">
        <v>115</v>
      </c>
      <c r="J1351" t="s">
        <v>2549</v>
      </c>
      <c r="K1351" t="s">
        <v>2550</v>
      </c>
      <c r="L1351" t="s">
        <v>2551</v>
      </c>
      <c r="M1351" t="s">
        <v>2552</v>
      </c>
      <c r="N1351" t="s">
        <v>119</v>
      </c>
      <c r="O1351" t="s">
        <v>120</v>
      </c>
      <c r="P1351" s="8">
        <v>96950</v>
      </c>
      <c r="Q1351" t="s">
        <v>121</v>
      </c>
      <c r="S1351" s="10">
        <v>16703236877</v>
      </c>
      <c r="U1351" t="s">
        <v>2553</v>
      </c>
      <c r="V1351">
        <v>621610</v>
      </c>
      <c r="W1351" t="s">
        <v>123</v>
      </c>
      <c r="Y1351" t="s">
        <v>395</v>
      </c>
      <c r="Z1351" t="s">
        <v>2554</v>
      </c>
      <c r="AA1351" t="s">
        <v>190</v>
      </c>
      <c r="AB1351" t="s">
        <v>200</v>
      </c>
      <c r="AC1351" t="s">
        <v>2555</v>
      </c>
      <c r="AE1351" t="s">
        <v>2556</v>
      </c>
      <c r="AF1351" t="s">
        <v>1258</v>
      </c>
      <c r="AG1351" s="8">
        <v>96931</v>
      </c>
      <c r="AH1351" t="s">
        <v>121</v>
      </c>
      <c r="AJ1351" s="10">
        <v>16716498746</v>
      </c>
      <c r="AK1351">
        <v>203</v>
      </c>
      <c r="AL1351" t="s">
        <v>2557</v>
      </c>
      <c r="BD1351" t="str">
        <f>"31-1122.00"</f>
        <v>31-1122.00</v>
      </c>
      <c r="BE1351" t="s">
        <v>2558</v>
      </c>
      <c r="BF1351" t="s">
        <v>2559</v>
      </c>
      <c r="BG1351" t="s">
        <v>2560</v>
      </c>
      <c r="BH1351">
        <v>1</v>
      </c>
      <c r="BJ1351" s="1">
        <v>45778</v>
      </c>
      <c r="BK1351" s="1">
        <v>46142</v>
      </c>
      <c r="BN1351">
        <v>40</v>
      </c>
      <c r="BO1351">
        <v>0</v>
      </c>
      <c r="BP1351">
        <v>8</v>
      </c>
      <c r="BQ1351">
        <v>8</v>
      </c>
      <c r="BR1351">
        <v>8</v>
      </c>
      <c r="BS1351">
        <v>8</v>
      </c>
      <c r="BT1351">
        <v>5</v>
      </c>
      <c r="BU1351">
        <v>3</v>
      </c>
      <c r="BV1351" t="str">
        <f>"8:30 AM"</f>
        <v>8:30 AM</v>
      </c>
      <c r="BW1351" t="str">
        <f>"5:30 PM"</f>
        <v>5:30 PM</v>
      </c>
      <c r="BX1351" t="s">
        <v>158</v>
      </c>
      <c r="BY1351">
        <v>0</v>
      </c>
      <c r="BZ1351">
        <v>12</v>
      </c>
      <c r="CA1351" t="s">
        <v>115</v>
      </c>
      <c r="CC1351" t="s">
        <v>2561</v>
      </c>
      <c r="CD1351" t="s">
        <v>2551</v>
      </c>
      <c r="CE1351" t="s">
        <v>2552</v>
      </c>
      <c r="CF1351" t="s">
        <v>119</v>
      </c>
      <c r="CG1351" t="s">
        <v>120</v>
      </c>
      <c r="CH1351" s="8">
        <v>96950</v>
      </c>
      <c r="CI1351" s="3">
        <v>11.24</v>
      </c>
      <c r="CJ1351" s="3">
        <v>11.24</v>
      </c>
      <c r="CK1351" s="3">
        <v>16.86</v>
      </c>
      <c r="CL1351" s="3">
        <v>16.86</v>
      </c>
      <c r="CM1351" t="s">
        <v>136</v>
      </c>
      <c r="CN1351" t="s">
        <v>139</v>
      </c>
      <c r="CO1351" t="s">
        <v>466</v>
      </c>
      <c r="CQ1351" t="s">
        <v>115</v>
      </c>
      <c r="CR1351" t="s">
        <v>133</v>
      </c>
      <c r="CS1351" t="s">
        <v>139</v>
      </c>
      <c r="CT1351" t="s">
        <v>133</v>
      </c>
      <c r="CU1351" t="s">
        <v>139</v>
      </c>
      <c r="CV1351" t="s">
        <v>133</v>
      </c>
      <c r="CW1351" t="s">
        <v>139</v>
      </c>
      <c r="CX1351" t="s">
        <v>139</v>
      </c>
      <c r="CY1351" s="10">
        <v>16703236877</v>
      </c>
      <c r="CZ1351" t="s">
        <v>2562</v>
      </c>
      <c r="DA1351" t="s">
        <v>139</v>
      </c>
      <c r="DB1351" t="s">
        <v>133</v>
      </c>
      <c r="DC1351" t="s">
        <v>115</v>
      </c>
    </row>
    <row r="1352" spans="1:112" ht="14.45" customHeight="1" x14ac:dyDescent="0.25">
      <c r="A1352" t="s">
        <v>5325</v>
      </c>
      <c r="B1352" t="s">
        <v>192</v>
      </c>
      <c r="C1352" s="1">
        <v>45656</v>
      </c>
      <c r="D1352" s="1">
        <v>45707</v>
      </c>
      <c r="E1352" t="s">
        <v>144</v>
      </c>
      <c r="F1352" s="1">
        <v>45776</v>
      </c>
      <c r="G1352" t="s">
        <v>133</v>
      </c>
      <c r="H1352" t="s">
        <v>115</v>
      </c>
      <c r="I1352" t="s">
        <v>115</v>
      </c>
      <c r="J1352" t="s">
        <v>2549</v>
      </c>
      <c r="K1352" t="s">
        <v>2550</v>
      </c>
      <c r="L1352" t="s">
        <v>2551</v>
      </c>
      <c r="M1352" t="s">
        <v>2552</v>
      </c>
      <c r="N1352" t="s">
        <v>119</v>
      </c>
      <c r="O1352" t="s">
        <v>120</v>
      </c>
      <c r="P1352" s="8">
        <v>96950</v>
      </c>
      <c r="Q1352" t="s">
        <v>121</v>
      </c>
      <c r="S1352" s="10">
        <v>16703236877</v>
      </c>
      <c r="U1352" t="s">
        <v>2553</v>
      </c>
      <c r="V1352">
        <v>621610</v>
      </c>
      <c r="W1352" t="s">
        <v>123</v>
      </c>
      <c r="Y1352" t="s">
        <v>395</v>
      </c>
      <c r="Z1352" t="s">
        <v>2554</v>
      </c>
      <c r="AA1352" t="s">
        <v>190</v>
      </c>
      <c r="AB1352" t="s">
        <v>200</v>
      </c>
      <c r="AC1352" t="s">
        <v>2555</v>
      </c>
      <c r="AE1352" t="s">
        <v>2556</v>
      </c>
      <c r="AF1352" t="s">
        <v>1258</v>
      </c>
      <c r="AG1352" s="8">
        <v>96931</v>
      </c>
      <c r="AH1352" t="s">
        <v>121</v>
      </c>
      <c r="AJ1352" s="10">
        <v>16716498746</v>
      </c>
      <c r="AK1352">
        <v>203</v>
      </c>
      <c r="AL1352" t="s">
        <v>2557</v>
      </c>
      <c r="BD1352" t="str">
        <f>"31-1122.00"</f>
        <v>31-1122.00</v>
      </c>
      <c r="BE1352" t="s">
        <v>2558</v>
      </c>
      <c r="BF1352" t="s">
        <v>2559</v>
      </c>
      <c r="BG1352" t="s">
        <v>2560</v>
      </c>
      <c r="BH1352">
        <v>1</v>
      </c>
      <c r="BJ1352" s="1">
        <v>45778</v>
      </c>
      <c r="BK1352" s="1">
        <v>46873</v>
      </c>
      <c r="BN1352">
        <v>40</v>
      </c>
      <c r="BO1352">
        <v>0</v>
      </c>
      <c r="BP1352">
        <v>8</v>
      </c>
      <c r="BQ1352">
        <v>8</v>
      </c>
      <c r="BR1352">
        <v>8</v>
      </c>
      <c r="BS1352">
        <v>8</v>
      </c>
      <c r="BT1352">
        <v>5</v>
      </c>
      <c r="BU1352">
        <v>3</v>
      </c>
      <c r="BV1352" t="str">
        <f>"8:30 AM"</f>
        <v>8:30 AM</v>
      </c>
      <c r="BW1352" t="str">
        <f>"5:30 PM"</f>
        <v>5:30 PM</v>
      </c>
      <c r="BX1352" t="s">
        <v>158</v>
      </c>
      <c r="BY1352">
        <v>0</v>
      </c>
      <c r="BZ1352">
        <v>12</v>
      </c>
      <c r="CA1352" t="s">
        <v>115</v>
      </c>
      <c r="CC1352" s="2" t="s">
        <v>5326</v>
      </c>
      <c r="CD1352" t="s">
        <v>2551</v>
      </c>
      <c r="CE1352" t="s">
        <v>2552</v>
      </c>
      <c r="CF1352" t="s">
        <v>119</v>
      </c>
      <c r="CG1352" t="s">
        <v>120</v>
      </c>
      <c r="CH1352" s="8">
        <v>96950</v>
      </c>
      <c r="CI1352" s="3">
        <v>11.24</v>
      </c>
      <c r="CJ1352" s="3">
        <v>11.24</v>
      </c>
      <c r="CM1352" t="s">
        <v>136</v>
      </c>
      <c r="CO1352" t="s">
        <v>138</v>
      </c>
      <c r="CQ1352" t="s">
        <v>115</v>
      </c>
      <c r="CR1352" t="s">
        <v>133</v>
      </c>
      <c r="CS1352" t="s">
        <v>139</v>
      </c>
      <c r="CT1352" t="s">
        <v>139</v>
      </c>
      <c r="CU1352" t="s">
        <v>139</v>
      </c>
      <c r="CV1352" t="s">
        <v>133</v>
      </c>
      <c r="CW1352" t="s">
        <v>139</v>
      </c>
      <c r="CX1352" t="s">
        <v>139</v>
      </c>
      <c r="CY1352" s="10">
        <v>16703236877</v>
      </c>
      <c r="CZ1352" t="s">
        <v>2562</v>
      </c>
      <c r="DA1352" t="s">
        <v>139</v>
      </c>
      <c r="DB1352" t="s">
        <v>133</v>
      </c>
      <c r="DC1352" t="s">
        <v>115</v>
      </c>
    </row>
    <row r="1353" spans="1:112" ht="14.45" customHeight="1" x14ac:dyDescent="0.25">
      <c r="A1353" t="s">
        <v>6902</v>
      </c>
      <c r="B1353" t="s">
        <v>212</v>
      </c>
      <c r="C1353" s="1">
        <v>45643</v>
      </c>
      <c r="D1353" s="1">
        <v>45707</v>
      </c>
      <c r="E1353" t="s">
        <v>114</v>
      </c>
      <c r="G1353" t="s">
        <v>115</v>
      </c>
      <c r="H1353" t="s">
        <v>115</v>
      </c>
      <c r="I1353" t="s">
        <v>115</v>
      </c>
      <c r="J1353" t="s">
        <v>5306</v>
      </c>
      <c r="K1353" t="s">
        <v>139</v>
      </c>
      <c r="L1353" t="s">
        <v>6903</v>
      </c>
      <c r="M1353" t="s">
        <v>5307</v>
      </c>
      <c r="N1353" t="s">
        <v>119</v>
      </c>
      <c r="O1353" t="s">
        <v>120</v>
      </c>
      <c r="P1353" s="8">
        <v>96950</v>
      </c>
      <c r="Q1353" t="s">
        <v>121</v>
      </c>
      <c r="R1353" t="s">
        <v>209</v>
      </c>
      <c r="S1353" s="10">
        <v>16702355572</v>
      </c>
      <c r="U1353" t="s">
        <v>5308</v>
      </c>
      <c r="V1353">
        <v>23822</v>
      </c>
      <c r="W1353" t="s">
        <v>123</v>
      </c>
      <c r="Y1353" t="s">
        <v>5309</v>
      </c>
      <c r="Z1353" t="s">
        <v>3346</v>
      </c>
      <c r="AA1353" t="s">
        <v>5310</v>
      </c>
      <c r="AB1353" t="s">
        <v>5311</v>
      </c>
      <c r="AC1353" t="s">
        <v>6904</v>
      </c>
      <c r="AD1353" t="s">
        <v>5307</v>
      </c>
      <c r="AE1353" t="s">
        <v>119</v>
      </c>
      <c r="AF1353" t="s">
        <v>120</v>
      </c>
      <c r="AG1353" s="8">
        <v>96950</v>
      </c>
      <c r="AH1353" t="s">
        <v>121</v>
      </c>
      <c r="AJ1353" s="10">
        <v>16702355572</v>
      </c>
      <c r="AL1353" t="s">
        <v>5312</v>
      </c>
      <c r="BD1353" t="str">
        <f>"49-9021.00"</f>
        <v>49-9021.00</v>
      </c>
      <c r="BE1353" t="s">
        <v>935</v>
      </c>
      <c r="BF1353" t="s">
        <v>6905</v>
      </c>
      <c r="BG1353" t="s">
        <v>3435</v>
      </c>
      <c r="BH1353">
        <v>2</v>
      </c>
      <c r="BJ1353" s="1">
        <v>45718</v>
      </c>
      <c r="BK1353" s="1">
        <v>46082</v>
      </c>
      <c r="BN1353">
        <v>40</v>
      </c>
      <c r="BO1353">
        <v>0</v>
      </c>
      <c r="BP1353">
        <v>8</v>
      </c>
      <c r="BQ1353">
        <v>8</v>
      </c>
      <c r="BR1353">
        <v>8</v>
      </c>
      <c r="BS1353">
        <v>8</v>
      </c>
      <c r="BT1353">
        <v>8</v>
      </c>
      <c r="BU1353">
        <v>0</v>
      </c>
      <c r="BV1353" t="str">
        <f t="shared" ref="BV1353:BV1358" si="24">"8:00 AM"</f>
        <v>8:00 AM</v>
      </c>
      <c r="BW1353" t="str">
        <f>"5:00 PM"</f>
        <v>5:00 PM</v>
      </c>
      <c r="BX1353" t="s">
        <v>226</v>
      </c>
      <c r="BY1353">
        <v>0</v>
      </c>
      <c r="BZ1353">
        <v>24</v>
      </c>
      <c r="CA1353" t="s">
        <v>115</v>
      </c>
      <c r="CC1353" t="s">
        <v>6906</v>
      </c>
      <c r="CD1353" t="s">
        <v>6907</v>
      </c>
      <c r="CF1353" t="s">
        <v>119</v>
      </c>
      <c r="CG1353" t="s">
        <v>120</v>
      </c>
      <c r="CH1353" s="8">
        <v>96950</v>
      </c>
      <c r="CI1353" s="3">
        <v>10.74</v>
      </c>
      <c r="CJ1353" s="3">
        <v>11</v>
      </c>
      <c r="CK1353" s="3">
        <v>16.11</v>
      </c>
      <c r="CL1353" s="3">
        <v>16.5</v>
      </c>
      <c r="CM1353" t="s">
        <v>136</v>
      </c>
      <c r="CN1353" t="s">
        <v>139</v>
      </c>
      <c r="CO1353" t="s">
        <v>466</v>
      </c>
      <c r="CQ1353" t="s">
        <v>115</v>
      </c>
      <c r="CR1353" t="s">
        <v>133</v>
      </c>
      <c r="CS1353" t="s">
        <v>133</v>
      </c>
      <c r="CT1353" t="s">
        <v>133</v>
      </c>
      <c r="CU1353" t="s">
        <v>139</v>
      </c>
      <c r="CV1353" t="s">
        <v>133</v>
      </c>
      <c r="CW1353" t="s">
        <v>139</v>
      </c>
      <c r="CX1353" t="s">
        <v>6908</v>
      </c>
      <c r="CY1353" s="10" t="s">
        <v>139</v>
      </c>
      <c r="CZ1353" t="s">
        <v>5312</v>
      </c>
      <c r="DA1353" t="s">
        <v>356</v>
      </c>
      <c r="DB1353" t="s">
        <v>133</v>
      </c>
      <c r="DC1353" t="s">
        <v>115</v>
      </c>
    </row>
    <row r="1354" spans="1:112" ht="14.45" customHeight="1" x14ac:dyDescent="0.25">
      <c r="A1354" t="s">
        <v>6911</v>
      </c>
      <c r="B1354" t="s">
        <v>143</v>
      </c>
      <c r="C1354" s="1">
        <v>45642</v>
      </c>
      <c r="D1354" s="1">
        <v>45707</v>
      </c>
      <c r="E1354" t="s">
        <v>114</v>
      </c>
      <c r="G1354" t="s">
        <v>115</v>
      </c>
      <c r="H1354" t="s">
        <v>115</v>
      </c>
      <c r="I1354" t="s">
        <v>115</v>
      </c>
      <c r="J1354" t="s">
        <v>559</v>
      </c>
      <c r="L1354" t="s">
        <v>560</v>
      </c>
      <c r="M1354" t="s">
        <v>561</v>
      </c>
      <c r="N1354" t="s">
        <v>148</v>
      </c>
      <c r="O1354" t="s">
        <v>120</v>
      </c>
      <c r="P1354" s="8">
        <v>96950</v>
      </c>
      <c r="Q1354" t="s">
        <v>121</v>
      </c>
      <c r="S1354" s="10">
        <v>16702345828</v>
      </c>
      <c r="U1354" t="s">
        <v>562</v>
      </c>
      <c r="V1354">
        <v>2362</v>
      </c>
      <c r="W1354" t="s">
        <v>123</v>
      </c>
      <c r="Y1354" t="s">
        <v>563</v>
      </c>
      <c r="Z1354" t="s">
        <v>564</v>
      </c>
      <c r="AB1354" t="s">
        <v>565</v>
      </c>
      <c r="AC1354" t="s">
        <v>560</v>
      </c>
      <c r="AD1354" t="s">
        <v>561</v>
      </c>
      <c r="AE1354" t="s">
        <v>148</v>
      </c>
      <c r="AF1354" t="s">
        <v>120</v>
      </c>
      <c r="AG1354" s="8">
        <v>96950</v>
      </c>
      <c r="AH1354" t="s">
        <v>121</v>
      </c>
      <c r="AJ1354" s="10">
        <v>16702345828</v>
      </c>
      <c r="AL1354" t="s">
        <v>566</v>
      </c>
      <c r="AM1354" t="s">
        <v>567</v>
      </c>
      <c r="AN1354" t="s">
        <v>568</v>
      </c>
      <c r="AO1354" t="s">
        <v>569</v>
      </c>
      <c r="AQ1354" t="s">
        <v>3763</v>
      </c>
      <c r="AR1354" t="s">
        <v>571</v>
      </c>
      <c r="AS1354" t="s">
        <v>148</v>
      </c>
      <c r="AT1354" t="s">
        <v>120</v>
      </c>
      <c r="AU1354" s="8">
        <v>96950</v>
      </c>
      <c r="AV1354" t="s">
        <v>121</v>
      </c>
      <c r="AX1354" s="10">
        <v>16702872946</v>
      </c>
      <c r="AZ1354" t="s">
        <v>572</v>
      </c>
      <c r="BA1354" t="s">
        <v>573</v>
      </c>
      <c r="BD1354" t="str">
        <f>"17-3022.00"</f>
        <v>17-3022.00</v>
      </c>
      <c r="BE1354" t="s">
        <v>1567</v>
      </c>
      <c r="BF1354" t="s">
        <v>3764</v>
      </c>
      <c r="BG1354" t="s">
        <v>3349</v>
      </c>
      <c r="BH1354">
        <v>8</v>
      </c>
      <c r="BI1354">
        <v>8</v>
      </c>
      <c r="BJ1354" s="1">
        <v>45748</v>
      </c>
      <c r="BK1354" s="1">
        <v>46112</v>
      </c>
      <c r="BL1354" s="1">
        <v>45748</v>
      </c>
      <c r="BM1354" s="1">
        <v>46112</v>
      </c>
      <c r="BN1354">
        <v>40</v>
      </c>
      <c r="BO1354">
        <v>0</v>
      </c>
      <c r="BP1354">
        <v>8</v>
      </c>
      <c r="BQ1354">
        <v>8</v>
      </c>
      <c r="BR1354">
        <v>8</v>
      </c>
      <c r="BS1354">
        <v>8</v>
      </c>
      <c r="BT1354">
        <v>8</v>
      </c>
      <c r="BU1354">
        <v>0</v>
      </c>
      <c r="BV1354" t="str">
        <f t="shared" si="24"/>
        <v>8:00 AM</v>
      </c>
      <c r="BW1354" t="str">
        <f>"5:00 PM"</f>
        <v>5:00 PM</v>
      </c>
      <c r="BX1354" t="s">
        <v>726</v>
      </c>
      <c r="BY1354">
        <v>0</v>
      </c>
      <c r="BZ1354">
        <v>24</v>
      </c>
      <c r="CA1354" t="s">
        <v>115</v>
      </c>
      <c r="CC1354" t="s">
        <v>368</v>
      </c>
      <c r="CD1354" t="s">
        <v>560</v>
      </c>
      <c r="CE1354" t="s">
        <v>561</v>
      </c>
      <c r="CF1354" t="s">
        <v>148</v>
      </c>
      <c r="CG1354" t="s">
        <v>120</v>
      </c>
      <c r="CH1354" s="8">
        <v>96950</v>
      </c>
      <c r="CI1354" s="3">
        <v>15.75</v>
      </c>
      <c r="CJ1354" s="3">
        <v>15.75</v>
      </c>
      <c r="CK1354" s="3">
        <v>23.63</v>
      </c>
      <c r="CL1354" s="3">
        <v>23.63</v>
      </c>
      <c r="CM1354" t="s">
        <v>136</v>
      </c>
      <c r="CN1354" t="s">
        <v>368</v>
      </c>
      <c r="CO1354" t="s">
        <v>138</v>
      </c>
      <c r="CQ1354" t="s">
        <v>115</v>
      </c>
      <c r="CR1354" t="s">
        <v>133</v>
      </c>
      <c r="CS1354" t="s">
        <v>139</v>
      </c>
      <c r="CT1354" t="s">
        <v>133</v>
      </c>
      <c r="CU1354" t="s">
        <v>139</v>
      </c>
      <c r="CV1354" t="s">
        <v>133</v>
      </c>
      <c r="CW1354" t="s">
        <v>139</v>
      </c>
      <c r="CX1354" t="s">
        <v>680</v>
      </c>
      <c r="CY1354" s="10">
        <v>16702345828</v>
      </c>
      <c r="CZ1354" t="s">
        <v>566</v>
      </c>
      <c r="DA1354" t="s">
        <v>139</v>
      </c>
      <c r="DB1354" t="s">
        <v>133</v>
      </c>
      <c r="DC1354" t="s">
        <v>115</v>
      </c>
      <c r="DD1354" t="s">
        <v>568</v>
      </c>
      <c r="DE1354" t="s">
        <v>569</v>
      </c>
      <c r="DG1354" t="s">
        <v>573</v>
      </c>
      <c r="DH1354" t="s">
        <v>572</v>
      </c>
    </row>
    <row r="1355" spans="1:112" ht="14.45" customHeight="1" x14ac:dyDescent="0.25">
      <c r="A1355" t="s">
        <v>7483</v>
      </c>
      <c r="B1355" t="s">
        <v>192</v>
      </c>
      <c r="C1355" s="1">
        <v>45644</v>
      </c>
      <c r="D1355" s="1">
        <v>45707</v>
      </c>
      <c r="E1355" t="s">
        <v>114</v>
      </c>
      <c r="G1355" t="s">
        <v>115</v>
      </c>
      <c r="H1355" t="s">
        <v>115</v>
      </c>
      <c r="I1355" t="s">
        <v>115</v>
      </c>
      <c r="J1355" t="s">
        <v>7484</v>
      </c>
      <c r="L1355" t="s">
        <v>7485</v>
      </c>
      <c r="N1355" t="s">
        <v>148</v>
      </c>
      <c r="O1355" t="s">
        <v>120</v>
      </c>
      <c r="P1355" s="8">
        <v>96950</v>
      </c>
      <c r="Q1355" t="s">
        <v>121</v>
      </c>
      <c r="S1355" s="10">
        <v>16709893990</v>
      </c>
      <c r="U1355" t="s">
        <v>7486</v>
      </c>
      <c r="V1355">
        <v>81131</v>
      </c>
      <c r="W1355" t="s">
        <v>123</v>
      </c>
      <c r="Y1355" t="s">
        <v>7487</v>
      </c>
      <c r="Z1355" t="s">
        <v>2911</v>
      </c>
      <c r="AA1355" t="s">
        <v>7488</v>
      </c>
      <c r="AB1355" t="s">
        <v>1125</v>
      </c>
      <c r="AC1355" t="s">
        <v>7485</v>
      </c>
      <c r="AE1355" t="s">
        <v>148</v>
      </c>
      <c r="AF1355" t="s">
        <v>120</v>
      </c>
      <c r="AG1355" s="8">
        <v>96950</v>
      </c>
      <c r="AH1355" t="s">
        <v>121</v>
      </c>
      <c r="AJ1355" s="10">
        <v>16709893990</v>
      </c>
      <c r="AL1355" t="s">
        <v>7489</v>
      </c>
      <c r="BD1355" t="str">
        <f>"49-9071.00"</f>
        <v>49-9071.00</v>
      </c>
      <c r="BE1355" t="s">
        <v>241</v>
      </c>
      <c r="BF1355" t="s">
        <v>7490</v>
      </c>
      <c r="BG1355" t="s">
        <v>241</v>
      </c>
      <c r="BH1355">
        <v>5</v>
      </c>
      <c r="BJ1355" s="1">
        <v>45763</v>
      </c>
      <c r="BK1355" s="1">
        <v>46127</v>
      </c>
      <c r="BN1355">
        <v>35</v>
      </c>
      <c r="BO1355">
        <v>0</v>
      </c>
      <c r="BP1355">
        <v>7</v>
      </c>
      <c r="BQ1355">
        <v>7</v>
      </c>
      <c r="BR1355">
        <v>7</v>
      </c>
      <c r="BS1355">
        <v>7</v>
      </c>
      <c r="BT1355">
        <v>7</v>
      </c>
      <c r="BU1355">
        <v>0</v>
      </c>
      <c r="BV1355" t="str">
        <f t="shared" si="24"/>
        <v>8:00 AM</v>
      </c>
      <c r="BW1355" t="str">
        <f>"4:00 PM"</f>
        <v>4:00 PM</v>
      </c>
      <c r="BX1355" t="s">
        <v>158</v>
      </c>
      <c r="BY1355">
        <v>0</v>
      </c>
      <c r="BZ1355">
        <v>24</v>
      </c>
      <c r="CA1355" t="s">
        <v>115</v>
      </c>
      <c r="CC1355" t="s">
        <v>7491</v>
      </c>
      <c r="CD1355" t="s">
        <v>7492</v>
      </c>
      <c r="CF1355" t="s">
        <v>148</v>
      </c>
      <c r="CG1355" t="s">
        <v>120</v>
      </c>
      <c r="CH1355" s="8">
        <v>96950</v>
      </c>
      <c r="CI1355" s="3">
        <v>9.75</v>
      </c>
      <c r="CJ1355" s="3">
        <v>9.75</v>
      </c>
      <c r="CK1355" s="3">
        <v>14.63</v>
      </c>
      <c r="CL1355" s="3">
        <v>14.63</v>
      </c>
      <c r="CM1355" t="s">
        <v>136</v>
      </c>
      <c r="CN1355" t="s">
        <v>4425</v>
      </c>
      <c r="CO1355" t="s">
        <v>138</v>
      </c>
      <c r="CQ1355" t="s">
        <v>133</v>
      </c>
      <c r="CR1355" t="s">
        <v>133</v>
      </c>
      <c r="CS1355" t="s">
        <v>139</v>
      </c>
      <c r="CT1355" t="s">
        <v>133</v>
      </c>
      <c r="CU1355" t="s">
        <v>139</v>
      </c>
      <c r="CV1355" t="s">
        <v>133</v>
      </c>
      <c r="CW1355" t="s">
        <v>139</v>
      </c>
      <c r="CX1355" t="s">
        <v>7493</v>
      </c>
      <c r="CY1355" s="10">
        <v>16709893990</v>
      </c>
      <c r="CZ1355" t="s">
        <v>7489</v>
      </c>
      <c r="DA1355" t="s">
        <v>710</v>
      </c>
      <c r="DB1355" t="s">
        <v>133</v>
      </c>
      <c r="DC1355" t="s">
        <v>115</v>
      </c>
    </row>
    <row r="1356" spans="1:112" ht="14.45" customHeight="1" x14ac:dyDescent="0.25">
      <c r="A1356" t="s">
        <v>8024</v>
      </c>
      <c r="B1356" t="s">
        <v>143</v>
      </c>
      <c r="C1356" s="1">
        <v>45643</v>
      </c>
      <c r="D1356" s="1">
        <v>45707</v>
      </c>
      <c r="E1356" t="s">
        <v>114</v>
      </c>
      <c r="G1356" t="s">
        <v>133</v>
      </c>
      <c r="H1356" t="s">
        <v>115</v>
      </c>
      <c r="I1356" t="s">
        <v>115</v>
      </c>
      <c r="J1356" t="s">
        <v>559</v>
      </c>
      <c r="L1356" t="s">
        <v>560</v>
      </c>
      <c r="M1356" t="s">
        <v>561</v>
      </c>
      <c r="N1356" t="s">
        <v>148</v>
      </c>
      <c r="O1356" t="s">
        <v>120</v>
      </c>
      <c r="P1356" s="8">
        <v>96950</v>
      </c>
      <c r="Q1356" t="s">
        <v>121</v>
      </c>
      <c r="S1356" s="10">
        <v>16702345828</v>
      </c>
      <c r="U1356" t="s">
        <v>562</v>
      </c>
      <c r="V1356">
        <v>56173</v>
      </c>
      <c r="W1356" t="s">
        <v>123</v>
      </c>
      <c r="Y1356" t="s">
        <v>563</v>
      </c>
      <c r="Z1356" t="s">
        <v>564</v>
      </c>
      <c r="AB1356" t="s">
        <v>565</v>
      </c>
      <c r="AC1356" t="s">
        <v>560</v>
      </c>
      <c r="AD1356" t="s">
        <v>561</v>
      </c>
      <c r="AE1356" t="s">
        <v>148</v>
      </c>
      <c r="AF1356" t="s">
        <v>120</v>
      </c>
      <c r="AG1356" s="8">
        <v>96950</v>
      </c>
      <c r="AH1356" t="s">
        <v>121</v>
      </c>
      <c r="AJ1356" s="10">
        <v>16702345828</v>
      </c>
      <c r="AL1356" t="s">
        <v>566</v>
      </c>
      <c r="AM1356" t="s">
        <v>567</v>
      </c>
      <c r="AN1356" t="s">
        <v>568</v>
      </c>
      <c r="AO1356" t="s">
        <v>569</v>
      </c>
      <c r="AQ1356" t="s">
        <v>570</v>
      </c>
      <c r="AR1356" t="s">
        <v>4816</v>
      </c>
      <c r="AS1356" t="s">
        <v>148</v>
      </c>
      <c r="AT1356" t="s">
        <v>120</v>
      </c>
      <c r="AU1356" s="8">
        <v>96950</v>
      </c>
      <c r="AV1356" t="s">
        <v>121</v>
      </c>
      <c r="AX1356" s="10">
        <v>16702872946</v>
      </c>
      <c r="AZ1356" t="s">
        <v>572</v>
      </c>
      <c r="BA1356" t="s">
        <v>573</v>
      </c>
      <c r="BD1356" t="str">
        <f>"37-3011.00"</f>
        <v>37-3011.00</v>
      </c>
      <c r="BE1356" t="s">
        <v>155</v>
      </c>
      <c r="BF1356" t="s">
        <v>4817</v>
      </c>
      <c r="BG1356" t="s">
        <v>575</v>
      </c>
      <c r="BH1356">
        <v>1</v>
      </c>
      <c r="BI1356">
        <v>1</v>
      </c>
      <c r="BJ1356" s="1">
        <v>45748</v>
      </c>
      <c r="BK1356" s="1">
        <v>46843</v>
      </c>
      <c r="BL1356" s="1">
        <v>45748</v>
      </c>
      <c r="BM1356" s="1">
        <v>46843</v>
      </c>
      <c r="BN1356">
        <v>40</v>
      </c>
      <c r="BO1356">
        <v>0</v>
      </c>
      <c r="BP1356">
        <v>8</v>
      </c>
      <c r="BQ1356">
        <v>8</v>
      </c>
      <c r="BR1356">
        <v>8</v>
      </c>
      <c r="BS1356">
        <v>8</v>
      </c>
      <c r="BT1356">
        <v>8</v>
      </c>
      <c r="BU1356">
        <v>0</v>
      </c>
      <c r="BV1356" t="str">
        <f t="shared" si="24"/>
        <v>8:00 AM</v>
      </c>
      <c r="BW1356" t="str">
        <f>"5:00 PM"</f>
        <v>5:00 PM</v>
      </c>
      <c r="BX1356" t="s">
        <v>158</v>
      </c>
      <c r="BY1356">
        <v>0</v>
      </c>
      <c r="BZ1356">
        <v>3</v>
      </c>
      <c r="CA1356" t="s">
        <v>115</v>
      </c>
      <c r="CC1356" t="s">
        <v>368</v>
      </c>
      <c r="CD1356" t="s">
        <v>560</v>
      </c>
      <c r="CE1356" t="s">
        <v>561</v>
      </c>
      <c r="CF1356" t="s">
        <v>148</v>
      </c>
      <c r="CG1356" t="s">
        <v>120</v>
      </c>
      <c r="CH1356" s="8">
        <v>96950</v>
      </c>
      <c r="CI1356" s="3">
        <v>8.57</v>
      </c>
      <c r="CJ1356" s="3">
        <v>8.57</v>
      </c>
      <c r="CK1356" s="3">
        <v>12.86</v>
      </c>
      <c r="CL1356" s="3">
        <v>12.86</v>
      </c>
      <c r="CM1356" t="s">
        <v>136</v>
      </c>
      <c r="CN1356" t="s">
        <v>368</v>
      </c>
      <c r="CO1356" t="s">
        <v>138</v>
      </c>
      <c r="CQ1356" t="s">
        <v>115</v>
      </c>
      <c r="CR1356" t="s">
        <v>133</v>
      </c>
      <c r="CS1356" t="s">
        <v>139</v>
      </c>
      <c r="CT1356" t="s">
        <v>133</v>
      </c>
      <c r="CU1356" t="s">
        <v>139</v>
      </c>
      <c r="CV1356" t="s">
        <v>133</v>
      </c>
      <c r="CW1356" t="s">
        <v>139</v>
      </c>
      <c r="CX1356" t="s">
        <v>680</v>
      </c>
      <c r="CY1356" s="10">
        <v>16702345828</v>
      </c>
      <c r="CZ1356" t="s">
        <v>566</v>
      </c>
      <c r="DA1356" t="s">
        <v>139</v>
      </c>
      <c r="DB1356" t="s">
        <v>133</v>
      </c>
      <c r="DC1356" t="s">
        <v>115</v>
      </c>
      <c r="DD1356" t="s">
        <v>568</v>
      </c>
      <c r="DE1356" t="s">
        <v>569</v>
      </c>
      <c r="DG1356" t="s">
        <v>573</v>
      </c>
      <c r="DH1356" t="s">
        <v>572</v>
      </c>
    </row>
    <row r="1357" spans="1:112" ht="14.45" customHeight="1" x14ac:dyDescent="0.25">
      <c r="A1357" t="s">
        <v>671</v>
      </c>
      <c r="B1357" t="s">
        <v>212</v>
      </c>
      <c r="C1357" s="1">
        <v>45664</v>
      </c>
      <c r="D1357" s="1">
        <v>45708</v>
      </c>
      <c r="E1357" t="s">
        <v>114</v>
      </c>
      <c r="G1357" t="s">
        <v>115</v>
      </c>
      <c r="H1357" t="s">
        <v>115</v>
      </c>
      <c r="I1357" t="s">
        <v>115</v>
      </c>
      <c r="J1357" t="s">
        <v>213</v>
      </c>
      <c r="K1357" t="s">
        <v>214</v>
      </c>
      <c r="L1357" t="s">
        <v>215</v>
      </c>
      <c r="N1357" t="s">
        <v>119</v>
      </c>
      <c r="O1357" t="s">
        <v>120</v>
      </c>
      <c r="P1357" s="8">
        <v>96950</v>
      </c>
      <c r="Q1357" t="s">
        <v>121</v>
      </c>
      <c r="R1357" t="s">
        <v>119</v>
      </c>
      <c r="S1357" s="10">
        <v>16702345117</v>
      </c>
      <c r="U1357" t="s">
        <v>216</v>
      </c>
      <c r="V1357">
        <v>5313</v>
      </c>
      <c r="W1357" t="s">
        <v>123</v>
      </c>
      <c r="Y1357" t="s">
        <v>217</v>
      </c>
      <c r="Z1357" t="s">
        <v>218</v>
      </c>
      <c r="AA1357" t="s">
        <v>219</v>
      </c>
      <c r="AB1357" t="s">
        <v>220</v>
      </c>
      <c r="AC1357" t="s">
        <v>221</v>
      </c>
      <c r="AE1357" t="s">
        <v>119</v>
      </c>
      <c r="AF1357" t="s">
        <v>120</v>
      </c>
      <c r="AG1357" s="8">
        <v>96950</v>
      </c>
      <c r="AH1357" t="s">
        <v>121</v>
      </c>
      <c r="AI1357" t="s">
        <v>119</v>
      </c>
      <c r="AJ1357" s="10">
        <v>16702875116</v>
      </c>
      <c r="AL1357" t="s">
        <v>222</v>
      </c>
      <c r="BD1357" t="str">
        <f>"37-2011.00"</f>
        <v>37-2011.00</v>
      </c>
      <c r="BE1357" t="s">
        <v>203</v>
      </c>
      <c r="BF1357" t="s">
        <v>672</v>
      </c>
      <c r="BG1357" t="s">
        <v>673</v>
      </c>
      <c r="BH1357">
        <v>1</v>
      </c>
      <c r="BJ1357" s="1">
        <v>45778</v>
      </c>
      <c r="BK1357" s="1">
        <v>46142</v>
      </c>
      <c r="BN1357">
        <v>40</v>
      </c>
      <c r="BO1357">
        <v>0</v>
      </c>
      <c r="BP1357">
        <v>8</v>
      </c>
      <c r="BQ1357">
        <v>8</v>
      </c>
      <c r="BR1357">
        <v>8</v>
      </c>
      <c r="BS1357">
        <v>8</v>
      </c>
      <c r="BT1357">
        <v>8</v>
      </c>
      <c r="BU1357">
        <v>0</v>
      </c>
      <c r="BV1357" t="str">
        <f t="shared" si="24"/>
        <v>8:00 AM</v>
      </c>
      <c r="BW1357" t="str">
        <f>"5:00 PM"</f>
        <v>5:00 PM</v>
      </c>
      <c r="BX1357" t="s">
        <v>158</v>
      </c>
      <c r="BY1357">
        <v>0</v>
      </c>
      <c r="BZ1357">
        <v>3</v>
      </c>
      <c r="CA1357" t="s">
        <v>115</v>
      </c>
      <c r="CC1357" t="s">
        <v>674</v>
      </c>
      <c r="CD1357" t="s">
        <v>215</v>
      </c>
      <c r="CF1357" t="s">
        <v>119</v>
      </c>
      <c r="CG1357" t="s">
        <v>120</v>
      </c>
      <c r="CH1357" s="8">
        <v>96950</v>
      </c>
      <c r="CI1357" s="3">
        <v>8.2899999999999991</v>
      </c>
      <c r="CJ1357" s="3">
        <v>8.2899999999999991</v>
      </c>
      <c r="CK1357" s="3">
        <v>12.44</v>
      </c>
      <c r="CL1357" s="3">
        <v>12.44</v>
      </c>
      <c r="CM1357" t="s">
        <v>136</v>
      </c>
      <c r="CN1357" t="s">
        <v>139</v>
      </c>
      <c r="CO1357" t="s">
        <v>138</v>
      </c>
      <c r="CQ1357" t="s">
        <v>115</v>
      </c>
      <c r="CR1357" t="s">
        <v>133</v>
      </c>
      <c r="CS1357" t="s">
        <v>139</v>
      </c>
      <c r="CT1357" t="s">
        <v>133</v>
      </c>
      <c r="CU1357" t="s">
        <v>139</v>
      </c>
      <c r="CV1357" t="s">
        <v>133</v>
      </c>
      <c r="CW1357" t="s">
        <v>139</v>
      </c>
      <c r="CX1357" t="s">
        <v>228</v>
      </c>
      <c r="CY1357" s="10">
        <v>16702345117</v>
      </c>
      <c r="CZ1357" t="s">
        <v>222</v>
      </c>
      <c r="DA1357" t="s">
        <v>229</v>
      </c>
      <c r="DB1357" t="s">
        <v>133</v>
      </c>
      <c r="DC1357" t="s">
        <v>115</v>
      </c>
    </row>
    <row r="1358" spans="1:112" ht="14.45" customHeight="1" x14ac:dyDescent="0.25">
      <c r="A1358" t="s">
        <v>2478</v>
      </c>
      <c r="B1358" t="s">
        <v>192</v>
      </c>
      <c r="C1358" s="1">
        <v>45681</v>
      </c>
      <c r="D1358" s="1">
        <v>45708</v>
      </c>
      <c r="E1358" t="s">
        <v>114</v>
      </c>
      <c r="G1358" t="s">
        <v>115</v>
      </c>
      <c r="H1358" t="s">
        <v>115</v>
      </c>
      <c r="I1358" t="s">
        <v>115</v>
      </c>
      <c r="J1358" t="s">
        <v>1074</v>
      </c>
      <c r="K1358" t="s">
        <v>1075</v>
      </c>
      <c r="L1358" t="s">
        <v>1076</v>
      </c>
      <c r="M1358" t="s">
        <v>1077</v>
      </c>
      <c r="N1358" t="s">
        <v>119</v>
      </c>
      <c r="O1358" t="s">
        <v>120</v>
      </c>
      <c r="P1358" s="8">
        <v>96950</v>
      </c>
      <c r="Q1358" t="s">
        <v>121</v>
      </c>
      <c r="S1358" s="10">
        <v>16702342664</v>
      </c>
      <c r="U1358" t="s">
        <v>1078</v>
      </c>
      <c r="V1358">
        <v>23611</v>
      </c>
      <c r="W1358" t="s">
        <v>123</v>
      </c>
      <c r="Y1358" t="s">
        <v>1079</v>
      </c>
      <c r="Z1358" t="s">
        <v>1080</v>
      </c>
      <c r="AA1358" t="s">
        <v>1081</v>
      </c>
      <c r="AB1358" t="s">
        <v>1082</v>
      </c>
      <c r="AC1358" t="s">
        <v>1076</v>
      </c>
      <c r="AD1358" t="s">
        <v>1077</v>
      </c>
      <c r="AE1358" t="s">
        <v>119</v>
      </c>
      <c r="AF1358" t="s">
        <v>120</v>
      </c>
      <c r="AG1358" s="8">
        <v>96950</v>
      </c>
      <c r="AH1358" t="s">
        <v>121</v>
      </c>
      <c r="AJ1358" s="10">
        <v>16702342664</v>
      </c>
      <c r="AL1358" t="s">
        <v>1083</v>
      </c>
      <c r="BD1358" t="str">
        <f>"49-9071.00"</f>
        <v>49-9071.00</v>
      </c>
      <c r="BE1358" t="s">
        <v>241</v>
      </c>
      <c r="BF1358" t="s">
        <v>1084</v>
      </c>
      <c r="BG1358" t="s">
        <v>1085</v>
      </c>
      <c r="BH1358">
        <v>10</v>
      </c>
      <c r="BJ1358" s="1">
        <v>45748</v>
      </c>
      <c r="BK1358" s="1">
        <v>46112</v>
      </c>
      <c r="BN1358">
        <v>40</v>
      </c>
      <c r="BO1358">
        <v>0</v>
      </c>
      <c r="BP1358">
        <v>8</v>
      </c>
      <c r="BQ1358">
        <v>8</v>
      </c>
      <c r="BR1358">
        <v>8</v>
      </c>
      <c r="BS1358">
        <v>8</v>
      </c>
      <c r="BT1358">
        <v>8</v>
      </c>
      <c r="BU1358">
        <v>0</v>
      </c>
      <c r="BV1358" t="str">
        <f t="shared" si="24"/>
        <v>8:00 AM</v>
      </c>
      <c r="BW1358" t="str">
        <f>"5:00 PM"</f>
        <v>5:00 PM</v>
      </c>
      <c r="BX1358" t="s">
        <v>226</v>
      </c>
      <c r="BY1358">
        <v>0</v>
      </c>
      <c r="BZ1358">
        <v>12</v>
      </c>
      <c r="CA1358" t="s">
        <v>115</v>
      </c>
      <c r="CC1358" t="s">
        <v>2479</v>
      </c>
      <c r="CD1358" t="s">
        <v>1076</v>
      </c>
      <c r="CE1358" t="s">
        <v>1077</v>
      </c>
      <c r="CF1358" t="s">
        <v>119</v>
      </c>
      <c r="CG1358" t="s">
        <v>120</v>
      </c>
      <c r="CH1358" s="8">
        <v>96950</v>
      </c>
      <c r="CI1358" s="3">
        <v>9.75</v>
      </c>
      <c r="CJ1358" s="3">
        <v>9.75</v>
      </c>
      <c r="CK1358" s="3">
        <v>14.63</v>
      </c>
      <c r="CL1358" s="3">
        <v>14.63</v>
      </c>
      <c r="CM1358" t="s">
        <v>136</v>
      </c>
      <c r="CN1358" t="s">
        <v>158</v>
      </c>
      <c r="CO1358" t="s">
        <v>138</v>
      </c>
      <c r="CQ1358" t="s">
        <v>115</v>
      </c>
      <c r="CR1358" t="s">
        <v>133</v>
      </c>
      <c r="CS1358" t="s">
        <v>139</v>
      </c>
      <c r="CT1358" t="s">
        <v>133</v>
      </c>
      <c r="CU1358" t="s">
        <v>139</v>
      </c>
      <c r="CV1358" t="s">
        <v>133</v>
      </c>
      <c r="CW1358" t="s">
        <v>139</v>
      </c>
      <c r="CX1358" s="2" t="s">
        <v>1087</v>
      </c>
      <c r="CY1358" s="10">
        <v>16702342664</v>
      </c>
      <c r="CZ1358" t="s">
        <v>1083</v>
      </c>
      <c r="DA1358" t="s">
        <v>1088</v>
      </c>
      <c r="DB1358" t="s">
        <v>133</v>
      </c>
      <c r="DC1358" t="s">
        <v>115</v>
      </c>
    </row>
    <row r="1359" spans="1:112" ht="14.45" customHeight="1" x14ac:dyDescent="0.25">
      <c r="A1359" t="s">
        <v>2902</v>
      </c>
      <c r="B1359" t="s">
        <v>113</v>
      </c>
      <c r="C1359" s="1">
        <v>45700</v>
      </c>
      <c r="D1359" s="1">
        <v>45708</v>
      </c>
      <c r="E1359" t="s">
        <v>144</v>
      </c>
      <c r="F1359" s="1">
        <v>45929</v>
      </c>
      <c r="G1359" t="s">
        <v>133</v>
      </c>
      <c r="H1359" t="s">
        <v>115</v>
      </c>
      <c r="I1359" t="s">
        <v>115</v>
      </c>
      <c r="J1359" t="s">
        <v>2903</v>
      </c>
      <c r="L1359" t="s">
        <v>941</v>
      </c>
      <c r="N1359" t="s">
        <v>119</v>
      </c>
      <c r="O1359" t="s">
        <v>120</v>
      </c>
      <c r="P1359" s="8">
        <v>96950</v>
      </c>
      <c r="Q1359" t="s">
        <v>121</v>
      </c>
      <c r="S1359" s="10">
        <v>16702333625</v>
      </c>
      <c r="U1359" t="s">
        <v>2904</v>
      </c>
      <c r="V1359">
        <v>541219</v>
      </c>
      <c r="W1359" t="s">
        <v>123</v>
      </c>
      <c r="Y1359" t="s">
        <v>2905</v>
      </c>
      <c r="Z1359" t="s">
        <v>2906</v>
      </c>
      <c r="AB1359" t="s">
        <v>200</v>
      </c>
      <c r="AC1359" t="s">
        <v>2907</v>
      </c>
      <c r="AE1359" t="s">
        <v>119</v>
      </c>
      <c r="AF1359" t="s">
        <v>120</v>
      </c>
      <c r="AG1359" s="8">
        <v>96950</v>
      </c>
      <c r="AH1359" t="s">
        <v>121</v>
      </c>
      <c r="AJ1359" s="10">
        <v>16702333625</v>
      </c>
      <c r="AL1359" t="s">
        <v>2908</v>
      </c>
      <c r="BD1359" t="str">
        <f>"13-2011.00"</f>
        <v>13-2011.00</v>
      </c>
      <c r="BE1359" t="s">
        <v>129</v>
      </c>
      <c r="BF1359" t="s">
        <v>2909</v>
      </c>
      <c r="BG1359" t="s">
        <v>131</v>
      </c>
      <c r="BH1359">
        <v>5</v>
      </c>
      <c r="BJ1359" s="1">
        <v>45931</v>
      </c>
      <c r="BK1359" s="1">
        <v>47026</v>
      </c>
      <c r="BN1359">
        <v>35</v>
      </c>
      <c r="BO1359">
        <v>0</v>
      </c>
      <c r="BP1359">
        <v>7</v>
      </c>
      <c r="BQ1359">
        <v>7</v>
      </c>
      <c r="BR1359">
        <v>7</v>
      </c>
      <c r="BS1359">
        <v>7</v>
      </c>
      <c r="BT1359">
        <v>7</v>
      </c>
      <c r="BU1359">
        <v>0</v>
      </c>
      <c r="BV1359" t="str">
        <f>"9:00 AM"</f>
        <v>9:00 AM</v>
      </c>
      <c r="BW1359" t="str">
        <f>"5:00 PM"</f>
        <v>5:00 PM</v>
      </c>
      <c r="BX1359" t="s">
        <v>132</v>
      </c>
      <c r="BY1359">
        <v>0</v>
      </c>
      <c r="BZ1359">
        <v>36</v>
      </c>
      <c r="CA1359" t="s">
        <v>115</v>
      </c>
      <c r="CC1359" s="2" t="s">
        <v>2910</v>
      </c>
      <c r="CD1359" t="s">
        <v>1009</v>
      </c>
      <c r="CF1359" t="s">
        <v>119</v>
      </c>
      <c r="CG1359" t="s">
        <v>120</v>
      </c>
      <c r="CH1359" s="8">
        <v>96950</v>
      </c>
      <c r="CI1359" s="3">
        <v>17.48</v>
      </c>
      <c r="CJ1359" s="3">
        <v>17.48</v>
      </c>
      <c r="CK1359" s="3">
        <v>0</v>
      </c>
      <c r="CL1359" s="3">
        <v>0</v>
      </c>
      <c r="CM1359" t="s">
        <v>136</v>
      </c>
      <c r="CO1359" t="s">
        <v>138</v>
      </c>
      <c r="CQ1359" t="s">
        <v>115</v>
      </c>
      <c r="CR1359" t="s">
        <v>133</v>
      </c>
      <c r="CS1359" t="s">
        <v>139</v>
      </c>
      <c r="CT1359" t="s">
        <v>139</v>
      </c>
      <c r="CU1359" t="s">
        <v>139</v>
      </c>
      <c r="CV1359" t="s">
        <v>133</v>
      </c>
      <c r="CW1359" t="s">
        <v>139</v>
      </c>
      <c r="CX1359" t="s">
        <v>2091</v>
      </c>
      <c r="CY1359" s="10">
        <v>16702333625</v>
      </c>
      <c r="CZ1359" t="s">
        <v>2908</v>
      </c>
      <c r="DA1359" t="s">
        <v>139</v>
      </c>
      <c r="DB1359" t="s">
        <v>133</v>
      </c>
      <c r="DC1359" t="s">
        <v>115</v>
      </c>
    </row>
    <row r="1360" spans="1:112" ht="14.45" customHeight="1" x14ac:dyDescent="0.25">
      <c r="A1360" t="s">
        <v>3893</v>
      </c>
      <c r="B1360" t="s">
        <v>192</v>
      </c>
      <c r="C1360" s="1">
        <v>45671</v>
      </c>
      <c r="D1360" s="1">
        <v>45708</v>
      </c>
      <c r="E1360" t="s">
        <v>114</v>
      </c>
      <c r="G1360" t="s">
        <v>115</v>
      </c>
      <c r="H1360" t="s">
        <v>115</v>
      </c>
      <c r="I1360" t="s">
        <v>115</v>
      </c>
      <c r="J1360" t="s">
        <v>859</v>
      </c>
      <c r="L1360" t="s">
        <v>868</v>
      </c>
      <c r="M1360" t="s">
        <v>861</v>
      </c>
      <c r="N1360" t="s">
        <v>119</v>
      </c>
      <c r="O1360" t="s">
        <v>120</v>
      </c>
      <c r="P1360" s="8">
        <v>96950</v>
      </c>
      <c r="Q1360" t="s">
        <v>121</v>
      </c>
      <c r="S1360" s="10">
        <v>16703229240</v>
      </c>
      <c r="U1360" t="s">
        <v>862</v>
      </c>
      <c r="V1360">
        <v>488320</v>
      </c>
      <c r="W1360" t="s">
        <v>123</v>
      </c>
      <c r="Y1360" t="s">
        <v>863</v>
      </c>
      <c r="Z1360" t="s">
        <v>317</v>
      </c>
      <c r="AA1360" t="s">
        <v>237</v>
      </c>
      <c r="AB1360" t="s">
        <v>663</v>
      </c>
      <c r="AC1360" t="s">
        <v>868</v>
      </c>
      <c r="AD1360" t="s">
        <v>861</v>
      </c>
      <c r="AE1360" t="s">
        <v>119</v>
      </c>
      <c r="AF1360" t="s">
        <v>120</v>
      </c>
      <c r="AG1360" s="8">
        <v>96950</v>
      </c>
      <c r="AH1360" t="s">
        <v>121</v>
      </c>
      <c r="AJ1360" s="10">
        <v>16703229240</v>
      </c>
      <c r="AL1360" t="s">
        <v>865</v>
      </c>
      <c r="BD1360" t="str">
        <f>"49-3031.00"</f>
        <v>49-3031.00</v>
      </c>
      <c r="BE1360" t="s">
        <v>445</v>
      </c>
      <c r="BF1360" t="s">
        <v>3894</v>
      </c>
      <c r="BG1360" t="s">
        <v>3895</v>
      </c>
      <c r="BH1360">
        <v>1</v>
      </c>
      <c r="BJ1360" s="1">
        <v>45791</v>
      </c>
      <c r="BK1360" s="1">
        <v>46155</v>
      </c>
      <c r="BN1360">
        <v>40</v>
      </c>
      <c r="BO1360">
        <v>0</v>
      </c>
      <c r="BP1360">
        <v>8</v>
      </c>
      <c r="BQ1360">
        <v>8</v>
      </c>
      <c r="BR1360">
        <v>8</v>
      </c>
      <c r="BS1360">
        <v>8</v>
      </c>
      <c r="BT1360">
        <v>8</v>
      </c>
      <c r="BU1360">
        <v>0</v>
      </c>
      <c r="BV1360" t="str">
        <f>"8:00 AM"</f>
        <v>8:00 AM</v>
      </c>
      <c r="BW1360" t="str">
        <f>"5:00 PM"</f>
        <v>5:00 PM</v>
      </c>
      <c r="BX1360" t="s">
        <v>158</v>
      </c>
      <c r="BY1360">
        <v>0</v>
      </c>
      <c r="BZ1360">
        <v>24</v>
      </c>
      <c r="CA1360" t="s">
        <v>115</v>
      </c>
      <c r="CC1360" t="s">
        <v>3896</v>
      </c>
      <c r="CD1360" t="s">
        <v>868</v>
      </c>
      <c r="CE1360" t="s">
        <v>861</v>
      </c>
      <c r="CF1360" t="s">
        <v>119</v>
      </c>
      <c r="CG1360" t="s">
        <v>120</v>
      </c>
      <c r="CH1360" s="8">
        <v>96950</v>
      </c>
      <c r="CI1360" s="3">
        <v>11.85</v>
      </c>
      <c r="CJ1360" s="3">
        <v>11.85</v>
      </c>
      <c r="CK1360" s="3">
        <v>17.78</v>
      </c>
      <c r="CL1360" s="3">
        <v>17.78</v>
      </c>
      <c r="CM1360" t="s">
        <v>136</v>
      </c>
      <c r="CN1360" t="s">
        <v>209</v>
      </c>
      <c r="CO1360" t="s">
        <v>138</v>
      </c>
      <c r="CQ1360" t="s">
        <v>115</v>
      </c>
      <c r="CR1360" t="s">
        <v>133</v>
      </c>
      <c r="CS1360" t="s">
        <v>139</v>
      </c>
      <c r="CT1360" t="s">
        <v>133</v>
      </c>
      <c r="CU1360" t="s">
        <v>139</v>
      </c>
      <c r="CV1360" t="s">
        <v>133</v>
      </c>
      <c r="CW1360" t="s">
        <v>139</v>
      </c>
      <c r="CX1360" t="s">
        <v>209</v>
      </c>
      <c r="CY1360" s="10">
        <v>16703229240</v>
      </c>
      <c r="CZ1360" t="s">
        <v>139</v>
      </c>
      <c r="DA1360" t="s">
        <v>296</v>
      </c>
      <c r="DB1360" t="s">
        <v>133</v>
      </c>
      <c r="DC1360" t="s">
        <v>115</v>
      </c>
    </row>
    <row r="1361" spans="1:112" ht="14.45" customHeight="1" x14ac:dyDescent="0.25">
      <c r="A1361" t="s">
        <v>4770</v>
      </c>
      <c r="B1361" t="s">
        <v>192</v>
      </c>
      <c r="C1361" s="1">
        <v>45656</v>
      </c>
      <c r="D1361" s="1">
        <v>45708</v>
      </c>
      <c r="E1361" t="s">
        <v>144</v>
      </c>
      <c r="F1361" s="1">
        <v>45776</v>
      </c>
      <c r="G1361" t="s">
        <v>115</v>
      </c>
      <c r="H1361" t="s">
        <v>115</v>
      </c>
      <c r="I1361" t="s">
        <v>115</v>
      </c>
      <c r="J1361" t="s">
        <v>2949</v>
      </c>
      <c r="K1361" t="s">
        <v>2950</v>
      </c>
      <c r="L1361" t="s">
        <v>3224</v>
      </c>
      <c r="M1361" t="s">
        <v>2951</v>
      </c>
      <c r="N1361" t="s">
        <v>119</v>
      </c>
      <c r="O1361" t="s">
        <v>120</v>
      </c>
      <c r="P1361" s="8">
        <v>96950</v>
      </c>
      <c r="Q1361" t="s">
        <v>121</v>
      </c>
      <c r="S1361" s="10">
        <v>16703236877</v>
      </c>
      <c r="U1361" t="s">
        <v>2952</v>
      </c>
      <c r="V1361">
        <v>621610</v>
      </c>
      <c r="W1361" t="s">
        <v>123</v>
      </c>
      <c r="Y1361" t="s">
        <v>395</v>
      </c>
      <c r="Z1361" t="s">
        <v>2554</v>
      </c>
      <c r="AA1361" t="s">
        <v>190</v>
      </c>
      <c r="AB1361" t="s">
        <v>200</v>
      </c>
      <c r="AC1361" t="s">
        <v>2555</v>
      </c>
      <c r="AE1361" t="s">
        <v>2556</v>
      </c>
      <c r="AF1361" t="s">
        <v>1258</v>
      </c>
      <c r="AG1361" s="8">
        <v>96931</v>
      </c>
      <c r="AH1361" t="s">
        <v>121</v>
      </c>
      <c r="AJ1361" s="10">
        <v>16716498746</v>
      </c>
      <c r="AK1361">
        <v>203</v>
      </c>
      <c r="AL1361" t="s">
        <v>2557</v>
      </c>
      <c r="BD1361" t="str">
        <f>"29-1141.00"</f>
        <v>29-1141.00</v>
      </c>
      <c r="BE1361" t="s">
        <v>772</v>
      </c>
      <c r="BF1361" t="s">
        <v>4771</v>
      </c>
      <c r="BG1361" t="s">
        <v>3227</v>
      </c>
      <c r="BH1361">
        <v>3</v>
      </c>
      <c r="BJ1361" s="1">
        <v>45778</v>
      </c>
      <c r="BK1361" s="1">
        <v>46142</v>
      </c>
      <c r="BN1361">
        <v>40</v>
      </c>
      <c r="BO1361">
        <v>0</v>
      </c>
      <c r="BP1361">
        <v>8</v>
      </c>
      <c r="BQ1361">
        <v>8</v>
      </c>
      <c r="BR1361">
        <v>8</v>
      </c>
      <c r="BS1361">
        <v>8</v>
      </c>
      <c r="BT1361">
        <v>5</v>
      </c>
      <c r="BU1361">
        <v>3</v>
      </c>
      <c r="BV1361" t="str">
        <f>"8:30 AM"</f>
        <v>8:30 AM</v>
      </c>
      <c r="BW1361" t="str">
        <f>"5:30 PM"</f>
        <v>5:30 PM</v>
      </c>
      <c r="BX1361" t="s">
        <v>726</v>
      </c>
      <c r="BY1361">
        <v>0</v>
      </c>
      <c r="BZ1361">
        <v>0</v>
      </c>
      <c r="CA1361" t="s">
        <v>115</v>
      </c>
      <c r="CC1361" s="2" t="s">
        <v>3228</v>
      </c>
      <c r="CD1361" t="s">
        <v>3224</v>
      </c>
      <c r="CE1361" t="s">
        <v>2951</v>
      </c>
      <c r="CF1361" t="s">
        <v>119</v>
      </c>
      <c r="CG1361" t="s">
        <v>120</v>
      </c>
      <c r="CH1361" s="8">
        <v>96950</v>
      </c>
      <c r="CI1361" s="3">
        <v>17.05</v>
      </c>
      <c r="CJ1361" s="3">
        <v>17.05</v>
      </c>
      <c r="CM1361" t="s">
        <v>136</v>
      </c>
      <c r="CO1361" t="s">
        <v>138</v>
      </c>
      <c r="CQ1361" t="s">
        <v>115</v>
      </c>
      <c r="CR1361" t="s">
        <v>133</v>
      </c>
      <c r="CS1361" t="s">
        <v>139</v>
      </c>
      <c r="CT1361" t="s">
        <v>139</v>
      </c>
      <c r="CU1361" t="s">
        <v>139</v>
      </c>
      <c r="CV1361" t="s">
        <v>133</v>
      </c>
      <c r="CW1361" t="s">
        <v>139</v>
      </c>
      <c r="CX1361" t="s">
        <v>139</v>
      </c>
      <c r="CY1361" s="10">
        <v>16703236877</v>
      </c>
      <c r="CZ1361" t="s">
        <v>2954</v>
      </c>
      <c r="DA1361" t="s">
        <v>139</v>
      </c>
      <c r="DB1361" t="s">
        <v>133</v>
      </c>
      <c r="DC1361" t="s">
        <v>115</v>
      </c>
    </row>
    <row r="1362" spans="1:112" ht="14.45" customHeight="1" x14ac:dyDescent="0.25">
      <c r="A1362" t="s">
        <v>5631</v>
      </c>
      <c r="B1362" t="s">
        <v>901</v>
      </c>
      <c r="C1362" s="1">
        <v>45627</v>
      </c>
      <c r="D1362" s="1">
        <v>45708</v>
      </c>
      <c r="E1362" t="s">
        <v>144</v>
      </c>
      <c r="F1362" s="1">
        <v>45746</v>
      </c>
      <c r="G1362" t="s">
        <v>115</v>
      </c>
      <c r="H1362" t="s">
        <v>115</v>
      </c>
      <c r="I1362" t="s">
        <v>115</v>
      </c>
      <c r="J1362" t="s">
        <v>997</v>
      </c>
      <c r="L1362" t="s">
        <v>998</v>
      </c>
      <c r="M1362" t="s">
        <v>999</v>
      </c>
      <c r="N1362" t="s">
        <v>119</v>
      </c>
      <c r="O1362" t="s">
        <v>120</v>
      </c>
      <c r="P1362" s="8">
        <v>96950</v>
      </c>
      <c r="Q1362" t="s">
        <v>121</v>
      </c>
      <c r="S1362" s="10">
        <v>16702858730</v>
      </c>
      <c r="U1362" t="s">
        <v>1000</v>
      </c>
      <c r="V1362">
        <v>561320</v>
      </c>
      <c r="W1362" t="s">
        <v>123</v>
      </c>
      <c r="Y1362" t="s">
        <v>1001</v>
      </c>
      <c r="Z1362" t="s">
        <v>1002</v>
      </c>
      <c r="AA1362" t="s">
        <v>1003</v>
      </c>
      <c r="AB1362" t="s">
        <v>288</v>
      </c>
      <c r="AC1362" t="s">
        <v>998</v>
      </c>
      <c r="AD1362" t="s">
        <v>999</v>
      </c>
      <c r="AE1362" t="s">
        <v>119</v>
      </c>
      <c r="AF1362" t="s">
        <v>120</v>
      </c>
      <c r="AG1362" s="8">
        <v>96950</v>
      </c>
      <c r="AH1362" t="s">
        <v>121</v>
      </c>
      <c r="AJ1362" s="10">
        <v>16702858730</v>
      </c>
      <c r="AL1362" t="s">
        <v>1004</v>
      </c>
      <c r="BD1362" t="str">
        <f>"37-2012.00"</f>
        <v>37-2012.00</v>
      </c>
      <c r="BE1362" t="s">
        <v>512</v>
      </c>
      <c r="BF1362" t="s">
        <v>1005</v>
      </c>
      <c r="BG1362" t="s">
        <v>1593</v>
      </c>
      <c r="BH1362">
        <v>10</v>
      </c>
      <c r="BI1362">
        <v>8</v>
      </c>
      <c r="BJ1362" s="1">
        <v>45748</v>
      </c>
      <c r="BK1362" s="1">
        <v>46112</v>
      </c>
      <c r="BL1362" s="1">
        <v>45748</v>
      </c>
      <c r="BM1362" s="1">
        <v>46112</v>
      </c>
      <c r="BN1362">
        <v>35</v>
      </c>
      <c r="BO1362">
        <v>0</v>
      </c>
      <c r="BP1362">
        <v>7</v>
      </c>
      <c r="BQ1362">
        <v>7</v>
      </c>
      <c r="BR1362">
        <v>7</v>
      </c>
      <c r="BS1362">
        <v>7</v>
      </c>
      <c r="BT1362">
        <v>7</v>
      </c>
      <c r="BU1362">
        <v>0</v>
      </c>
      <c r="BV1362" t="str">
        <f>"9:00 AM"</f>
        <v>9:00 AM</v>
      </c>
      <c r="BW1362" t="str">
        <f>"5:00 PM"</f>
        <v>5:00 PM</v>
      </c>
      <c r="BX1362" t="s">
        <v>158</v>
      </c>
      <c r="BY1362">
        <v>0</v>
      </c>
      <c r="BZ1362">
        <v>3</v>
      </c>
      <c r="CA1362" t="s">
        <v>115</v>
      </c>
      <c r="CC1362" s="2" t="s">
        <v>5632</v>
      </c>
      <c r="CD1362" t="s">
        <v>1008</v>
      </c>
      <c r="CE1362" t="s">
        <v>1009</v>
      </c>
      <c r="CF1362" t="s">
        <v>119</v>
      </c>
      <c r="CG1362" t="s">
        <v>120</v>
      </c>
      <c r="CH1362" s="8">
        <v>96950</v>
      </c>
      <c r="CI1362" s="3">
        <v>7.77</v>
      </c>
      <c r="CJ1362" s="3">
        <v>7.77</v>
      </c>
      <c r="CK1362" s="3">
        <v>11.66</v>
      </c>
      <c r="CL1362" s="3">
        <v>11.66</v>
      </c>
      <c r="CM1362" t="s">
        <v>136</v>
      </c>
      <c r="CN1362" t="s">
        <v>137</v>
      </c>
      <c r="CO1362" t="s">
        <v>138</v>
      </c>
      <c r="CQ1362" t="s">
        <v>115</v>
      </c>
      <c r="CR1362" t="s">
        <v>133</v>
      </c>
      <c r="CS1362" t="s">
        <v>139</v>
      </c>
      <c r="CT1362" t="s">
        <v>133</v>
      </c>
      <c r="CU1362" t="s">
        <v>139</v>
      </c>
      <c r="CV1362" t="s">
        <v>133</v>
      </c>
      <c r="CW1362" t="s">
        <v>139</v>
      </c>
      <c r="CX1362" s="2" t="s">
        <v>1010</v>
      </c>
      <c r="CY1362" s="10">
        <v>16702858730</v>
      </c>
      <c r="CZ1362" t="s">
        <v>1004</v>
      </c>
      <c r="DA1362" t="s">
        <v>139</v>
      </c>
      <c r="DB1362" t="s">
        <v>133</v>
      </c>
      <c r="DC1362" t="s">
        <v>115</v>
      </c>
    </row>
    <row r="1363" spans="1:112" ht="14.45" customHeight="1" x14ac:dyDescent="0.25">
      <c r="A1363" t="s">
        <v>5919</v>
      </c>
      <c r="B1363" t="s">
        <v>143</v>
      </c>
      <c r="C1363" s="1">
        <v>45663</v>
      </c>
      <c r="D1363" s="1">
        <v>45708</v>
      </c>
      <c r="E1363" t="s">
        <v>114</v>
      </c>
      <c r="G1363" t="s">
        <v>115</v>
      </c>
      <c r="H1363" t="s">
        <v>115</v>
      </c>
      <c r="I1363" t="s">
        <v>115</v>
      </c>
      <c r="J1363" t="s">
        <v>549</v>
      </c>
      <c r="K1363" t="s">
        <v>5920</v>
      </c>
      <c r="L1363" t="s">
        <v>550</v>
      </c>
      <c r="N1363" t="s">
        <v>119</v>
      </c>
      <c r="O1363" t="s">
        <v>120</v>
      </c>
      <c r="P1363" s="8">
        <v>96950</v>
      </c>
      <c r="Q1363" t="s">
        <v>121</v>
      </c>
      <c r="R1363" t="s">
        <v>139</v>
      </c>
      <c r="S1363" s="10">
        <v>16702331199</v>
      </c>
      <c r="U1363" t="s">
        <v>551</v>
      </c>
      <c r="V1363">
        <v>532310</v>
      </c>
      <c r="W1363" t="s">
        <v>123</v>
      </c>
      <c r="Y1363" t="s">
        <v>552</v>
      </c>
      <c r="Z1363" t="s">
        <v>553</v>
      </c>
      <c r="AA1363" t="s">
        <v>554</v>
      </c>
      <c r="AB1363" t="s">
        <v>200</v>
      </c>
      <c r="AC1363" t="s">
        <v>5921</v>
      </c>
      <c r="AE1363" t="s">
        <v>119</v>
      </c>
      <c r="AF1363" t="s">
        <v>120</v>
      </c>
      <c r="AG1363" s="8">
        <v>96950</v>
      </c>
      <c r="AH1363" t="s">
        <v>121</v>
      </c>
      <c r="AJ1363" s="10">
        <v>16702331199</v>
      </c>
      <c r="AL1363" t="s">
        <v>557</v>
      </c>
      <c r="BD1363" t="str">
        <f>"49-3042.00"</f>
        <v>49-3042.00</v>
      </c>
      <c r="BE1363" t="s">
        <v>1020</v>
      </c>
      <c r="BF1363" t="s">
        <v>5922</v>
      </c>
      <c r="BG1363" t="s">
        <v>5923</v>
      </c>
      <c r="BH1363">
        <v>2</v>
      </c>
      <c r="BI1363">
        <v>2</v>
      </c>
      <c r="BJ1363" s="1">
        <v>45778</v>
      </c>
      <c r="BK1363" s="1">
        <v>46142</v>
      </c>
      <c r="BL1363" s="1">
        <v>45778</v>
      </c>
      <c r="BM1363" s="1">
        <v>46142</v>
      </c>
      <c r="BN1363">
        <v>40</v>
      </c>
      <c r="BO1363">
        <v>0</v>
      </c>
      <c r="BP1363">
        <v>8</v>
      </c>
      <c r="BQ1363">
        <v>8</v>
      </c>
      <c r="BR1363">
        <v>8</v>
      </c>
      <c r="BS1363">
        <v>8</v>
      </c>
      <c r="BT1363">
        <v>8</v>
      </c>
      <c r="BU1363">
        <v>0</v>
      </c>
      <c r="BV1363" t="str">
        <f>"8:00 AM"</f>
        <v>8:00 AM</v>
      </c>
      <c r="BW1363" t="str">
        <f>"5:00 PM"</f>
        <v>5:00 PM</v>
      </c>
      <c r="BX1363" t="s">
        <v>226</v>
      </c>
      <c r="BY1363">
        <v>0</v>
      </c>
      <c r="BZ1363">
        <v>12</v>
      </c>
      <c r="CA1363" t="s">
        <v>115</v>
      </c>
      <c r="CC1363" s="2" t="s">
        <v>5924</v>
      </c>
      <c r="CD1363" t="s">
        <v>5925</v>
      </c>
      <c r="CF1363" t="s">
        <v>119</v>
      </c>
      <c r="CG1363" t="s">
        <v>120</v>
      </c>
      <c r="CH1363" s="8">
        <v>96950</v>
      </c>
      <c r="CI1363" s="3">
        <v>12.48</v>
      </c>
      <c r="CJ1363" s="3">
        <v>12.48</v>
      </c>
      <c r="CK1363" s="3">
        <v>18.72</v>
      </c>
      <c r="CL1363" s="3">
        <v>18.72</v>
      </c>
      <c r="CM1363" t="s">
        <v>136</v>
      </c>
      <c r="CN1363" t="s">
        <v>555</v>
      </c>
      <c r="CO1363" t="s">
        <v>138</v>
      </c>
      <c r="CQ1363" t="s">
        <v>115</v>
      </c>
      <c r="CR1363" t="s">
        <v>133</v>
      </c>
      <c r="CS1363" t="s">
        <v>139</v>
      </c>
      <c r="CT1363" t="s">
        <v>133</v>
      </c>
      <c r="CU1363" t="s">
        <v>139</v>
      </c>
      <c r="CV1363" t="s">
        <v>133</v>
      </c>
      <c r="CW1363" t="s">
        <v>139</v>
      </c>
      <c r="CX1363" t="s">
        <v>5926</v>
      </c>
      <c r="CY1363" s="10">
        <v>16702331199</v>
      </c>
      <c r="CZ1363" t="s">
        <v>557</v>
      </c>
      <c r="DA1363" t="s">
        <v>139</v>
      </c>
      <c r="DB1363" t="s">
        <v>133</v>
      </c>
      <c r="DC1363" t="s">
        <v>115</v>
      </c>
    </row>
    <row r="1364" spans="1:112" ht="14.45" customHeight="1" x14ac:dyDescent="0.25">
      <c r="A1364" t="s">
        <v>6147</v>
      </c>
      <c r="B1364" t="s">
        <v>143</v>
      </c>
      <c r="C1364" s="1">
        <v>45663</v>
      </c>
      <c r="D1364" s="1">
        <v>45708</v>
      </c>
      <c r="E1364" t="s">
        <v>114</v>
      </c>
      <c r="G1364" t="s">
        <v>115</v>
      </c>
      <c r="H1364" t="s">
        <v>115</v>
      </c>
      <c r="I1364" t="s">
        <v>115</v>
      </c>
      <c r="J1364" t="s">
        <v>6148</v>
      </c>
      <c r="K1364" t="s">
        <v>6149</v>
      </c>
      <c r="L1364" t="s">
        <v>6150</v>
      </c>
      <c r="M1364" t="s">
        <v>532</v>
      </c>
      <c r="N1364" t="s">
        <v>119</v>
      </c>
      <c r="O1364" t="s">
        <v>120</v>
      </c>
      <c r="P1364" s="8">
        <v>96950</v>
      </c>
      <c r="Q1364" t="s">
        <v>121</v>
      </c>
      <c r="S1364" s="10">
        <v>16702351929</v>
      </c>
      <c r="U1364" t="s">
        <v>6151</v>
      </c>
      <c r="V1364">
        <v>812112</v>
      </c>
      <c r="W1364" t="s">
        <v>123</v>
      </c>
      <c r="Y1364" t="s">
        <v>6152</v>
      </c>
      <c r="Z1364" t="s">
        <v>6153</v>
      </c>
      <c r="AA1364" t="s">
        <v>6154</v>
      </c>
      <c r="AB1364" t="s">
        <v>200</v>
      </c>
      <c r="AC1364" t="s">
        <v>6150</v>
      </c>
      <c r="AD1364" t="s">
        <v>532</v>
      </c>
      <c r="AE1364" t="s">
        <v>119</v>
      </c>
      <c r="AF1364" t="s">
        <v>120</v>
      </c>
      <c r="AG1364" s="8">
        <v>96950</v>
      </c>
      <c r="AH1364" t="s">
        <v>121</v>
      </c>
      <c r="AJ1364" s="10">
        <v>16702351929</v>
      </c>
      <c r="AL1364" t="s">
        <v>6155</v>
      </c>
      <c r="BD1364" t="str">
        <f>"39-5012.00"</f>
        <v>39-5012.00</v>
      </c>
      <c r="BE1364" t="s">
        <v>947</v>
      </c>
      <c r="BF1364" t="s">
        <v>6156</v>
      </c>
      <c r="BG1364" t="s">
        <v>6157</v>
      </c>
      <c r="BH1364">
        <v>5</v>
      </c>
      <c r="BI1364">
        <v>5</v>
      </c>
      <c r="BJ1364" s="1">
        <v>45778</v>
      </c>
      <c r="BK1364" s="1">
        <v>46142</v>
      </c>
      <c r="BL1364" s="1">
        <v>45778</v>
      </c>
      <c r="BM1364" s="1">
        <v>46142</v>
      </c>
      <c r="BN1364">
        <v>35</v>
      </c>
      <c r="BO1364">
        <v>5</v>
      </c>
      <c r="BP1364">
        <v>5</v>
      </c>
      <c r="BQ1364">
        <v>5</v>
      </c>
      <c r="BR1364">
        <v>5</v>
      </c>
      <c r="BS1364">
        <v>5</v>
      </c>
      <c r="BT1364">
        <v>5</v>
      </c>
      <c r="BU1364">
        <v>5</v>
      </c>
      <c r="BV1364" t="str">
        <f>"10:00 AM"</f>
        <v>10:00 AM</v>
      </c>
      <c r="BW1364" t="str">
        <f>"6:00 PM"</f>
        <v>6:00 PM</v>
      </c>
      <c r="BX1364" t="s">
        <v>226</v>
      </c>
      <c r="BY1364">
        <v>0</v>
      </c>
      <c r="BZ1364">
        <v>18</v>
      </c>
      <c r="CA1364" t="s">
        <v>115</v>
      </c>
      <c r="CC1364" t="s">
        <v>6158</v>
      </c>
      <c r="CD1364" t="s">
        <v>6150</v>
      </c>
      <c r="CE1364" t="s">
        <v>532</v>
      </c>
      <c r="CF1364" t="s">
        <v>119</v>
      </c>
      <c r="CG1364" t="s">
        <v>120</v>
      </c>
      <c r="CH1364" s="8">
        <v>96950</v>
      </c>
      <c r="CI1364" s="3">
        <v>7.98</v>
      </c>
      <c r="CJ1364" s="3">
        <v>7.98</v>
      </c>
      <c r="CK1364" s="3">
        <v>11.97</v>
      </c>
      <c r="CL1364" s="3">
        <v>11.97</v>
      </c>
      <c r="CM1364" t="s">
        <v>136</v>
      </c>
      <c r="CN1364" t="s">
        <v>1129</v>
      </c>
      <c r="CO1364" t="s">
        <v>138</v>
      </c>
      <c r="CQ1364" t="s">
        <v>133</v>
      </c>
      <c r="CR1364" t="s">
        <v>133</v>
      </c>
      <c r="CS1364" t="s">
        <v>139</v>
      </c>
      <c r="CT1364" t="s">
        <v>133</v>
      </c>
      <c r="CU1364" t="s">
        <v>133</v>
      </c>
      <c r="CV1364" t="s">
        <v>133</v>
      </c>
      <c r="CW1364" t="s">
        <v>139</v>
      </c>
      <c r="CX1364" t="s">
        <v>6159</v>
      </c>
      <c r="CY1364" s="10">
        <v>16702351929</v>
      </c>
      <c r="CZ1364" t="s">
        <v>6155</v>
      </c>
      <c r="DA1364" t="s">
        <v>793</v>
      </c>
      <c r="DB1364" t="s">
        <v>133</v>
      </c>
      <c r="DC1364" t="s">
        <v>115</v>
      </c>
    </row>
    <row r="1365" spans="1:112" ht="14.45" customHeight="1" x14ac:dyDescent="0.25">
      <c r="A1365" t="s">
        <v>8524</v>
      </c>
      <c r="B1365" t="s">
        <v>143</v>
      </c>
      <c r="C1365" s="1">
        <v>45661</v>
      </c>
      <c r="D1365" s="1">
        <v>45708</v>
      </c>
      <c r="E1365" t="s">
        <v>144</v>
      </c>
      <c r="F1365" s="1">
        <v>45837</v>
      </c>
      <c r="G1365" t="s">
        <v>115</v>
      </c>
      <c r="H1365" t="s">
        <v>115</v>
      </c>
      <c r="I1365" t="s">
        <v>115</v>
      </c>
      <c r="J1365" t="s">
        <v>6667</v>
      </c>
      <c r="K1365" t="s">
        <v>6668</v>
      </c>
      <c r="L1365" t="s">
        <v>4843</v>
      </c>
      <c r="N1365" t="s">
        <v>148</v>
      </c>
      <c r="O1365" t="s">
        <v>120</v>
      </c>
      <c r="P1365" s="8">
        <v>96950</v>
      </c>
      <c r="Q1365" t="s">
        <v>121</v>
      </c>
      <c r="S1365" s="10">
        <v>16702338883</v>
      </c>
      <c r="U1365" t="s">
        <v>6089</v>
      </c>
      <c r="V1365">
        <v>23622</v>
      </c>
      <c r="W1365" t="s">
        <v>123</v>
      </c>
      <c r="Y1365" t="s">
        <v>6669</v>
      </c>
      <c r="Z1365" t="s">
        <v>6670</v>
      </c>
      <c r="AA1365" t="s">
        <v>6671</v>
      </c>
      <c r="AB1365" t="s">
        <v>200</v>
      </c>
      <c r="AC1365" t="s">
        <v>4843</v>
      </c>
      <c r="AE1365" t="s">
        <v>148</v>
      </c>
      <c r="AF1365" t="s">
        <v>120</v>
      </c>
      <c r="AG1365" s="8">
        <v>96950</v>
      </c>
      <c r="AH1365" t="s">
        <v>121</v>
      </c>
      <c r="AJ1365" s="10">
        <v>16702338883</v>
      </c>
      <c r="AL1365" t="s">
        <v>6672</v>
      </c>
      <c r="BD1365" t="str">
        <f>"43-3031.00"</f>
        <v>43-3031.00</v>
      </c>
      <c r="BE1365" t="s">
        <v>430</v>
      </c>
      <c r="BF1365" t="s">
        <v>6673</v>
      </c>
      <c r="BG1365" t="s">
        <v>4804</v>
      </c>
      <c r="BH1365">
        <v>5</v>
      </c>
      <c r="BI1365">
        <v>5</v>
      </c>
      <c r="BJ1365" s="1">
        <v>45839</v>
      </c>
      <c r="BK1365" s="1">
        <v>46203</v>
      </c>
      <c r="BL1365" s="1">
        <v>45839</v>
      </c>
      <c r="BM1365" s="1">
        <v>46203</v>
      </c>
      <c r="BN1365">
        <v>40</v>
      </c>
      <c r="BO1365">
        <v>0</v>
      </c>
      <c r="BP1365">
        <v>8</v>
      </c>
      <c r="BQ1365">
        <v>8</v>
      </c>
      <c r="BR1365">
        <v>8</v>
      </c>
      <c r="BS1365">
        <v>8</v>
      </c>
      <c r="BT1365">
        <v>8</v>
      </c>
      <c r="BU1365">
        <v>0</v>
      </c>
      <c r="BV1365" t="str">
        <f>"8:00 AM"</f>
        <v>8:00 AM</v>
      </c>
      <c r="BW1365" t="str">
        <f>"5:00 PM"</f>
        <v>5:00 PM</v>
      </c>
      <c r="BX1365" t="s">
        <v>226</v>
      </c>
      <c r="BY1365">
        <v>0</v>
      </c>
      <c r="BZ1365">
        <v>12</v>
      </c>
      <c r="CA1365" t="s">
        <v>115</v>
      </c>
      <c r="CC1365" t="s">
        <v>8525</v>
      </c>
      <c r="CD1365" t="s">
        <v>4843</v>
      </c>
      <c r="CF1365" t="s">
        <v>148</v>
      </c>
      <c r="CG1365" t="s">
        <v>120</v>
      </c>
      <c r="CH1365" s="8">
        <v>96950</v>
      </c>
      <c r="CI1365" s="3">
        <v>12.28</v>
      </c>
      <c r="CJ1365" s="3">
        <v>12.28</v>
      </c>
      <c r="CK1365" s="3">
        <v>18.420000000000002</v>
      </c>
      <c r="CL1365" s="3">
        <v>18.420000000000002</v>
      </c>
      <c r="CM1365" t="s">
        <v>136</v>
      </c>
      <c r="CN1365" t="s">
        <v>139</v>
      </c>
      <c r="CO1365" t="s">
        <v>466</v>
      </c>
      <c r="CQ1365" t="s">
        <v>115</v>
      </c>
      <c r="CR1365" t="s">
        <v>133</v>
      </c>
      <c r="CS1365" t="s">
        <v>133</v>
      </c>
      <c r="CT1365" t="s">
        <v>133</v>
      </c>
      <c r="CU1365" t="s">
        <v>139</v>
      </c>
      <c r="CV1365" t="s">
        <v>133</v>
      </c>
      <c r="CW1365" t="s">
        <v>133</v>
      </c>
      <c r="CX1365" t="s">
        <v>354</v>
      </c>
      <c r="CY1365" s="10">
        <v>16702338883</v>
      </c>
      <c r="CZ1365" t="s">
        <v>6672</v>
      </c>
      <c r="DA1365" t="s">
        <v>139</v>
      </c>
      <c r="DB1365" t="s">
        <v>133</v>
      </c>
      <c r="DC1365" t="s">
        <v>115</v>
      </c>
    </row>
    <row r="1366" spans="1:112" ht="14.45" customHeight="1" x14ac:dyDescent="0.25">
      <c r="A1366" t="s">
        <v>8701</v>
      </c>
      <c r="B1366" t="s">
        <v>143</v>
      </c>
      <c r="C1366" s="1">
        <v>45666</v>
      </c>
      <c r="D1366" s="1">
        <v>45708</v>
      </c>
      <c r="E1366" t="s">
        <v>114</v>
      </c>
      <c r="G1366" t="s">
        <v>115</v>
      </c>
      <c r="H1366" t="s">
        <v>115</v>
      </c>
      <c r="I1366" t="s">
        <v>115</v>
      </c>
      <c r="J1366" t="s">
        <v>8702</v>
      </c>
      <c r="K1366" t="s">
        <v>8703</v>
      </c>
      <c r="L1366" t="s">
        <v>8704</v>
      </c>
      <c r="M1366" t="s">
        <v>283</v>
      </c>
      <c r="N1366" t="s">
        <v>283</v>
      </c>
      <c r="O1366" t="s">
        <v>120</v>
      </c>
      <c r="P1366" s="8">
        <v>96952</v>
      </c>
      <c r="Q1366" t="s">
        <v>121</v>
      </c>
      <c r="R1366" t="s">
        <v>376</v>
      </c>
      <c r="S1366" s="10">
        <v>16702860037</v>
      </c>
      <c r="U1366" t="s">
        <v>8705</v>
      </c>
      <c r="V1366">
        <v>62441</v>
      </c>
      <c r="W1366" t="s">
        <v>123</v>
      </c>
      <c r="Y1366" t="s">
        <v>1765</v>
      </c>
      <c r="Z1366" t="s">
        <v>8706</v>
      </c>
      <c r="AA1366" t="s">
        <v>8707</v>
      </c>
      <c r="AB1366" t="s">
        <v>304</v>
      </c>
      <c r="AC1366" t="s">
        <v>8704</v>
      </c>
      <c r="AD1366" t="s">
        <v>283</v>
      </c>
      <c r="AE1366" t="s">
        <v>283</v>
      </c>
      <c r="AF1366" t="s">
        <v>120</v>
      </c>
      <c r="AG1366" s="8">
        <v>96952</v>
      </c>
      <c r="AH1366" t="s">
        <v>121</v>
      </c>
      <c r="AI1366" t="s">
        <v>376</v>
      </c>
      <c r="AJ1366" s="10">
        <v>16702860037</v>
      </c>
      <c r="AL1366" t="s">
        <v>8708</v>
      </c>
      <c r="BD1366" t="str">
        <f>"39-9011.00"</f>
        <v>39-9011.00</v>
      </c>
      <c r="BE1366" t="s">
        <v>650</v>
      </c>
      <c r="BF1366" t="s">
        <v>8709</v>
      </c>
      <c r="BG1366" t="s">
        <v>4010</v>
      </c>
      <c r="BH1366">
        <v>3</v>
      </c>
      <c r="BI1366">
        <v>3</v>
      </c>
      <c r="BJ1366" s="1">
        <v>45667</v>
      </c>
      <c r="BK1366" s="1">
        <v>46022</v>
      </c>
      <c r="BL1366" s="1">
        <v>45708</v>
      </c>
      <c r="BM1366" s="1">
        <v>46022</v>
      </c>
      <c r="BN1366">
        <v>35</v>
      </c>
      <c r="BO1366">
        <v>0</v>
      </c>
      <c r="BP1366">
        <v>7</v>
      </c>
      <c r="BQ1366">
        <v>7</v>
      </c>
      <c r="BR1366">
        <v>7</v>
      </c>
      <c r="BS1366">
        <v>7</v>
      </c>
      <c r="BT1366">
        <v>7</v>
      </c>
      <c r="BU1366">
        <v>0</v>
      </c>
      <c r="BV1366" t="str">
        <f>"8:00 AM"</f>
        <v>8:00 AM</v>
      </c>
      <c r="BW1366" t="str">
        <f>"4:00 PM"</f>
        <v>4:00 PM</v>
      </c>
      <c r="BX1366" t="s">
        <v>158</v>
      </c>
      <c r="BY1366">
        <v>0</v>
      </c>
      <c r="BZ1366">
        <v>12</v>
      </c>
      <c r="CA1366" t="s">
        <v>115</v>
      </c>
      <c r="CC1366" t="s">
        <v>8710</v>
      </c>
      <c r="CD1366" t="s">
        <v>1446</v>
      </c>
      <c r="CE1366" t="s">
        <v>209</v>
      </c>
      <c r="CF1366" t="s">
        <v>283</v>
      </c>
      <c r="CG1366" t="s">
        <v>120</v>
      </c>
      <c r="CH1366" s="8">
        <v>96952</v>
      </c>
      <c r="CI1366" s="3">
        <v>7.81</v>
      </c>
      <c r="CJ1366" s="3">
        <v>8</v>
      </c>
      <c r="CK1366" s="3">
        <v>11.71</v>
      </c>
      <c r="CL1366" s="3">
        <v>12</v>
      </c>
      <c r="CM1366" t="s">
        <v>136</v>
      </c>
      <c r="CN1366" t="s">
        <v>139</v>
      </c>
      <c r="CO1366" t="s">
        <v>138</v>
      </c>
      <c r="CQ1366" t="s">
        <v>115</v>
      </c>
      <c r="CR1366" t="s">
        <v>133</v>
      </c>
      <c r="CS1366" t="s">
        <v>133</v>
      </c>
      <c r="CT1366" t="s">
        <v>133</v>
      </c>
      <c r="CU1366" t="s">
        <v>139</v>
      </c>
      <c r="CV1366" t="s">
        <v>133</v>
      </c>
      <c r="CW1366" t="s">
        <v>139</v>
      </c>
      <c r="CX1366" t="s">
        <v>386</v>
      </c>
      <c r="CY1366" s="10">
        <v>16702860037</v>
      </c>
      <c r="CZ1366" t="s">
        <v>8708</v>
      </c>
      <c r="DA1366" t="s">
        <v>139</v>
      </c>
      <c r="DB1366" t="s">
        <v>133</v>
      </c>
      <c r="DC1366" t="s">
        <v>115</v>
      </c>
    </row>
    <row r="1367" spans="1:112" ht="14.45" customHeight="1" x14ac:dyDescent="0.25">
      <c r="A1367" t="s">
        <v>8811</v>
      </c>
      <c r="B1367" t="s">
        <v>192</v>
      </c>
      <c r="C1367" s="1">
        <v>45664</v>
      </c>
      <c r="D1367" s="1">
        <v>45708</v>
      </c>
      <c r="E1367" t="s">
        <v>114</v>
      </c>
      <c r="G1367" t="s">
        <v>115</v>
      </c>
      <c r="H1367" t="s">
        <v>115</v>
      </c>
      <c r="I1367" t="s">
        <v>115</v>
      </c>
      <c r="J1367" t="s">
        <v>2949</v>
      </c>
      <c r="K1367" t="s">
        <v>2950</v>
      </c>
      <c r="L1367" t="s">
        <v>2551</v>
      </c>
      <c r="M1367" t="s">
        <v>2951</v>
      </c>
      <c r="N1367" t="s">
        <v>119</v>
      </c>
      <c r="O1367" t="s">
        <v>120</v>
      </c>
      <c r="P1367" s="8">
        <v>96950</v>
      </c>
      <c r="Q1367" t="s">
        <v>121</v>
      </c>
      <c r="S1367" s="10">
        <v>16703236877</v>
      </c>
      <c r="U1367" t="s">
        <v>2952</v>
      </c>
      <c r="V1367">
        <v>621610</v>
      </c>
      <c r="W1367" t="s">
        <v>123</v>
      </c>
      <c r="Y1367" t="s">
        <v>395</v>
      </c>
      <c r="Z1367" t="s">
        <v>2554</v>
      </c>
      <c r="AA1367" t="s">
        <v>190</v>
      </c>
      <c r="AB1367" t="s">
        <v>200</v>
      </c>
      <c r="AC1367" t="s">
        <v>2555</v>
      </c>
      <c r="AE1367" t="s">
        <v>2556</v>
      </c>
      <c r="AF1367" t="s">
        <v>1258</v>
      </c>
      <c r="AG1367" s="8">
        <v>96931</v>
      </c>
      <c r="AH1367" t="s">
        <v>121</v>
      </c>
      <c r="AJ1367" s="10">
        <v>16716498746</v>
      </c>
      <c r="AK1367">
        <v>203</v>
      </c>
      <c r="AL1367" t="s">
        <v>2557</v>
      </c>
      <c r="BD1367" t="str">
        <f>"31-1122.00"</f>
        <v>31-1122.00</v>
      </c>
      <c r="BE1367" t="s">
        <v>2558</v>
      </c>
      <c r="BF1367" t="s">
        <v>2953</v>
      </c>
      <c r="BG1367" t="s">
        <v>2560</v>
      </c>
      <c r="BH1367">
        <v>3</v>
      </c>
      <c r="BJ1367" s="1">
        <v>45778</v>
      </c>
      <c r="BK1367" s="1">
        <v>46142</v>
      </c>
      <c r="BN1367">
        <v>40</v>
      </c>
      <c r="BO1367">
        <v>0</v>
      </c>
      <c r="BP1367">
        <v>8</v>
      </c>
      <c r="BQ1367">
        <v>8</v>
      </c>
      <c r="BR1367">
        <v>8</v>
      </c>
      <c r="BS1367">
        <v>8</v>
      </c>
      <c r="BT1367">
        <v>5</v>
      </c>
      <c r="BU1367">
        <v>3</v>
      </c>
      <c r="BV1367" t="str">
        <f>"8:30 AM"</f>
        <v>8:30 AM</v>
      </c>
      <c r="BW1367" t="str">
        <f>"5:30 PM"</f>
        <v>5:30 PM</v>
      </c>
      <c r="BX1367" t="s">
        <v>158</v>
      </c>
      <c r="BY1367">
        <v>0</v>
      </c>
      <c r="BZ1367">
        <v>12</v>
      </c>
      <c r="CA1367" t="s">
        <v>115</v>
      </c>
      <c r="CC1367" t="s">
        <v>8332</v>
      </c>
      <c r="CD1367" t="s">
        <v>2551</v>
      </c>
      <c r="CE1367" t="s">
        <v>2552</v>
      </c>
      <c r="CF1367" t="s">
        <v>119</v>
      </c>
      <c r="CG1367" t="s">
        <v>120</v>
      </c>
      <c r="CH1367" s="8">
        <v>96950</v>
      </c>
      <c r="CI1367" s="3">
        <v>11.24</v>
      </c>
      <c r="CJ1367" s="3">
        <v>11.24</v>
      </c>
      <c r="CM1367" t="s">
        <v>136</v>
      </c>
      <c r="CO1367" t="s">
        <v>138</v>
      </c>
      <c r="CQ1367" t="s">
        <v>115</v>
      </c>
      <c r="CR1367" t="s">
        <v>133</v>
      </c>
      <c r="CS1367" t="s">
        <v>139</v>
      </c>
      <c r="CT1367" t="s">
        <v>139</v>
      </c>
      <c r="CU1367" t="s">
        <v>139</v>
      </c>
      <c r="CV1367" t="s">
        <v>133</v>
      </c>
      <c r="CW1367" t="s">
        <v>139</v>
      </c>
      <c r="CX1367" t="s">
        <v>139</v>
      </c>
      <c r="CY1367" s="10">
        <v>16703236877</v>
      </c>
      <c r="CZ1367" t="s">
        <v>2954</v>
      </c>
      <c r="DA1367" t="s">
        <v>139</v>
      </c>
      <c r="DB1367" t="s">
        <v>133</v>
      </c>
      <c r="DC1367" t="s">
        <v>115</v>
      </c>
    </row>
    <row r="1368" spans="1:112" ht="14.45" customHeight="1" x14ac:dyDescent="0.25">
      <c r="A1368" t="s">
        <v>9040</v>
      </c>
      <c r="B1368" t="s">
        <v>212</v>
      </c>
      <c r="C1368" s="1">
        <v>45660</v>
      </c>
      <c r="D1368" s="1">
        <v>45708</v>
      </c>
      <c r="E1368" t="s">
        <v>144</v>
      </c>
      <c r="F1368" s="1">
        <v>45807</v>
      </c>
      <c r="G1368" t="s">
        <v>115</v>
      </c>
      <c r="H1368" t="s">
        <v>115</v>
      </c>
      <c r="I1368" t="s">
        <v>115</v>
      </c>
      <c r="J1368" t="s">
        <v>3872</v>
      </c>
      <c r="K1368" t="s">
        <v>7925</v>
      </c>
      <c r="L1368" t="s">
        <v>7926</v>
      </c>
      <c r="M1368" t="s">
        <v>1527</v>
      </c>
      <c r="N1368" t="s">
        <v>119</v>
      </c>
      <c r="O1368" t="s">
        <v>120</v>
      </c>
      <c r="P1368" s="8">
        <v>96950</v>
      </c>
      <c r="Q1368" t="s">
        <v>121</v>
      </c>
      <c r="S1368" s="10">
        <v>16702346485</v>
      </c>
      <c r="U1368" t="s">
        <v>3874</v>
      </c>
      <c r="V1368">
        <v>722513</v>
      </c>
      <c r="W1368" t="s">
        <v>123</v>
      </c>
      <c r="Y1368" t="s">
        <v>1530</v>
      </c>
      <c r="Z1368" t="s">
        <v>1531</v>
      </c>
      <c r="AA1368" t="s">
        <v>1532</v>
      </c>
      <c r="AB1368" t="s">
        <v>663</v>
      </c>
      <c r="AC1368" t="s">
        <v>7927</v>
      </c>
      <c r="AD1368" t="s">
        <v>1527</v>
      </c>
      <c r="AE1368" t="s">
        <v>119</v>
      </c>
      <c r="AF1368" t="s">
        <v>120</v>
      </c>
      <c r="AG1368" s="8">
        <v>96950</v>
      </c>
      <c r="AH1368" t="s">
        <v>121</v>
      </c>
      <c r="AJ1368" s="10">
        <v>16702346485</v>
      </c>
      <c r="AL1368" t="s">
        <v>3875</v>
      </c>
      <c r="BD1368" t="str">
        <f>"35-2011.00"</f>
        <v>35-2011.00</v>
      </c>
      <c r="BE1368" t="s">
        <v>2851</v>
      </c>
      <c r="BF1368" t="s">
        <v>7928</v>
      </c>
      <c r="BG1368" t="s">
        <v>7929</v>
      </c>
      <c r="BH1368">
        <v>1</v>
      </c>
      <c r="BJ1368" s="1">
        <v>45809</v>
      </c>
      <c r="BK1368" s="1">
        <v>46173</v>
      </c>
      <c r="BN1368">
        <v>35</v>
      </c>
      <c r="BO1368">
        <v>0</v>
      </c>
      <c r="BP1368">
        <v>5</v>
      </c>
      <c r="BQ1368">
        <v>6</v>
      </c>
      <c r="BR1368">
        <v>6</v>
      </c>
      <c r="BS1368">
        <v>6</v>
      </c>
      <c r="BT1368">
        <v>6</v>
      </c>
      <c r="BU1368">
        <v>6</v>
      </c>
      <c r="BV1368" t="str">
        <f>"11:00 AM"</f>
        <v>11:00 AM</v>
      </c>
      <c r="BW1368" t="str">
        <f>"7:00 PM"</f>
        <v>7:00 PM</v>
      </c>
      <c r="BX1368" t="s">
        <v>158</v>
      </c>
      <c r="BY1368">
        <v>0</v>
      </c>
      <c r="BZ1368">
        <v>3</v>
      </c>
      <c r="CA1368" t="s">
        <v>115</v>
      </c>
      <c r="CC1368" t="s">
        <v>7930</v>
      </c>
      <c r="CD1368" t="s">
        <v>7931</v>
      </c>
      <c r="CE1368" t="s">
        <v>1527</v>
      </c>
      <c r="CF1368" t="s">
        <v>119</v>
      </c>
      <c r="CG1368" t="s">
        <v>120</v>
      </c>
      <c r="CH1368" s="8">
        <v>96950</v>
      </c>
      <c r="CI1368" s="3">
        <v>8.85</v>
      </c>
      <c r="CJ1368" s="3">
        <v>8.85</v>
      </c>
      <c r="CK1368" s="3">
        <v>13.28</v>
      </c>
      <c r="CL1368" s="3">
        <v>13.28</v>
      </c>
      <c r="CM1368" t="s">
        <v>136</v>
      </c>
      <c r="CO1368" t="s">
        <v>138</v>
      </c>
      <c r="CQ1368" t="s">
        <v>115</v>
      </c>
      <c r="CR1368" t="s">
        <v>133</v>
      </c>
      <c r="CS1368" t="s">
        <v>139</v>
      </c>
      <c r="CT1368" t="s">
        <v>133</v>
      </c>
      <c r="CU1368" t="s">
        <v>139</v>
      </c>
      <c r="CV1368" t="s">
        <v>133</v>
      </c>
      <c r="CW1368" t="s">
        <v>139</v>
      </c>
      <c r="CX1368" t="s">
        <v>1537</v>
      </c>
      <c r="CY1368" s="10">
        <v>16702346485</v>
      </c>
      <c r="CZ1368" t="s">
        <v>3875</v>
      </c>
      <c r="DA1368" t="s">
        <v>1538</v>
      </c>
      <c r="DB1368" t="s">
        <v>133</v>
      </c>
      <c r="DC1368" t="s">
        <v>115</v>
      </c>
    </row>
    <row r="1369" spans="1:112" ht="14.45" customHeight="1" x14ac:dyDescent="0.25">
      <c r="A1369" t="s">
        <v>4414</v>
      </c>
      <c r="B1369" t="s">
        <v>113</v>
      </c>
      <c r="C1369" s="1">
        <v>45701</v>
      </c>
      <c r="D1369" s="1">
        <v>45709</v>
      </c>
      <c r="E1369" t="s">
        <v>144</v>
      </c>
      <c r="F1369" s="1">
        <v>45882</v>
      </c>
      <c r="G1369" t="s">
        <v>115</v>
      </c>
      <c r="H1369" t="s">
        <v>115</v>
      </c>
      <c r="I1369" t="s">
        <v>115</v>
      </c>
      <c r="J1369" t="s">
        <v>2933</v>
      </c>
      <c r="L1369" t="s">
        <v>2934</v>
      </c>
      <c r="N1369" t="s">
        <v>119</v>
      </c>
      <c r="O1369" t="s">
        <v>120</v>
      </c>
      <c r="P1369" s="8">
        <v>96950</v>
      </c>
      <c r="Q1369" t="s">
        <v>121</v>
      </c>
      <c r="S1369" s="10">
        <v>16702335776</v>
      </c>
      <c r="U1369" t="s">
        <v>2935</v>
      </c>
      <c r="V1369">
        <v>56179</v>
      </c>
      <c r="W1369" t="s">
        <v>123</v>
      </c>
      <c r="Y1369" t="s">
        <v>2936</v>
      </c>
      <c r="Z1369" t="s">
        <v>2937</v>
      </c>
      <c r="AA1369" t="s">
        <v>124</v>
      </c>
      <c r="AB1369" t="s">
        <v>2612</v>
      </c>
      <c r="AC1369" t="s">
        <v>2934</v>
      </c>
      <c r="AE1369" t="s">
        <v>119</v>
      </c>
      <c r="AF1369" t="s">
        <v>120</v>
      </c>
      <c r="AG1369" s="8">
        <v>96950</v>
      </c>
      <c r="AH1369" t="s">
        <v>121</v>
      </c>
      <c r="AJ1369" s="10">
        <v>16702335776</v>
      </c>
      <c r="AL1369" t="s">
        <v>2939</v>
      </c>
      <c r="BD1369" t="str">
        <f>"49-9071.00"</f>
        <v>49-9071.00</v>
      </c>
      <c r="BE1369" t="s">
        <v>241</v>
      </c>
      <c r="BF1369" t="s">
        <v>3792</v>
      </c>
      <c r="BG1369" t="s">
        <v>857</v>
      </c>
      <c r="BH1369">
        <v>5</v>
      </c>
      <c r="BJ1369" s="1">
        <v>45884</v>
      </c>
      <c r="BK1369" s="1">
        <v>46248</v>
      </c>
      <c r="BN1369">
        <v>40</v>
      </c>
      <c r="BO1369">
        <v>0</v>
      </c>
      <c r="BP1369">
        <v>8</v>
      </c>
      <c r="BQ1369">
        <v>8</v>
      </c>
      <c r="BR1369">
        <v>8</v>
      </c>
      <c r="BS1369">
        <v>8</v>
      </c>
      <c r="BT1369">
        <v>8</v>
      </c>
      <c r="BU1369">
        <v>0</v>
      </c>
      <c r="BV1369" t="str">
        <f>"8:00 AM"</f>
        <v>8:00 AM</v>
      </c>
      <c r="BW1369" t="str">
        <f>"5:00 PM"</f>
        <v>5:00 PM</v>
      </c>
      <c r="BX1369" t="s">
        <v>226</v>
      </c>
      <c r="BY1369">
        <v>0</v>
      </c>
      <c r="BZ1369">
        <v>24</v>
      </c>
      <c r="CA1369" t="s">
        <v>115</v>
      </c>
      <c r="CC1369" t="s">
        <v>137</v>
      </c>
      <c r="CD1369" t="s">
        <v>1009</v>
      </c>
      <c r="CF1369" t="s">
        <v>119</v>
      </c>
      <c r="CG1369" t="s">
        <v>120</v>
      </c>
      <c r="CH1369" s="8">
        <v>96950</v>
      </c>
      <c r="CI1369" s="3">
        <v>9.75</v>
      </c>
      <c r="CJ1369" s="3">
        <v>9.75</v>
      </c>
      <c r="CK1369" s="3">
        <v>14.63</v>
      </c>
      <c r="CL1369" s="3">
        <v>14.63</v>
      </c>
      <c r="CM1369" t="s">
        <v>136</v>
      </c>
      <c r="CN1369" t="s">
        <v>139</v>
      </c>
      <c r="CO1369" t="s">
        <v>138</v>
      </c>
      <c r="CQ1369" t="s">
        <v>115</v>
      </c>
      <c r="CR1369" t="s">
        <v>133</v>
      </c>
      <c r="CS1369" t="s">
        <v>139</v>
      </c>
      <c r="CT1369" t="s">
        <v>133</v>
      </c>
      <c r="CU1369" t="s">
        <v>139</v>
      </c>
      <c r="CV1369" t="s">
        <v>133</v>
      </c>
      <c r="CW1369" t="s">
        <v>139</v>
      </c>
      <c r="CX1369" t="s">
        <v>139</v>
      </c>
      <c r="CY1369" s="10">
        <v>16702335776</v>
      </c>
      <c r="CZ1369" t="s">
        <v>2939</v>
      </c>
      <c r="DA1369" t="s">
        <v>139</v>
      </c>
      <c r="DB1369" t="s">
        <v>133</v>
      </c>
      <c r="DC1369" t="s">
        <v>115</v>
      </c>
    </row>
    <row r="1370" spans="1:112" ht="14.45" customHeight="1" x14ac:dyDescent="0.25">
      <c r="A1370" t="s">
        <v>6160</v>
      </c>
      <c r="B1370" t="s">
        <v>113</v>
      </c>
      <c r="C1370" s="1">
        <v>45701</v>
      </c>
      <c r="D1370" s="1">
        <v>45709</v>
      </c>
      <c r="E1370" t="s">
        <v>144</v>
      </c>
      <c r="F1370" s="1">
        <v>45929</v>
      </c>
      <c r="G1370" t="s">
        <v>133</v>
      </c>
      <c r="H1370" t="s">
        <v>115</v>
      </c>
      <c r="I1370" t="s">
        <v>115</v>
      </c>
      <c r="J1370" t="s">
        <v>940</v>
      </c>
      <c r="L1370" t="s">
        <v>941</v>
      </c>
      <c r="N1370" t="s">
        <v>119</v>
      </c>
      <c r="O1370" t="s">
        <v>120</v>
      </c>
      <c r="P1370" s="8">
        <v>96950</v>
      </c>
      <c r="Q1370" t="s">
        <v>121</v>
      </c>
      <c r="S1370" s="10">
        <v>16709894888</v>
      </c>
      <c r="U1370" t="s">
        <v>942</v>
      </c>
      <c r="V1370">
        <v>561710</v>
      </c>
      <c r="W1370" t="s">
        <v>123</v>
      </c>
      <c r="Y1370" t="s">
        <v>943</v>
      </c>
      <c r="Z1370" t="s">
        <v>944</v>
      </c>
      <c r="AB1370" t="s">
        <v>945</v>
      </c>
      <c r="AC1370" t="s">
        <v>941</v>
      </c>
      <c r="AE1370" t="s">
        <v>119</v>
      </c>
      <c r="AF1370" t="s">
        <v>120</v>
      </c>
      <c r="AG1370" s="8">
        <v>96950</v>
      </c>
      <c r="AH1370" t="s">
        <v>121</v>
      </c>
      <c r="AJ1370" s="10">
        <v>16709894888</v>
      </c>
      <c r="AL1370" t="s">
        <v>946</v>
      </c>
      <c r="BD1370" t="str">
        <f>"43-3031.00"</f>
        <v>43-3031.00</v>
      </c>
      <c r="BE1370" t="s">
        <v>430</v>
      </c>
      <c r="BF1370" t="s">
        <v>6161</v>
      </c>
      <c r="BG1370" t="s">
        <v>6162</v>
      </c>
      <c r="BH1370">
        <v>8</v>
      </c>
      <c r="BJ1370" s="1">
        <v>45931</v>
      </c>
      <c r="BK1370" s="1">
        <v>47026</v>
      </c>
      <c r="BN1370">
        <v>35</v>
      </c>
      <c r="BO1370">
        <v>0</v>
      </c>
      <c r="BP1370">
        <v>7</v>
      </c>
      <c r="BQ1370">
        <v>7</v>
      </c>
      <c r="BR1370">
        <v>7</v>
      </c>
      <c r="BS1370">
        <v>7</v>
      </c>
      <c r="BT1370">
        <v>7</v>
      </c>
      <c r="BU1370">
        <v>0</v>
      </c>
      <c r="BV1370" t="str">
        <f>"8:30 AM"</f>
        <v>8:30 AM</v>
      </c>
      <c r="BW1370" t="str">
        <f>"4:30 PM"</f>
        <v>4:30 PM</v>
      </c>
      <c r="BX1370" t="s">
        <v>226</v>
      </c>
      <c r="BY1370">
        <v>0</v>
      </c>
      <c r="BZ1370">
        <v>24</v>
      </c>
      <c r="CA1370" t="s">
        <v>115</v>
      </c>
      <c r="CC1370" s="2" t="s">
        <v>6163</v>
      </c>
      <c r="CD1370" t="s">
        <v>310</v>
      </c>
      <c r="CF1370" t="s">
        <v>119</v>
      </c>
      <c r="CG1370" t="s">
        <v>120</v>
      </c>
      <c r="CH1370" s="8">
        <v>96950</v>
      </c>
      <c r="CI1370" s="3">
        <v>12.28</v>
      </c>
      <c r="CJ1370" s="3">
        <v>12.28</v>
      </c>
      <c r="CK1370" s="3">
        <v>0</v>
      </c>
      <c r="CL1370" s="3">
        <v>0</v>
      </c>
      <c r="CM1370" t="s">
        <v>136</v>
      </c>
      <c r="CO1370" t="s">
        <v>138</v>
      </c>
      <c r="CQ1370" t="s">
        <v>115</v>
      </c>
      <c r="CR1370" t="s">
        <v>133</v>
      </c>
      <c r="CS1370" t="s">
        <v>139</v>
      </c>
      <c r="CT1370" t="s">
        <v>139</v>
      </c>
      <c r="CU1370" t="s">
        <v>139</v>
      </c>
      <c r="CV1370" t="s">
        <v>133</v>
      </c>
      <c r="CW1370" t="s">
        <v>139</v>
      </c>
      <c r="CX1370" t="s">
        <v>2091</v>
      </c>
      <c r="CY1370" s="10">
        <v>16709894888</v>
      </c>
      <c r="CZ1370" t="s">
        <v>946</v>
      </c>
      <c r="DA1370" t="s">
        <v>139</v>
      </c>
      <c r="DB1370" t="s">
        <v>133</v>
      </c>
      <c r="DC1370" t="s">
        <v>115</v>
      </c>
    </row>
    <row r="1371" spans="1:112" ht="14.45" customHeight="1" x14ac:dyDescent="0.25">
      <c r="A1371" t="s">
        <v>8027</v>
      </c>
      <c r="B1371" t="s">
        <v>143</v>
      </c>
      <c r="C1371" s="1">
        <v>45665</v>
      </c>
      <c r="D1371" s="1">
        <v>45709</v>
      </c>
      <c r="E1371" t="s">
        <v>114</v>
      </c>
      <c r="G1371" t="s">
        <v>115</v>
      </c>
      <c r="H1371" t="s">
        <v>115</v>
      </c>
      <c r="I1371" t="s">
        <v>115</v>
      </c>
      <c r="J1371" t="s">
        <v>4199</v>
      </c>
      <c r="L1371" t="s">
        <v>4200</v>
      </c>
      <c r="M1371" t="s">
        <v>4201</v>
      </c>
      <c r="N1371" t="s">
        <v>119</v>
      </c>
      <c r="O1371" t="s">
        <v>120</v>
      </c>
      <c r="P1371" s="8">
        <v>96950</v>
      </c>
      <c r="Q1371" t="s">
        <v>121</v>
      </c>
      <c r="S1371" s="10">
        <v>16702345670</v>
      </c>
      <c r="U1371" t="s">
        <v>4202</v>
      </c>
      <c r="V1371">
        <v>541330</v>
      </c>
      <c r="W1371" t="s">
        <v>123</v>
      </c>
      <c r="Y1371" t="s">
        <v>4203</v>
      </c>
      <c r="Z1371" t="s">
        <v>4204</v>
      </c>
      <c r="AB1371" t="s">
        <v>2612</v>
      </c>
      <c r="AC1371" t="s">
        <v>4200</v>
      </c>
      <c r="AD1371" t="s">
        <v>4201</v>
      </c>
      <c r="AE1371" t="s">
        <v>119</v>
      </c>
      <c r="AF1371" t="s">
        <v>120</v>
      </c>
      <c r="AG1371" s="8">
        <v>96950</v>
      </c>
      <c r="AH1371" t="s">
        <v>121</v>
      </c>
      <c r="AJ1371" s="10">
        <v>16702345670</v>
      </c>
      <c r="AL1371" t="s">
        <v>4205</v>
      </c>
      <c r="BD1371" t="str">
        <f>"49-9071.00"</f>
        <v>49-9071.00</v>
      </c>
      <c r="BE1371" t="s">
        <v>241</v>
      </c>
      <c r="BF1371" t="s">
        <v>4206</v>
      </c>
      <c r="BG1371" t="s">
        <v>857</v>
      </c>
      <c r="BH1371">
        <v>4</v>
      </c>
      <c r="BI1371">
        <v>4</v>
      </c>
      <c r="BJ1371" s="1">
        <v>45731</v>
      </c>
      <c r="BK1371" s="1">
        <v>46095</v>
      </c>
      <c r="BL1371" s="1">
        <v>45731</v>
      </c>
      <c r="BM1371" s="1">
        <v>46095</v>
      </c>
      <c r="BN1371">
        <v>40</v>
      </c>
      <c r="BO1371">
        <v>0</v>
      </c>
      <c r="BP1371">
        <v>8</v>
      </c>
      <c r="BQ1371">
        <v>8</v>
      </c>
      <c r="BR1371">
        <v>8</v>
      </c>
      <c r="BS1371">
        <v>8</v>
      </c>
      <c r="BT1371">
        <v>8</v>
      </c>
      <c r="BU1371">
        <v>0</v>
      </c>
      <c r="BV1371" t="str">
        <f>"8:00 AM"</f>
        <v>8:00 AM</v>
      </c>
      <c r="BW1371" t="str">
        <f>"5:00 PM"</f>
        <v>5:00 PM</v>
      </c>
      <c r="BX1371" t="s">
        <v>226</v>
      </c>
      <c r="BY1371">
        <v>0</v>
      </c>
      <c r="BZ1371">
        <v>24</v>
      </c>
      <c r="CA1371" t="s">
        <v>115</v>
      </c>
      <c r="CC1371" t="s">
        <v>137</v>
      </c>
      <c r="CD1371" t="s">
        <v>4207</v>
      </c>
      <c r="CF1371" t="s">
        <v>119</v>
      </c>
      <c r="CG1371" t="s">
        <v>120</v>
      </c>
      <c r="CH1371" s="8">
        <v>96950</v>
      </c>
      <c r="CI1371" s="3">
        <v>9.75</v>
      </c>
      <c r="CJ1371" s="3">
        <v>9.75</v>
      </c>
      <c r="CK1371" s="3">
        <v>14.63</v>
      </c>
      <c r="CL1371" s="3">
        <v>14.63</v>
      </c>
      <c r="CM1371" t="s">
        <v>136</v>
      </c>
      <c r="CN1371" t="s">
        <v>139</v>
      </c>
      <c r="CO1371" t="s">
        <v>138</v>
      </c>
      <c r="CQ1371" t="s">
        <v>115</v>
      </c>
      <c r="CR1371" t="s">
        <v>133</v>
      </c>
      <c r="CS1371" t="s">
        <v>139</v>
      </c>
      <c r="CT1371" t="s">
        <v>133</v>
      </c>
      <c r="CU1371" t="s">
        <v>139</v>
      </c>
      <c r="CV1371" t="s">
        <v>133</v>
      </c>
      <c r="CW1371" t="s">
        <v>139</v>
      </c>
      <c r="CX1371" t="s">
        <v>139</v>
      </c>
      <c r="CY1371" s="10">
        <v>16702345670</v>
      </c>
      <c r="CZ1371" t="s">
        <v>4208</v>
      </c>
      <c r="DA1371" t="s">
        <v>139</v>
      </c>
      <c r="DB1371" t="s">
        <v>133</v>
      </c>
      <c r="DC1371" t="s">
        <v>115</v>
      </c>
    </row>
    <row r="1372" spans="1:112" ht="14.45" customHeight="1" x14ac:dyDescent="0.25">
      <c r="A1372" t="s">
        <v>9029</v>
      </c>
      <c r="B1372" t="s">
        <v>143</v>
      </c>
      <c r="C1372" s="1">
        <v>45671</v>
      </c>
      <c r="D1372" s="1">
        <v>45709</v>
      </c>
      <c r="E1372" t="s">
        <v>114</v>
      </c>
      <c r="G1372" t="s">
        <v>115</v>
      </c>
      <c r="H1372" t="s">
        <v>115</v>
      </c>
      <c r="I1372" t="s">
        <v>115</v>
      </c>
      <c r="J1372" t="s">
        <v>3630</v>
      </c>
      <c r="K1372" t="s">
        <v>3631</v>
      </c>
      <c r="L1372" t="s">
        <v>3632</v>
      </c>
      <c r="M1372" t="s">
        <v>3633</v>
      </c>
      <c r="N1372" t="s">
        <v>119</v>
      </c>
      <c r="O1372" t="s">
        <v>120</v>
      </c>
      <c r="P1372" s="8">
        <v>96950</v>
      </c>
      <c r="Q1372" t="s">
        <v>3634</v>
      </c>
      <c r="R1372" t="s">
        <v>120</v>
      </c>
      <c r="S1372" s="10">
        <v>16702880373</v>
      </c>
      <c r="U1372" t="s">
        <v>3635</v>
      </c>
      <c r="V1372">
        <v>811490</v>
      </c>
      <c r="W1372" t="s">
        <v>123</v>
      </c>
      <c r="Y1372" t="s">
        <v>3636</v>
      </c>
      <c r="Z1372" t="s">
        <v>3637</v>
      </c>
      <c r="AA1372" t="s">
        <v>3638</v>
      </c>
      <c r="AB1372" t="s">
        <v>200</v>
      </c>
      <c r="AC1372" t="s">
        <v>3632</v>
      </c>
      <c r="AD1372" t="s">
        <v>3633</v>
      </c>
      <c r="AE1372" t="s">
        <v>119</v>
      </c>
      <c r="AF1372" t="s">
        <v>120</v>
      </c>
      <c r="AG1372" s="8">
        <v>96950</v>
      </c>
      <c r="AH1372" t="s">
        <v>121</v>
      </c>
      <c r="AI1372" t="s">
        <v>119</v>
      </c>
      <c r="AJ1372" s="10">
        <v>16702880373</v>
      </c>
      <c r="AL1372" t="s">
        <v>3639</v>
      </c>
      <c r="BD1372" t="str">
        <f>"51-6052.00"</f>
        <v>51-6052.00</v>
      </c>
      <c r="BE1372" t="s">
        <v>3495</v>
      </c>
      <c r="BF1372" t="s">
        <v>3640</v>
      </c>
      <c r="BG1372" t="s">
        <v>3641</v>
      </c>
      <c r="BH1372">
        <v>3</v>
      </c>
      <c r="BI1372">
        <v>3</v>
      </c>
      <c r="BJ1372" s="1">
        <v>45703</v>
      </c>
      <c r="BK1372" s="1">
        <v>46067</v>
      </c>
      <c r="BL1372" s="1">
        <v>45709</v>
      </c>
      <c r="BM1372" s="1">
        <v>46067</v>
      </c>
      <c r="BN1372">
        <v>35</v>
      </c>
      <c r="BO1372">
        <v>0</v>
      </c>
      <c r="BP1372">
        <v>7</v>
      </c>
      <c r="BQ1372">
        <v>7</v>
      </c>
      <c r="BR1372">
        <v>7</v>
      </c>
      <c r="BS1372">
        <v>7</v>
      </c>
      <c r="BT1372">
        <v>7</v>
      </c>
      <c r="BU1372">
        <v>0</v>
      </c>
      <c r="BV1372" t="str">
        <f>"9:00 AM"</f>
        <v>9:00 AM</v>
      </c>
      <c r="BW1372" t="str">
        <f>"5:00 PM"</f>
        <v>5:00 PM</v>
      </c>
      <c r="BX1372" t="s">
        <v>158</v>
      </c>
      <c r="BY1372">
        <v>0</v>
      </c>
      <c r="BZ1372">
        <v>12</v>
      </c>
      <c r="CA1372" t="s">
        <v>115</v>
      </c>
      <c r="CC1372" t="s">
        <v>3642</v>
      </c>
      <c r="CD1372" t="s">
        <v>3643</v>
      </c>
      <c r="CE1372" t="s">
        <v>3633</v>
      </c>
      <c r="CF1372" t="s">
        <v>119</v>
      </c>
      <c r="CG1372" t="s">
        <v>120</v>
      </c>
      <c r="CH1372" s="8">
        <v>96950</v>
      </c>
      <c r="CI1372" s="3">
        <v>8.08</v>
      </c>
      <c r="CJ1372" s="3">
        <v>8.08</v>
      </c>
      <c r="CK1372" s="3">
        <v>12.12</v>
      </c>
      <c r="CL1372" s="3">
        <v>12.12</v>
      </c>
      <c r="CM1372" t="s">
        <v>136</v>
      </c>
      <c r="CN1372" t="s">
        <v>137</v>
      </c>
      <c r="CO1372" t="s">
        <v>138</v>
      </c>
      <c r="CQ1372" t="s">
        <v>115</v>
      </c>
      <c r="CR1372" t="s">
        <v>133</v>
      </c>
      <c r="CS1372" t="s">
        <v>139</v>
      </c>
      <c r="CT1372" t="s">
        <v>133</v>
      </c>
      <c r="CU1372" t="s">
        <v>139</v>
      </c>
      <c r="CV1372" t="s">
        <v>133</v>
      </c>
      <c r="CW1372" t="s">
        <v>139</v>
      </c>
      <c r="CX1372" t="s">
        <v>5305</v>
      </c>
      <c r="CY1372" s="10">
        <v>16702880373</v>
      </c>
      <c r="CZ1372" t="s">
        <v>3639</v>
      </c>
      <c r="DA1372" t="s">
        <v>139</v>
      </c>
      <c r="DB1372" t="s">
        <v>133</v>
      </c>
      <c r="DC1372" t="s">
        <v>115</v>
      </c>
    </row>
    <row r="1373" spans="1:112" ht="14.45" customHeight="1" x14ac:dyDescent="0.25">
      <c r="A1373" t="s">
        <v>9159</v>
      </c>
      <c r="B1373" t="s">
        <v>113</v>
      </c>
      <c r="C1373" s="1">
        <v>45701</v>
      </c>
      <c r="D1373" s="1">
        <v>45709</v>
      </c>
      <c r="E1373" t="s">
        <v>144</v>
      </c>
      <c r="F1373" s="1">
        <v>45929</v>
      </c>
      <c r="G1373" t="s">
        <v>133</v>
      </c>
      <c r="H1373" t="s">
        <v>115</v>
      </c>
      <c r="I1373" t="s">
        <v>115</v>
      </c>
      <c r="J1373" t="s">
        <v>940</v>
      </c>
      <c r="L1373" t="s">
        <v>941</v>
      </c>
      <c r="N1373" t="s">
        <v>119</v>
      </c>
      <c r="O1373" t="s">
        <v>120</v>
      </c>
      <c r="P1373" s="8">
        <v>96950</v>
      </c>
      <c r="Q1373" t="s">
        <v>121</v>
      </c>
      <c r="S1373" s="10">
        <v>16709894888</v>
      </c>
      <c r="U1373" t="s">
        <v>942</v>
      </c>
      <c r="V1373">
        <v>561710</v>
      </c>
      <c r="W1373" t="s">
        <v>123</v>
      </c>
      <c r="Y1373" t="s">
        <v>2084</v>
      </c>
      <c r="Z1373" t="s">
        <v>2085</v>
      </c>
      <c r="AB1373" t="s">
        <v>1455</v>
      </c>
      <c r="AC1373" t="s">
        <v>2086</v>
      </c>
      <c r="AE1373" t="s">
        <v>148</v>
      </c>
      <c r="AF1373" t="s">
        <v>120</v>
      </c>
      <c r="AG1373" s="8">
        <v>96950</v>
      </c>
      <c r="AH1373" t="s">
        <v>121</v>
      </c>
      <c r="AJ1373" s="10">
        <v>16709894888</v>
      </c>
      <c r="AL1373" t="s">
        <v>946</v>
      </c>
      <c r="BD1373" t="str">
        <f>"37-2021.00"</f>
        <v>37-2021.00</v>
      </c>
      <c r="BE1373" t="s">
        <v>2087</v>
      </c>
      <c r="BF1373" t="s">
        <v>2088</v>
      </c>
      <c r="BG1373" t="s">
        <v>2089</v>
      </c>
      <c r="BH1373">
        <v>12</v>
      </c>
      <c r="BJ1373" s="1">
        <v>45931</v>
      </c>
      <c r="BK1373" s="1">
        <v>47026</v>
      </c>
      <c r="BN1373">
        <v>35</v>
      </c>
      <c r="BO1373">
        <v>0</v>
      </c>
      <c r="BP1373">
        <v>7</v>
      </c>
      <c r="BQ1373">
        <v>7</v>
      </c>
      <c r="BR1373">
        <v>7</v>
      </c>
      <c r="BS1373">
        <v>7</v>
      </c>
      <c r="BT1373">
        <v>7</v>
      </c>
      <c r="BU1373">
        <v>0</v>
      </c>
      <c r="BV1373" t="str">
        <f>"8:30 AM"</f>
        <v>8:30 AM</v>
      </c>
      <c r="BW1373" t="str">
        <f>"4:30 PM"</f>
        <v>4:30 PM</v>
      </c>
      <c r="BX1373" t="s">
        <v>158</v>
      </c>
      <c r="BY1373">
        <v>0</v>
      </c>
      <c r="BZ1373">
        <v>12</v>
      </c>
      <c r="CA1373" t="s">
        <v>115</v>
      </c>
      <c r="CC1373" s="2" t="s">
        <v>2090</v>
      </c>
      <c r="CD1373" t="s">
        <v>310</v>
      </c>
      <c r="CF1373" t="s">
        <v>119</v>
      </c>
      <c r="CG1373" t="s">
        <v>120</v>
      </c>
      <c r="CH1373" s="8">
        <v>96950</v>
      </c>
      <c r="CI1373" s="3">
        <v>8.2899999999999991</v>
      </c>
      <c r="CJ1373" s="3">
        <v>8.2899999999999991</v>
      </c>
      <c r="CK1373" s="3">
        <v>0</v>
      </c>
      <c r="CL1373" s="3">
        <v>0</v>
      </c>
      <c r="CM1373" t="s">
        <v>136</v>
      </c>
      <c r="CO1373" t="s">
        <v>138</v>
      </c>
      <c r="CQ1373" t="s">
        <v>115</v>
      </c>
      <c r="CR1373" t="s">
        <v>133</v>
      </c>
      <c r="CS1373" t="s">
        <v>133</v>
      </c>
      <c r="CT1373" t="s">
        <v>139</v>
      </c>
      <c r="CU1373" t="s">
        <v>139</v>
      </c>
      <c r="CV1373" t="s">
        <v>133</v>
      </c>
      <c r="CW1373" t="s">
        <v>139</v>
      </c>
      <c r="CX1373" t="s">
        <v>2091</v>
      </c>
      <c r="CY1373" s="10">
        <v>16704880667</v>
      </c>
      <c r="CZ1373" t="s">
        <v>946</v>
      </c>
      <c r="DA1373" t="s">
        <v>139</v>
      </c>
      <c r="DB1373" t="s">
        <v>133</v>
      </c>
      <c r="DC1373" t="s">
        <v>115</v>
      </c>
    </row>
    <row r="1374" spans="1:112" ht="14.45" customHeight="1" x14ac:dyDescent="0.25">
      <c r="A1374" t="s">
        <v>9595</v>
      </c>
      <c r="B1374" t="s">
        <v>143</v>
      </c>
      <c r="C1374" s="1">
        <v>45676</v>
      </c>
      <c r="D1374" s="1">
        <v>45709</v>
      </c>
      <c r="E1374" t="s">
        <v>144</v>
      </c>
      <c r="F1374" s="1">
        <v>45837</v>
      </c>
      <c r="G1374" t="s">
        <v>115</v>
      </c>
      <c r="H1374" t="s">
        <v>115</v>
      </c>
      <c r="I1374" t="s">
        <v>115</v>
      </c>
      <c r="J1374" t="s">
        <v>4042</v>
      </c>
      <c r="K1374" t="s">
        <v>4043</v>
      </c>
      <c r="L1374" t="s">
        <v>4044</v>
      </c>
      <c r="M1374" t="s">
        <v>4045</v>
      </c>
      <c r="N1374" t="s">
        <v>119</v>
      </c>
      <c r="O1374" t="s">
        <v>120</v>
      </c>
      <c r="P1374" s="8">
        <v>96950</v>
      </c>
      <c r="Q1374" t="s">
        <v>121</v>
      </c>
      <c r="S1374" s="10">
        <v>16702350064</v>
      </c>
      <c r="U1374" t="s">
        <v>4046</v>
      </c>
      <c r="V1374">
        <v>23622</v>
      </c>
      <c r="W1374" t="s">
        <v>123</v>
      </c>
      <c r="Y1374" t="s">
        <v>4047</v>
      </c>
      <c r="Z1374" t="s">
        <v>4048</v>
      </c>
      <c r="AA1374" t="s">
        <v>843</v>
      </c>
      <c r="AB1374" t="s">
        <v>945</v>
      </c>
      <c r="AC1374" t="s">
        <v>4044</v>
      </c>
      <c r="AD1374" t="s">
        <v>4045</v>
      </c>
      <c r="AE1374" t="s">
        <v>119</v>
      </c>
      <c r="AF1374" t="s">
        <v>120</v>
      </c>
      <c r="AG1374" s="8">
        <v>96950</v>
      </c>
      <c r="AH1374" t="s">
        <v>121</v>
      </c>
      <c r="AJ1374" s="10">
        <v>16702350064</v>
      </c>
      <c r="AL1374" t="s">
        <v>4049</v>
      </c>
      <c r="BD1374" t="str">
        <f>"49-9071.00"</f>
        <v>49-9071.00</v>
      </c>
      <c r="BE1374" t="s">
        <v>241</v>
      </c>
      <c r="BF1374" t="s">
        <v>4050</v>
      </c>
      <c r="BG1374" t="s">
        <v>4051</v>
      </c>
      <c r="BH1374">
        <v>2</v>
      </c>
      <c r="BI1374">
        <v>2</v>
      </c>
      <c r="BJ1374" s="1">
        <v>45839</v>
      </c>
      <c r="BK1374" s="1">
        <v>46203</v>
      </c>
      <c r="BL1374" s="1">
        <v>45839</v>
      </c>
      <c r="BM1374" s="1">
        <v>46203</v>
      </c>
      <c r="BN1374">
        <v>35</v>
      </c>
      <c r="BO1374">
        <v>0</v>
      </c>
      <c r="BP1374">
        <v>7</v>
      </c>
      <c r="BQ1374">
        <v>7</v>
      </c>
      <c r="BR1374">
        <v>7</v>
      </c>
      <c r="BS1374">
        <v>7</v>
      </c>
      <c r="BT1374">
        <v>7</v>
      </c>
      <c r="BU1374">
        <v>0</v>
      </c>
      <c r="BV1374" t="str">
        <f t="shared" ref="BV1374:BV1382" si="25">"8:00 AM"</f>
        <v>8:00 AM</v>
      </c>
      <c r="BW1374" t="str">
        <f>"4:00 PM"</f>
        <v>4:00 PM</v>
      </c>
      <c r="BX1374" t="s">
        <v>226</v>
      </c>
      <c r="BY1374">
        <v>0</v>
      </c>
      <c r="BZ1374">
        <v>24</v>
      </c>
      <c r="CA1374" t="s">
        <v>115</v>
      </c>
      <c r="CC1374" s="2" t="s">
        <v>7728</v>
      </c>
      <c r="CD1374" t="s">
        <v>4045</v>
      </c>
      <c r="CF1374" t="s">
        <v>119</v>
      </c>
      <c r="CG1374" t="s">
        <v>120</v>
      </c>
      <c r="CH1374" s="8">
        <v>96950</v>
      </c>
      <c r="CI1374" s="3">
        <v>9.75</v>
      </c>
      <c r="CJ1374" s="3">
        <v>9.75</v>
      </c>
      <c r="CK1374" s="3">
        <v>14.63</v>
      </c>
      <c r="CL1374" s="3">
        <v>14.63</v>
      </c>
      <c r="CM1374" t="s">
        <v>136</v>
      </c>
      <c r="CN1374" t="s">
        <v>139</v>
      </c>
      <c r="CO1374" t="s">
        <v>466</v>
      </c>
      <c r="CQ1374" t="s">
        <v>115</v>
      </c>
      <c r="CR1374" t="s">
        <v>133</v>
      </c>
      <c r="CS1374" t="s">
        <v>139</v>
      </c>
      <c r="CT1374" t="s">
        <v>133</v>
      </c>
      <c r="CU1374" t="s">
        <v>139</v>
      </c>
      <c r="CV1374" t="s">
        <v>133</v>
      </c>
      <c r="CW1374" t="s">
        <v>139</v>
      </c>
      <c r="CX1374" t="s">
        <v>9596</v>
      </c>
      <c r="CY1374" s="10">
        <v>16702350064</v>
      </c>
      <c r="CZ1374" t="s">
        <v>4049</v>
      </c>
      <c r="DA1374" t="s">
        <v>139</v>
      </c>
      <c r="DB1374" t="s">
        <v>133</v>
      </c>
      <c r="DC1374" t="s">
        <v>115</v>
      </c>
    </row>
    <row r="1375" spans="1:112" ht="14.45" customHeight="1" x14ac:dyDescent="0.25">
      <c r="A1375" t="s">
        <v>2021</v>
      </c>
      <c r="B1375" t="s">
        <v>143</v>
      </c>
      <c r="C1375" s="1">
        <v>45670</v>
      </c>
      <c r="D1375" s="1">
        <v>45712</v>
      </c>
      <c r="E1375" t="s">
        <v>114</v>
      </c>
      <c r="G1375" t="s">
        <v>115</v>
      </c>
      <c r="H1375" t="s">
        <v>115</v>
      </c>
      <c r="I1375" t="s">
        <v>115</v>
      </c>
      <c r="J1375" t="s">
        <v>2022</v>
      </c>
      <c r="L1375" t="s">
        <v>2023</v>
      </c>
      <c r="M1375" t="s">
        <v>2024</v>
      </c>
      <c r="N1375" t="s">
        <v>119</v>
      </c>
      <c r="O1375" t="s">
        <v>120</v>
      </c>
      <c r="P1375" s="8">
        <v>96950</v>
      </c>
      <c r="Q1375" t="s">
        <v>121</v>
      </c>
      <c r="S1375" s="10">
        <v>16702346617</v>
      </c>
      <c r="U1375" t="s">
        <v>2025</v>
      </c>
      <c r="V1375">
        <v>488510</v>
      </c>
      <c r="W1375" t="s">
        <v>123</v>
      </c>
      <c r="Y1375" t="s">
        <v>2026</v>
      </c>
      <c r="Z1375" t="s">
        <v>2027</v>
      </c>
      <c r="AA1375" t="s">
        <v>2028</v>
      </c>
      <c r="AB1375" t="s">
        <v>565</v>
      </c>
      <c r="AC1375" t="s">
        <v>2023</v>
      </c>
      <c r="AD1375" t="s">
        <v>2024</v>
      </c>
      <c r="AE1375" t="s">
        <v>119</v>
      </c>
      <c r="AF1375" t="s">
        <v>120</v>
      </c>
      <c r="AG1375" s="8">
        <v>96950</v>
      </c>
      <c r="AH1375" t="s">
        <v>121</v>
      </c>
      <c r="AJ1375" s="10">
        <v>16702346617</v>
      </c>
      <c r="AL1375" t="s">
        <v>2029</v>
      </c>
      <c r="BD1375" t="str">
        <f>"49-9071.00"</f>
        <v>49-9071.00</v>
      </c>
      <c r="BE1375" t="s">
        <v>241</v>
      </c>
      <c r="BF1375" t="s">
        <v>2030</v>
      </c>
      <c r="BG1375" t="s">
        <v>241</v>
      </c>
      <c r="BH1375">
        <v>2</v>
      </c>
      <c r="BI1375">
        <v>2</v>
      </c>
      <c r="BJ1375" s="1">
        <v>45778</v>
      </c>
      <c r="BK1375" s="1">
        <v>46142</v>
      </c>
      <c r="BL1375" s="1">
        <v>45778</v>
      </c>
      <c r="BM1375" s="1">
        <v>46142</v>
      </c>
      <c r="BN1375">
        <v>35</v>
      </c>
      <c r="BO1375">
        <v>0</v>
      </c>
      <c r="BP1375">
        <v>7</v>
      </c>
      <c r="BQ1375">
        <v>7</v>
      </c>
      <c r="BR1375">
        <v>7</v>
      </c>
      <c r="BS1375">
        <v>7</v>
      </c>
      <c r="BT1375">
        <v>7</v>
      </c>
      <c r="BU1375">
        <v>0</v>
      </c>
      <c r="BV1375" t="str">
        <f t="shared" si="25"/>
        <v>8:00 AM</v>
      </c>
      <c r="BW1375" t="str">
        <f t="shared" ref="BW1375:BW1382" si="26">"5:00 PM"</f>
        <v>5:00 PM</v>
      </c>
      <c r="BX1375" t="s">
        <v>158</v>
      </c>
      <c r="BY1375">
        <v>0</v>
      </c>
      <c r="BZ1375">
        <v>12</v>
      </c>
      <c r="CA1375" t="s">
        <v>115</v>
      </c>
      <c r="CC1375" t="s">
        <v>2031</v>
      </c>
      <c r="CD1375" t="s">
        <v>2024</v>
      </c>
      <c r="CF1375" t="s">
        <v>119</v>
      </c>
      <c r="CG1375" t="s">
        <v>120</v>
      </c>
      <c r="CH1375" s="8">
        <v>96950</v>
      </c>
      <c r="CI1375" s="3">
        <v>9.75</v>
      </c>
      <c r="CJ1375" s="3">
        <v>9.75</v>
      </c>
      <c r="CK1375" s="3">
        <v>14.63</v>
      </c>
      <c r="CL1375" s="3">
        <v>14.63</v>
      </c>
      <c r="CM1375" t="s">
        <v>136</v>
      </c>
      <c r="CN1375" t="s">
        <v>2032</v>
      </c>
      <c r="CO1375" t="s">
        <v>138</v>
      </c>
      <c r="CQ1375" t="s">
        <v>133</v>
      </c>
      <c r="CR1375" t="s">
        <v>133</v>
      </c>
      <c r="CS1375" t="s">
        <v>139</v>
      </c>
      <c r="CT1375" t="s">
        <v>133</v>
      </c>
      <c r="CU1375" t="s">
        <v>139</v>
      </c>
      <c r="CV1375" t="s">
        <v>133</v>
      </c>
      <c r="CW1375" t="s">
        <v>139</v>
      </c>
      <c r="CX1375" t="s">
        <v>729</v>
      </c>
      <c r="CY1375" s="10">
        <v>16702346617</v>
      </c>
      <c r="CZ1375" t="s">
        <v>2029</v>
      </c>
      <c r="DA1375" t="s">
        <v>209</v>
      </c>
      <c r="DB1375" t="s">
        <v>133</v>
      </c>
      <c r="DC1375" t="s">
        <v>115</v>
      </c>
    </row>
    <row r="1376" spans="1:112" ht="14.45" customHeight="1" x14ac:dyDescent="0.25">
      <c r="A1376" t="s">
        <v>2975</v>
      </c>
      <c r="B1376" t="s">
        <v>212</v>
      </c>
      <c r="C1376" s="1">
        <v>45642</v>
      </c>
      <c r="D1376" s="1">
        <v>45712</v>
      </c>
      <c r="E1376" t="s">
        <v>114</v>
      </c>
      <c r="G1376" t="s">
        <v>133</v>
      </c>
      <c r="H1376" t="s">
        <v>115</v>
      </c>
      <c r="I1376" t="s">
        <v>115</v>
      </c>
      <c r="J1376" t="s">
        <v>559</v>
      </c>
      <c r="L1376" t="s">
        <v>560</v>
      </c>
      <c r="M1376" t="s">
        <v>561</v>
      </c>
      <c r="N1376" t="s">
        <v>148</v>
      </c>
      <c r="O1376" t="s">
        <v>120</v>
      </c>
      <c r="P1376" s="8">
        <v>96950</v>
      </c>
      <c r="Q1376" t="s">
        <v>121</v>
      </c>
      <c r="S1376" s="10">
        <v>16702345828</v>
      </c>
      <c r="U1376" t="s">
        <v>562</v>
      </c>
      <c r="V1376">
        <v>2362</v>
      </c>
      <c r="W1376" t="s">
        <v>123</v>
      </c>
      <c r="Y1376" t="s">
        <v>563</v>
      </c>
      <c r="Z1376" t="s">
        <v>564</v>
      </c>
      <c r="AB1376" t="s">
        <v>565</v>
      </c>
      <c r="AC1376" t="s">
        <v>560</v>
      </c>
      <c r="AD1376" t="s">
        <v>561</v>
      </c>
      <c r="AE1376" t="s">
        <v>148</v>
      </c>
      <c r="AF1376" t="s">
        <v>120</v>
      </c>
      <c r="AG1376" s="8">
        <v>96950</v>
      </c>
      <c r="AH1376" t="s">
        <v>121</v>
      </c>
      <c r="AJ1376" s="10">
        <v>16702345828</v>
      </c>
      <c r="AL1376" t="s">
        <v>566</v>
      </c>
      <c r="AM1376" t="s">
        <v>567</v>
      </c>
      <c r="AN1376" t="s">
        <v>568</v>
      </c>
      <c r="AO1376" t="s">
        <v>569</v>
      </c>
      <c r="AQ1376" t="s">
        <v>570</v>
      </c>
      <c r="AR1376" t="s">
        <v>571</v>
      </c>
      <c r="AS1376" t="s">
        <v>148</v>
      </c>
      <c r="AT1376" t="s">
        <v>120</v>
      </c>
      <c r="AU1376" s="8">
        <v>96950</v>
      </c>
      <c r="AV1376" t="s">
        <v>121</v>
      </c>
      <c r="AX1376" s="10">
        <v>16702872946</v>
      </c>
      <c r="AZ1376" t="s">
        <v>572</v>
      </c>
      <c r="BA1376" t="s">
        <v>573</v>
      </c>
      <c r="BD1376" t="str">
        <f>"47-2073.00"</f>
        <v>47-2073.00</v>
      </c>
      <c r="BE1376" t="s">
        <v>2976</v>
      </c>
      <c r="BF1376" t="s">
        <v>2977</v>
      </c>
      <c r="BG1376" t="s">
        <v>2978</v>
      </c>
      <c r="BH1376">
        <v>1</v>
      </c>
      <c r="BJ1376" s="1">
        <v>45748</v>
      </c>
      <c r="BK1376" s="1">
        <v>46112</v>
      </c>
      <c r="BN1376">
        <v>40</v>
      </c>
      <c r="BO1376">
        <v>0</v>
      </c>
      <c r="BP1376">
        <v>8</v>
      </c>
      <c r="BQ1376">
        <v>8</v>
      </c>
      <c r="BR1376">
        <v>8</v>
      </c>
      <c r="BS1376">
        <v>8</v>
      </c>
      <c r="BT1376">
        <v>8</v>
      </c>
      <c r="BU1376">
        <v>0</v>
      </c>
      <c r="BV1376" t="str">
        <f t="shared" si="25"/>
        <v>8:00 AM</v>
      </c>
      <c r="BW1376" t="str">
        <f t="shared" si="26"/>
        <v>5:00 PM</v>
      </c>
      <c r="BX1376" t="s">
        <v>226</v>
      </c>
      <c r="BY1376">
        <v>0</v>
      </c>
      <c r="BZ1376">
        <v>12</v>
      </c>
      <c r="CA1376" t="s">
        <v>115</v>
      </c>
      <c r="CC1376" t="s">
        <v>368</v>
      </c>
      <c r="CD1376" t="s">
        <v>560</v>
      </c>
      <c r="CE1376" t="s">
        <v>561</v>
      </c>
      <c r="CF1376" t="s">
        <v>148</v>
      </c>
      <c r="CG1376" t="s">
        <v>120</v>
      </c>
      <c r="CH1376" s="8">
        <v>96950</v>
      </c>
      <c r="CI1376" s="3">
        <v>11.86</v>
      </c>
      <c r="CJ1376" s="3">
        <v>11.86</v>
      </c>
      <c r="CK1376" s="3">
        <v>17.79</v>
      </c>
      <c r="CL1376" s="3">
        <v>17.79</v>
      </c>
      <c r="CM1376" t="s">
        <v>136</v>
      </c>
      <c r="CN1376" t="s">
        <v>368</v>
      </c>
      <c r="CO1376" t="s">
        <v>138</v>
      </c>
      <c r="CQ1376" t="s">
        <v>115</v>
      </c>
      <c r="CR1376" t="s">
        <v>133</v>
      </c>
      <c r="CS1376" t="s">
        <v>139</v>
      </c>
      <c r="CT1376" t="s">
        <v>133</v>
      </c>
      <c r="CU1376" t="s">
        <v>139</v>
      </c>
      <c r="CV1376" t="s">
        <v>133</v>
      </c>
      <c r="CW1376" t="s">
        <v>139</v>
      </c>
      <c r="CX1376" t="s">
        <v>680</v>
      </c>
      <c r="CY1376" s="10">
        <v>16702345828</v>
      </c>
      <c r="CZ1376" t="s">
        <v>566</v>
      </c>
      <c r="DA1376" t="s">
        <v>139</v>
      </c>
      <c r="DB1376" t="s">
        <v>133</v>
      </c>
      <c r="DC1376" t="s">
        <v>115</v>
      </c>
      <c r="DD1376" t="s">
        <v>568</v>
      </c>
      <c r="DE1376" t="s">
        <v>569</v>
      </c>
      <c r="DG1376" t="s">
        <v>573</v>
      </c>
      <c r="DH1376" t="s">
        <v>572</v>
      </c>
    </row>
    <row r="1377" spans="1:112" ht="14.45" customHeight="1" x14ac:dyDescent="0.25">
      <c r="A1377" t="s">
        <v>4026</v>
      </c>
      <c r="B1377" t="s">
        <v>212</v>
      </c>
      <c r="C1377" s="1">
        <v>45643</v>
      </c>
      <c r="D1377" s="1">
        <v>45712</v>
      </c>
      <c r="E1377" t="s">
        <v>114</v>
      </c>
      <c r="G1377" t="s">
        <v>115</v>
      </c>
      <c r="H1377" t="s">
        <v>115</v>
      </c>
      <c r="I1377" t="s">
        <v>115</v>
      </c>
      <c r="J1377" t="s">
        <v>559</v>
      </c>
      <c r="L1377" t="s">
        <v>560</v>
      </c>
      <c r="M1377" t="s">
        <v>561</v>
      </c>
      <c r="N1377" t="s">
        <v>148</v>
      </c>
      <c r="O1377" t="s">
        <v>120</v>
      </c>
      <c r="P1377" s="8">
        <v>96950</v>
      </c>
      <c r="Q1377" t="s">
        <v>121</v>
      </c>
      <c r="S1377" s="10">
        <v>16702345828</v>
      </c>
      <c r="U1377" t="s">
        <v>562</v>
      </c>
      <c r="V1377">
        <v>2362</v>
      </c>
      <c r="W1377" t="s">
        <v>123</v>
      </c>
      <c r="Y1377" t="s">
        <v>563</v>
      </c>
      <c r="Z1377" t="s">
        <v>564</v>
      </c>
      <c r="AB1377" t="s">
        <v>565</v>
      </c>
      <c r="AC1377" t="s">
        <v>560</v>
      </c>
      <c r="AD1377" t="s">
        <v>561</v>
      </c>
      <c r="AE1377" t="s">
        <v>148</v>
      </c>
      <c r="AF1377" t="s">
        <v>120</v>
      </c>
      <c r="AG1377" s="8">
        <v>96950</v>
      </c>
      <c r="AH1377" t="s">
        <v>121</v>
      </c>
      <c r="AJ1377" s="10">
        <v>16702345828</v>
      </c>
      <c r="AL1377" t="s">
        <v>566</v>
      </c>
      <c r="AM1377" t="s">
        <v>567</v>
      </c>
      <c r="AN1377" t="s">
        <v>568</v>
      </c>
      <c r="AO1377" t="s">
        <v>569</v>
      </c>
      <c r="AQ1377" t="s">
        <v>570</v>
      </c>
      <c r="AR1377" t="s">
        <v>571</v>
      </c>
      <c r="AS1377" t="s">
        <v>148</v>
      </c>
      <c r="AT1377" t="s">
        <v>120</v>
      </c>
      <c r="AU1377" s="8">
        <v>96950</v>
      </c>
      <c r="AV1377" t="s">
        <v>121</v>
      </c>
      <c r="AX1377" s="10">
        <v>16702872946</v>
      </c>
      <c r="AZ1377" t="s">
        <v>4027</v>
      </c>
      <c r="BA1377" t="s">
        <v>573</v>
      </c>
      <c r="BD1377" t="str">
        <f>"43-3031.00"</f>
        <v>43-3031.00</v>
      </c>
      <c r="BE1377" t="s">
        <v>430</v>
      </c>
      <c r="BF1377" t="s">
        <v>4028</v>
      </c>
      <c r="BG1377" t="s">
        <v>4029</v>
      </c>
      <c r="BH1377">
        <v>2</v>
      </c>
      <c r="BJ1377" s="1">
        <v>45748</v>
      </c>
      <c r="BK1377" s="1">
        <v>46112</v>
      </c>
      <c r="BN1377">
        <v>40</v>
      </c>
      <c r="BO1377">
        <v>0</v>
      </c>
      <c r="BP1377">
        <v>8</v>
      </c>
      <c r="BQ1377">
        <v>8</v>
      </c>
      <c r="BR1377">
        <v>8</v>
      </c>
      <c r="BS1377">
        <v>8</v>
      </c>
      <c r="BT1377">
        <v>8</v>
      </c>
      <c r="BU1377">
        <v>0</v>
      </c>
      <c r="BV1377" t="str">
        <f t="shared" si="25"/>
        <v>8:00 AM</v>
      </c>
      <c r="BW1377" t="str">
        <f t="shared" si="26"/>
        <v>5:00 PM</v>
      </c>
      <c r="BX1377" t="s">
        <v>226</v>
      </c>
      <c r="BY1377">
        <v>0</v>
      </c>
      <c r="BZ1377">
        <v>24</v>
      </c>
      <c r="CA1377" t="s">
        <v>115</v>
      </c>
      <c r="CC1377" t="s">
        <v>368</v>
      </c>
      <c r="CD1377" t="s">
        <v>560</v>
      </c>
      <c r="CE1377" t="s">
        <v>561</v>
      </c>
      <c r="CF1377" t="s">
        <v>148</v>
      </c>
      <c r="CG1377" t="s">
        <v>120</v>
      </c>
      <c r="CH1377" s="8">
        <v>96950</v>
      </c>
      <c r="CI1377" s="3">
        <v>12.28</v>
      </c>
      <c r="CJ1377" s="3">
        <v>12.28</v>
      </c>
      <c r="CK1377" s="3">
        <v>18.420000000000002</v>
      </c>
      <c r="CL1377" s="3">
        <v>18.420000000000002</v>
      </c>
      <c r="CM1377" t="s">
        <v>136</v>
      </c>
      <c r="CN1377" t="s">
        <v>368</v>
      </c>
      <c r="CO1377" t="s">
        <v>138</v>
      </c>
      <c r="CQ1377" t="s">
        <v>115</v>
      </c>
      <c r="CR1377" t="s">
        <v>133</v>
      </c>
      <c r="CS1377" t="s">
        <v>139</v>
      </c>
      <c r="CT1377" t="s">
        <v>133</v>
      </c>
      <c r="CU1377" t="s">
        <v>139</v>
      </c>
      <c r="CV1377" t="s">
        <v>133</v>
      </c>
      <c r="CW1377" t="s">
        <v>139</v>
      </c>
      <c r="CX1377" t="s">
        <v>680</v>
      </c>
      <c r="CY1377" s="10">
        <v>16702345828</v>
      </c>
      <c r="CZ1377" t="s">
        <v>566</v>
      </c>
      <c r="DA1377" t="s">
        <v>139</v>
      </c>
      <c r="DB1377" t="s">
        <v>133</v>
      </c>
      <c r="DC1377" t="s">
        <v>115</v>
      </c>
      <c r="DD1377" t="s">
        <v>568</v>
      </c>
      <c r="DE1377" t="s">
        <v>569</v>
      </c>
      <c r="DG1377" t="s">
        <v>573</v>
      </c>
      <c r="DH1377" t="s">
        <v>572</v>
      </c>
    </row>
    <row r="1378" spans="1:112" ht="14.45" customHeight="1" x14ac:dyDescent="0.25">
      <c r="A1378" t="s">
        <v>5007</v>
      </c>
      <c r="B1378" t="s">
        <v>212</v>
      </c>
      <c r="C1378" s="1">
        <v>45688</v>
      </c>
      <c r="D1378" s="1">
        <v>45712</v>
      </c>
      <c r="E1378" t="s">
        <v>144</v>
      </c>
      <c r="F1378" s="1">
        <v>45807</v>
      </c>
      <c r="G1378" t="s">
        <v>133</v>
      </c>
      <c r="H1378" t="s">
        <v>115</v>
      </c>
      <c r="I1378" t="s">
        <v>115</v>
      </c>
      <c r="J1378" t="s">
        <v>5008</v>
      </c>
      <c r="K1378" t="s">
        <v>5009</v>
      </c>
      <c r="L1378" t="s">
        <v>5010</v>
      </c>
      <c r="M1378" t="s">
        <v>5011</v>
      </c>
      <c r="N1378" t="s">
        <v>119</v>
      </c>
      <c r="O1378" t="s">
        <v>120</v>
      </c>
      <c r="P1378" s="8">
        <v>96950</v>
      </c>
      <c r="Q1378" t="s">
        <v>121</v>
      </c>
      <c r="S1378" s="10">
        <v>16709891062</v>
      </c>
      <c r="U1378" t="s">
        <v>5012</v>
      </c>
      <c r="V1378">
        <v>624410</v>
      </c>
      <c r="W1378" t="s">
        <v>123</v>
      </c>
      <c r="Y1378" t="s">
        <v>1081</v>
      </c>
      <c r="Z1378" t="s">
        <v>5013</v>
      </c>
      <c r="AA1378" t="s">
        <v>5014</v>
      </c>
      <c r="AB1378" t="s">
        <v>4007</v>
      </c>
      <c r="AC1378" t="s">
        <v>5010</v>
      </c>
      <c r="AD1378" t="s">
        <v>5011</v>
      </c>
      <c r="AE1378" t="s">
        <v>119</v>
      </c>
      <c r="AF1378" t="s">
        <v>120</v>
      </c>
      <c r="AG1378" s="8">
        <v>96950</v>
      </c>
      <c r="AH1378" t="s">
        <v>121</v>
      </c>
      <c r="AJ1378" s="10">
        <v>16709891062</v>
      </c>
      <c r="AL1378" t="s">
        <v>5015</v>
      </c>
      <c r="BD1378" t="str">
        <f>"13-2011.00"</f>
        <v>13-2011.00</v>
      </c>
      <c r="BE1378" t="s">
        <v>129</v>
      </c>
      <c r="BF1378" t="s">
        <v>5016</v>
      </c>
      <c r="BG1378" t="s">
        <v>131</v>
      </c>
      <c r="BH1378">
        <v>2</v>
      </c>
      <c r="BJ1378" s="1">
        <v>45809</v>
      </c>
      <c r="BK1378" s="1">
        <v>46904</v>
      </c>
      <c r="BN1378">
        <v>35</v>
      </c>
      <c r="BO1378">
        <v>0</v>
      </c>
      <c r="BP1378">
        <v>7</v>
      </c>
      <c r="BQ1378">
        <v>7</v>
      </c>
      <c r="BR1378">
        <v>7</v>
      </c>
      <c r="BS1378">
        <v>7</v>
      </c>
      <c r="BT1378">
        <v>7</v>
      </c>
      <c r="BU1378">
        <v>0</v>
      </c>
      <c r="BV1378" t="str">
        <f t="shared" si="25"/>
        <v>8:00 AM</v>
      </c>
      <c r="BW1378" t="str">
        <f t="shared" si="26"/>
        <v>5:00 PM</v>
      </c>
      <c r="BX1378" t="s">
        <v>132</v>
      </c>
      <c r="BY1378">
        <v>0</v>
      </c>
      <c r="BZ1378">
        <v>48</v>
      </c>
      <c r="CA1378" t="s">
        <v>115</v>
      </c>
      <c r="CC1378" t="s">
        <v>5017</v>
      </c>
      <c r="CD1378" t="s">
        <v>5010</v>
      </c>
      <c r="CF1378" t="s">
        <v>119</v>
      </c>
      <c r="CG1378" t="s">
        <v>120</v>
      </c>
      <c r="CH1378" s="8">
        <v>96950</v>
      </c>
      <c r="CI1378" s="3">
        <v>17.48</v>
      </c>
      <c r="CJ1378" s="3">
        <v>17.48</v>
      </c>
      <c r="CK1378" s="3">
        <v>26.22</v>
      </c>
      <c r="CL1378" s="3">
        <v>26.22</v>
      </c>
      <c r="CM1378" t="s">
        <v>136</v>
      </c>
      <c r="CN1378" t="s">
        <v>368</v>
      </c>
      <c r="CO1378" t="s">
        <v>138</v>
      </c>
      <c r="CQ1378" t="s">
        <v>115</v>
      </c>
      <c r="CR1378" t="s">
        <v>133</v>
      </c>
      <c r="CS1378" t="s">
        <v>139</v>
      </c>
      <c r="CT1378" t="s">
        <v>133</v>
      </c>
      <c r="CU1378" t="s">
        <v>139</v>
      </c>
      <c r="CV1378" t="s">
        <v>133</v>
      </c>
      <c r="CW1378" t="s">
        <v>139</v>
      </c>
      <c r="CX1378" t="s">
        <v>2193</v>
      </c>
      <c r="CY1378" s="10">
        <v>16709891062</v>
      </c>
      <c r="CZ1378" t="s">
        <v>5015</v>
      </c>
      <c r="DA1378" t="s">
        <v>139</v>
      </c>
      <c r="DB1378" t="s">
        <v>133</v>
      </c>
      <c r="DC1378" t="s">
        <v>115</v>
      </c>
      <c r="DD1378" t="s">
        <v>594</v>
      </c>
      <c r="DE1378" t="s">
        <v>5018</v>
      </c>
      <c r="DF1378" t="s">
        <v>4433</v>
      </c>
      <c r="DG1378" t="s">
        <v>5019</v>
      </c>
      <c r="DH1378" t="s">
        <v>5015</v>
      </c>
    </row>
    <row r="1379" spans="1:112" ht="14.45" customHeight="1" x14ac:dyDescent="0.25">
      <c r="A1379" t="s">
        <v>8523</v>
      </c>
      <c r="B1379" t="s">
        <v>212</v>
      </c>
      <c r="C1379" s="1">
        <v>45642</v>
      </c>
      <c r="D1379" s="1">
        <v>45712</v>
      </c>
      <c r="E1379" t="s">
        <v>114</v>
      </c>
      <c r="G1379" t="s">
        <v>133</v>
      </c>
      <c r="H1379" t="s">
        <v>115</v>
      </c>
      <c r="I1379" t="s">
        <v>115</v>
      </c>
      <c r="J1379" t="s">
        <v>559</v>
      </c>
      <c r="L1379" t="s">
        <v>560</v>
      </c>
      <c r="M1379" t="s">
        <v>561</v>
      </c>
      <c r="N1379" t="s">
        <v>148</v>
      </c>
      <c r="O1379" t="s">
        <v>120</v>
      </c>
      <c r="P1379" s="8">
        <v>96950</v>
      </c>
      <c r="Q1379" t="s">
        <v>121</v>
      </c>
      <c r="S1379" s="10">
        <v>16702345828</v>
      </c>
      <c r="U1379" t="s">
        <v>562</v>
      </c>
      <c r="V1379">
        <v>2362</v>
      </c>
      <c r="W1379" t="s">
        <v>123</v>
      </c>
      <c r="Y1379" t="s">
        <v>563</v>
      </c>
      <c r="Z1379" t="s">
        <v>564</v>
      </c>
      <c r="AB1379" t="s">
        <v>565</v>
      </c>
      <c r="AC1379" t="s">
        <v>560</v>
      </c>
      <c r="AD1379" t="s">
        <v>561</v>
      </c>
      <c r="AE1379" t="s">
        <v>148</v>
      </c>
      <c r="AF1379" t="s">
        <v>120</v>
      </c>
      <c r="AG1379" s="8">
        <v>96950</v>
      </c>
      <c r="AH1379" t="s">
        <v>121</v>
      </c>
      <c r="AJ1379" s="10">
        <v>16702345828</v>
      </c>
      <c r="AL1379" t="s">
        <v>566</v>
      </c>
      <c r="AM1379" t="s">
        <v>567</v>
      </c>
      <c r="AN1379" t="s">
        <v>568</v>
      </c>
      <c r="AO1379" t="s">
        <v>569</v>
      </c>
      <c r="AQ1379" t="s">
        <v>570</v>
      </c>
      <c r="AR1379" t="s">
        <v>571</v>
      </c>
      <c r="AS1379" t="s">
        <v>148</v>
      </c>
      <c r="AT1379" t="s">
        <v>120</v>
      </c>
      <c r="AU1379" s="8">
        <v>96950</v>
      </c>
      <c r="AV1379" t="s">
        <v>121</v>
      </c>
      <c r="AX1379" s="10">
        <v>16702872946</v>
      </c>
      <c r="AZ1379" t="s">
        <v>572</v>
      </c>
      <c r="BA1379" t="s">
        <v>573</v>
      </c>
      <c r="BD1379" t="str">
        <f>"47-2073.00"</f>
        <v>47-2073.00</v>
      </c>
      <c r="BE1379" t="s">
        <v>2976</v>
      </c>
      <c r="BF1379" t="s">
        <v>2977</v>
      </c>
      <c r="BG1379" t="s">
        <v>2978</v>
      </c>
      <c r="BH1379">
        <v>2</v>
      </c>
      <c r="BJ1379" s="1">
        <v>45748</v>
      </c>
      <c r="BK1379" s="1">
        <v>46843</v>
      </c>
      <c r="BN1379">
        <v>40</v>
      </c>
      <c r="BO1379">
        <v>0</v>
      </c>
      <c r="BP1379">
        <v>8</v>
      </c>
      <c r="BQ1379">
        <v>8</v>
      </c>
      <c r="BR1379">
        <v>8</v>
      </c>
      <c r="BS1379">
        <v>8</v>
      </c>
      <c r="BT1379">
        <v>8</v>
      </c>
      <c r="BU1379">
        <v>0</v>
      </c>
      <c r="BV1379" t="str">
        <f t="shared" si="25"/>
        <v>8:00 AM</v>
      </c>
      <c r="BW1379" t="str">
        <f t="shared" si="26"/>
        <v>5:00 PM</v>
      </c>
      <c r="BX1379" t="s">
        <v>226</v>
      </c>
      <c r="BY1379">
        <v>0</v>
      </c>
      <c r="BZ1379">
        <v>12</v>
      </c>
      <c r="CA1379" t="s">
        <v>115</v>
      </c>
      <c r="CC1379" t="s">
        <v>368</v>
      </c>
      <c r="CD1379" t="s">
        <v>560</v>
      </c>
      <c r="CE1379" t="s">
        <v>561</v>
      </c>
      <c r="CF1379" t="s">
        <v>148</v>
      </c>
      <c r="CG1379" t="s">
        <v>120</v>
      </c>
      <c r="CH1379" s="8">
        <v>96950</v>
      </c>
      <c r="CI1379" s="3">
        <v>11.86</v>
      </c>
      <c r="CJ1379" s="3">
        <v>11.86</v>
      </c>
      <c r="CK1379" s="3">
        <v>17.79</v>
      </c>
      <c r="CL1379" s="3">
        <v>17.79</v>
      </c>
      <c r="CM1379" t="s">
        <v>136</v>
      </c>
      <c r="CN1379" t="s">
        <v>368</v>
      </c>
      <c r="CO1379" t="s">
        <v>138</v>
      </c>
      <c r="CQ1379" t="s">
        <v>115</v>
      </c>
      <c r="CR1379" t="s">
        <v>133</v>
      </c>
      <c r="CS1379" t="s">
        <v>139</v>
      </c>
      <c r="CT1379" t="s">
        <v>133</v>
      </c>
      <c r="CU1379" t="s">
        <v>139</v>
      </c>
      <c r="CV1379" t="s">
        <v>133</v>
      </c>
      <c r="CW1379" t="s">
        <v>139</v>
      </c>
      <c r="CX1379" t="s">
        <v>680</v>
      </c>
      <c r="CY1379" s="10">
        <v>16702345828</v>
      </c>
      <c r="CZ1379" t="s">
        <v>566</v>
      </c>
      <c r="DA1379" t="s">
        <v>139</v>
      </c>
      <c r="DB1379" t="s">
        <v>133</v>
      </c>
      <c r="DC1379" t="s">
        <v>115</v>
      </c>
      <c r="DD1379" t="s">
        <v>568</v>
      </c>
      <c r="DE1379" t="s">
        <v>569</v>
      </c>
      <c r="DG1379" t="s">
        <v>573</v>
      </c>
      <c r="DH1379" t="s">
        <v>572</v>
      </c>
    </row>
    <row r="1380" spans="1:112" ht="14.45" customHeight="1" x14ac:dyDescent="0.25">
      <c r="A1380" t="s">
        <v>4015</v>
      </c>
      <c r="B1380" t="s">
        <v>143</v>
      </c>
      <c r="C1380" s="1">
        <v>45663</v>
      </c>
      <c r="D1380" s="1">
        <v>45713</v>
      </c>
      <c r="E1380" t="s">
        <v>114</v>
      </c>
      <c r="G1380" t="s">
        <v>115</v>
      </c>
      <c r="H1380" t="s">
        <v>115</v>
      </c>
      <c r="I1380" t="s">
        <v>115</v>
      </c>
      <c r="J1380" t="s">
        <v>4016</v>
      </c>
      <c r="L1380" t="s">
        <v>1340</v>
      </c>
      <c r="M1380" t="s">
        <v>1341</v>
      </c>
      <c r="N1380" t="s">
        <v>119</v>
      </c>
      <c r="O1380" t="s">
        <v>120</v>
      </c>
      <c r="P1380" s="8">
        <v>96950</v>
      </c>
      <c r="Q1380" t="s">
        <v>121</v>
      </c>
      <c r="S1380" s="10">
        <v>16702348897</v>
      </c>
      <c r="U1380" t="s">
        <v>4017</v>
      </c>
      <c r="V1380">
        <v>236220</v>
      </c>
      <c r="W1380" t="s">
        <v>123</v>
      </c>
      <c r="Y1380" t="s">
        <v>1343</v>
      </c>
      <c r="Z1380" t="s">
        <v>1344</v>
      </c>
      <c r="AA1380" t="s">
        <v>1345</v>
      </c>
      <c r="AB1380" t="s">
        <v>1732</v>
      </c>
      <c r="AC1380" t="s">
        <v>1340</v>
      </c>
      <c r="AD1380" t="s">
        <v>1341</v>
      </c>
      <c r="AE1380" t="s">
        <v>119</v>
      </c>
      <c r="AF1380" t="s">
        <v>120</v>
      </c>
      <c r="AG1380" s="8">
        <v>96950</v>
      </c>
      <c r="AH1380" t="s">
        <v>121</v>
      </c>
      <c r="AJ1380" s="10">
        <v>16702348897</v>
      </c>
      <c r="AL1380" t="s">
        <v>4018</v>
      </c>
      <c r="BD1380" t="str">
        <f>"43-3061.00"</f>
        <v>43-3061.00</v>
      </c>
      <c r="BE1380" t="s">
        <v>4019</v>
      </c>
      <c r="BF1380" t="s">
        <v>4020</v>
      </c>
      <c r="BG1380" t="s">
        <v>4021</v>
      </c>
      <c r="BH1380">
        <v>2</v>
      </c>
      <c r="BI1380">
        <v>2</v>
      </c>
      <c r="BJ1380" s="1">
        <v>45717</v>
      </c>
      <c r="BK1380" s="1">
        <v>46081</v>
      </c>
      <c r="BL1380" s="1">
        <v>45717</v>
      </c>
      <c r="BM1380" s="1">
        <v>46081</v>
      </c>
      <c r="BN1380">
        <v>40</v>
      </c>
      <c r="BO1380">
        <v>0</v>
      </c>
      <c r="BP1380">
        <v>8</v>
      </c>
      <c r="BQ1380">
        <v>8</v>
      </c>
      <c r="BR1380">
        <v>8</v>
      </c>
      <c r="BS1380">
        <v>8</v>
      </c>
      <c r="BT1380">
        <v>8</v>
      </c>
      <c r="BU1380">
        <v>0</v>
      </c>
      <c r="BV1380" t="str">
        <f t="shared" si="25"/>
        <v>8:00 AM</v>
      </c>
      <c r="BW1380" t="str">
        <f t="shared" si="26"/>
        <v>5:00 PM</v>
      </c>
      <c r="BX1380" t="s">
        <v>226</v>
      </c>
      <c r="BY1380">
        <v>0</v>
      </c>
      <c r="BZ1380">
        <v>12</v>
      </c>
      <c r="CA1380" t="s">
        <v>115</v>
      </c>
      <c r="CC1380" s="2" t="s">
        <v>4022</v>
      </c>
      <c r="CD1380" t="s">
        <v>1341</v>
      </c>
      <c r="CF1380" t="s">
        <v>119</v>
      </c>
      <c r="CG1380" t="s">
        <v>120</v>
      </c>
      <c r="CH1380" s="8">
        <v>96950</v>
      </c>
      <c r="CI1380" s="3">
        <v>13.35</v>
      </c>
      <c r="CJ1380" s="3">
        <v>13.35</v>
      </c>
      <c r="CK1380" s="3">
        <v>20.03</v>
      </c>
      <c r="CL1380" s="3">
        <v>20.03</v>
      </c>
      <c r="CM1380" t="s">
        <v>136</v>
      </c>
      <c r="CN1380" t="s">
        <v>139</v>
      </c>
      <c r="CO1380" t="s">
        <v>138</v>
      </c>
      <c r="CQ1380" t="s">
        <v>115</v>
      </c>
      <c r="CR1380" t="s">
        <v>133</v>
      </c>
      <c r="CS1380" t="s">
        <v>139</v>
      </c>
      <c r="CT1380" t="s">
        <v>133</v>
      </c>
      <c r="CU1380" t="s">
        <v>139</v>
      </c>
      <c r="CV1380" t="s">
        <v>133</v>
      </c>
      <c r="CW1380" t="s">
        <v>139</v>
      </c>
      <c r="CX1380" t="s">
        <v>139</v>
      </c>
      <c r="CY1380" s="10">
        <v>16702348897</v>
      </c>
      <c r="CZ1380" t="s">
        <v>4023</v>
      </c>
      <c r="DA1380" t="s">
        <v>139</v>
      </c>
      <c r="DB1380" t="s">
        <v>133</v>
      </c>
      <c r="DC1380" t="s">
        <v>115</v>
      </c>
    </row>
    <row r="1381" spans="1:112" ht="14.45" customHeight="1" x14ac:dyDescent="0.25">
      <c r="A1381" t="s">
        <v>4815</v>
      </c>
      <c r="B1381" t="s">
        <v>212</v>
      </c>
      <c r="C1381" s="1">
        <v>45643</v>
      </c>
      <c r="D1381" s="1">
        <v>45713</v>
      </c>
      <c r="E1381" t="s">
        <v>114</v>
      </c>
      <c r="G1381" t="s">
        <v>115</v>
      </c>
      <c r="H1381" t="s">
        <v>115</v>
      </c>
      <c r="I1381" t="s">
        <v>115</v>
      </c>
      <c r="J1381" t="s">
        <v>559</v>
      </c>
      <c r="L1381" t="s">
        <v>560</v>
      </c>
      <c r="M1381" t="s">
        <v>561</v>
      </c>
      <c r="N1381" t="s">
        <v>148</v>
      </c>
      <c r="O1381" t="s">
        <v>120</v>
      </c>
      <c r="P1381" s="8">
        <v>96950</v>
      </c>
      <c r="Q1381" t="s">
        <v>121</v>
      </c>
      <c r="S1381" s="10">
        <v>16702345828</v>
      </c>
      <c r="U1381" t="s">
        <v>562</v>
      </c>
      <c r="V1381">
        <v>56173</v>
      </c>
      <c r="W1381" t="s">
        <v>123</v>
      </c>
      <c r="Y1381" t="s">
        <v>563</v>
      </c>
      <c r="Z1381" t="s">
        <v>564</v>
      </c>
      <c r="AB1381" t="s">
        <v>565</v>
      </c>
      <c r="AC1381" t="s">
        <v>560</v>
      </c>
      <c r="AD1381" t="s">
        <v>561</v>
      </c>
      <c r="AE1381" t="s">
        <v>148</v>
      </c>
      <c r="AF1381" t="s">
        <v>120</v>
      </c>
      <c r="AG1381" s="8">
        <v>96950</v>
      </c>
      <c r="AH1381" t="s">
        <v>121</v>
      </c>
      <c r="AJ1381" s="10">
        <v>16702345828</v>
      </c>
      <c r="AL1381" t="s">
        <v>566</v>
      </c>
      <c r="AM1381" t="s">
        <v>567</v>
      </c>
      <c r="AN1381" t="s">
        <v>568</v>
      </c>
      <c r="AO1381" t="s">
        <v>569</v>
      </c>
      <c r="AQ1381" t="s">
        <v>570</v>
      </c>
      <c r="AR1381" t="s">
        <v>4816</v>
      </c>
      <c r="AS1381" t="s">
        <v>148</v>
      </c>
      <c r="AT1381" t="s">
        <v>120</v>
      </c>
      <c r="AU1381" s="8">
        <v>96950</v>
      </c>
      <c r="AV1381" t="s">
        <v>121</v>
      </c>
      <c r="AX1381" s="10">
        <v>16702872946</v>
      </c>
      <c r="AZ1381" t="s">
        <v>572</v>
      </c>
      <c r="BA1381" t="s">
        <v>573</v>
      </c>
      <c r="BD1381" t="str">
        <f>"37-3011.00"</f>
        <v>37-3011.00</v>
      </c>
      <c r="BE1381" t="s">
        <v>155</v>
      </c>
      <c r="BF1381" t="s">
        <v>4817</v>
      </c>
      <c r="BG1381" t="s">
        <v>575</v>
      </c>
      <c r="BH1381">
        <v>1</v>
      </c>
      <c r="BJ1381" s="1">
        <v>45748</v>
      </c>
      <c r="BK1381" s="1">
        <v>46112</v>
      </c>
      <c r="BN1381">
        <v>40</v>
      </c>
      <c r="BO1381">
        <v>0</v>
      </c>
      <c r="BP1381">
        <v>8</v>
      </c>
      <c r="BQ1381">
        <v>8</v>
      </c>
      <c r="BR1381">
        <v>8</v>
      </c>
      <c r="BS1381">
        <v>8</v>
      </c>
      <c r="BT1381">
        <v>8</v>
      </c>
      <c r="BU1381">
        <v>0</v>
      </c>
      <c r="BV1381" t="str">
        <f t="shared" si="25"/>
        <v>8:00 AM</v>
      </c>
      <c r="BW1381" t="str">
        <f t="shared" si="26"/>
        <v>5:00 PM</v>
      </c>
      <c r="BX1381" t="s">
        <v>158</v>
      </c>
      <c r="BY1381">
        <v>0</v>
      </c>
      <c r="BZ1381">
        <v>3</v>
      </c>
      <c r="CA1381" t="s">
        <v>115</v>
      </c>
      <c r="CC1381" t="s">
        <v>368</v>
      </c>
      <c r="CD1381" t="s">
        <v>560</v>
      </c>
      <c r="CE1381" t="s">
        <v>561</v>
      </c>
      <c r="CF1381" t="s">
        <v>148</v>
      </c>
      <c r="CG1381" t="s">
        <v>120</v>
      </c>
      <c r="CH1381" s="8">
        <v>96950</v>
      </c>
      <c r="CI1381" s="3">
        <v>8.57</v>
      </c>
      <c r="CJ1381" s="3">
        <v>8.57</v>
      </c>
      <c r="CK1381" s="3">
        <v>12.86</v>
      </c>
      <c r="CL1381" s="3">
        <v>12.86</v>
      </c>
      <c r="CM1381" t="s">
        <v>136</v>
      </c>
      <c r="CN1381" t="s">
        <v>368</v>
      </c>
      <c r="CO1381" t="s">
        <v>138</v>
      </c>
      <c r="CQ1381" t="s">
        <v>115</v>
      </c>
      <c r="CR1381" t="s">
        <v>133</v>
      </c>
      <c r="CS1381" t="s">
        <v>139</v>
      </c>
      <c r="CT1381" t="s">
        <v>133</v>
      </c>
      <c r="CU1381" t="s">
        <v>139</v>
      </c>
      <c r="CV1381" t="s">
        <v>133</v>
      </c>
      <c r="CW1381" t="s">
        <v>139</v>
      </c>
      <c r="CX1381" t="s">
        <v>680</v>
      </c>
      <c r="CY1381" s="10">
        <v>16702345828</v>
      </c>
      <c r="CZ1381" t="s">
        <v>566</v>
      </c>
      <c r="DA1381" t="s">
        <v>139</v>
      </c>
      <c r="DB1381" t="s">
        <v>133</v>
      </c>
      <c r="DC1381" t="s">
        <v>115</v>
      </c>
      <c r="DD1381" t="s">
        <v>568</v>
      </c>
      <c r="DE1381" t="s">
        <v>569</v>
      </c>
      <c r="DG1381" t="s">
        <v>573</v>
      </c>
      <c r="DH1381" t="s">
        <v>572</v>
      </c>
    </row>
    <row r="1382" spans="1:112" ht="14.45" customHeight="1" x14ac:dyDescent="0.25">
      <c r="A1382" t="s">
        <v>6666</v>
      </c>
      <c r="B1382" t="s">
        <v>143</v>
      </c>
      <c r="C1382" s="1">
        <v>45671</v>
      </c>
      <c r="D1382" s="1">
        <v>45713</v>
      </c>
      <c r="E1382" t="s">
        <v>144</v>
      </c>
      <c r="F1382" s="1">
        <v>45837</v>
      </c>
      <c r="G1382" t="s">
        <v>115</v>
      </c>
      <c r="H1382" t="s">
        <v>115</v>
      </c>
      <c r="I1382" t="s">
        <v>115</v>
      </c>
      <c r="J1382" t="s">
        <v>6667</v>
      </c>
      <c r="K1382" t="s">
        <v>6668</v>
      </c>
      <c r="L1382" t="s">
        <v>4843</v>
      </c>
      <c r="N1382" t="s">
        <v>148</v>
      </c>
      <c r="O1382" t="s">
        <v>120</v>
      </c>
      <c r="P1382" s="8">
        <v>96950</v>
      </c>
      <c r="Q1382" t="s">
        <v>121</v>
      </c>
      <c r="S1382" s="10">
        <v>16702338883</v>
      </c>
      <c r="U1382" t="s">
        <v>6089</v>
      </c>
      <c r="V1382">
        <v>23622</v>
      </c>
      <c r="W1382" t="s">
        <v>123</v>
      </c>
      <c r="Y1382" t="s">
        <v>6669</v>
      </c>
      <c r="Z1382" t="s">
        <v>6670</v>
      </c>
      <c r="AA1382" t="s">
        <v>6671</v>
      </c>
      <c r="AB1382" t="s">
        <v>200</v>
      </c>
      <c r="AC1382" t="s">
        <v>4843</v>
      </c>
      <c r="AE1382" t="s">
        <v>148</v>
      </c>
      <c r="AF1382" t="s">
        <v>120</v>
      </c>
      <c r="AG1382" s="8">
        <v>96950</v>
      </c>
      <c r="AH1382" t="s">
        <v>121</v>
      </c>
      <c r="AJ1382" s="10">
        <v>16702338883</v>
      </c>
      <c r="AL1382" t="s">
        <v>6672</v>
      </c>
      <c r="BD1382" t="str">
        <f>"43-3031.00"</f>
        <v>43-3031.00</v>
      </c>
      <c r="BE1382" t="s">
        <v>430</v>
      </c>
      <c r="BF1382" t="s">
        <v>6673</v>
      </c>
      <c r="BG1382" t="s">
        <v>4804</v>
      </c>
      <c r="BH1382">
        <v>5</v>
      </c>
      <c r="BI1382">
        <v>5</v>
      </c>
      <c r="BJ1382" s="1">
        <v>45839</v>
      </c>
      <c r="BK1382" s="1">
        <v>46203</v>
      </c>
      <c r="BL1382" s="1">
        <v>45839</v>
      </c>
      <c r="BM1382" s="1">
        <v>46203</v>
      </c>
      <c r="BN1382">
        <v>40</v>
      </c>
      <c r="BO1382">
        <v>0</v>
      </c>
      <c r="BP1382">
        <v>8</v>
      </c>
      <c r="BQ1382">
        <v>8</v>
      </c>
      <c r="BR1382">
        <v>8</v>
      </c>
      <c r="BS1382">
        <v>8</v>
      </c>
      <c r="BT1382">
        <v>8</v>
      </c>
      <c r="BU1382">
        <v>0</v>
      </c>
      <c r="BV1382" t="str">
        <f t="shared" si="25"/>
        <v>8:00 AM</v>
      </c>
      <c r="BW1382" t="str">
        <f t="shared" si="26"/>
        <v>5:00 PM</v>
      </c>
      <c r="BX1382" t="s">
        <v>226</v>
      </c>
      <c r="BY1382">
        <v>0</v>
      </c>
      <c r="BZ1382">
        <v>12</v>
      </c>
      <c r="CA1382" t="s">
        <v>115</v>
      </c>
      <c r="CC1382" t="s">
        <v>6674</v>
      </c>
      <c r="CD1382" t="s">
        <v>4843</v>
      </c>
      <c r="CF1382" t="s">
        <v>148</v>
      </c>
      <c r="CG1382" t="s">
        <v>120</v>
      </c>
      <c r="CH1382" s="8">
        <v>96950</v>
      </c>
      <c r="CI1382" s="3">
        <v>12.28</v>
      </c>
      <c r="CJ1382" s="3">
        <v>12.28</v>
      </c>
      <c r="CK1382" s="3">
        <v>18.420000000000002</v>
      </c>
      <c r="CL1382" s="3">
        <v>18.420000000000002</v>
      </c>
      <c r="CM1382" t="s">
        <v>136</v>
      </c>
      <c r="CN1382" t="s">
        <v>139</v>
      </c>
      <c r="CO1382" t="s">
        <v>466</v>
      </c>
      <c r="CQ1382" t="s">
        <v>115</v>
      </c>
      <c r="CR1382" t="s">
        <v>133</v>
      </c>
      <c r="CS1382" t="s">
        <v>133</v>
      </c>
      <c r="CT1382" t="s">
        <v>133</v>
      </c>
      <c r="CU1382" t="s">
        <v>139</v>
      </c>
      <c r="CV1382" t="s">
        <v>133</v>
      </c>
      <c r="CW1382" t="s">
        <v>133</v>
      </c>
      <c r="CX1382" t="s">
        <v>6675</v>
      </c>
      <c r="CY1382" s="10">
        <v>16702338883</v>
      </c>
      <c r="CZ1382" t="s">
        <v>6672</v>
      </c>
      <c r="DA1382" t="s">
        <v>139</v>
      </c>
      <c r="DB1382" t="s">
        <v>133</v>
      </c>
      <c r="DC1382" t="s">
        <v>115</v>
      </c>
    </row>
    <row r="1383" spans="1:112" ht="14.45" customHeight="1" x14ac:dyDescent="0.25">
      <c r="A1383" t="s">
        <v>6740</v>
      </c>
      <c r="B1383" t="s">
        <v>212</v>
      </c>
      <c r="C1383" s="1">
        <v>45713</v>
      </c>
      <c r="D1383" s="1">
        <v>45713</v>
      </c>
      <c r="E1383" t="s">
        <v>144</v>
      </c>
      <c r="F1383" s="1">
        <v>45776</v>
      </c>
      <c r="G1383" t="s">
        <v>115</v>
      </c>
      <c r="H1383" t="s">
        <v>115</v>
      </c>
      <c r="I1383" t="s">
        <v>115</v>
      </c>
      <c r="J1383" t="s">
        <v>2549</v>
      </c>
      <c r="K1383" t="s">
        <v>2550</v>
      </c>
      <c r="L1383" t="s">
        <v>2551</v>
      </c>
      <c r="M1383" t="s">
        <v>2552</v>
      </c>
      <c r="N1383" t="s">
        <v>119</v>
      </c>
      <c r="O1383" t="s">
        <v>120</v>
      </c>
      <c r="P1383" s="8">
        <v>96950</v>
      </c>
      <c r="Q1383" t="s">
        <v>121</v>
      </c>
      <c r="S1383" s="10">
        <v>16703236877</v>
      </c>
      <c r="U1383" t="s">
        <v>2553</v>
      </c>
      <c r="V1383">
        <v>621610</v>
      </c>
      <c r="W1383" t="s">
        <v>123</v>
      </c>
      <c r="Y1383" t="s">
        <v>395</v>
      </c>
      <c r="Z1383" t="s">
        <v>2554</v>
      </c>
      <c r="AA1383" t="s">
        <v>190</v>
      </c>
      <c r="AB1383" t="s">
        <v>200</v>
      </c>
      <c r="AC1383" t="s">
        <v>2555</v>
      </c>
      <c r="AE1383" t="s">
        <v>2556</v>
      </c>
      <c r="AF1383" t="s">
        <v>1258</v>
      </c>
      <c r="AG1383" s="8">
        <v>96931</v>
      </c>
      <c r="AH1383" t="s">
        <v>121</v>
      </c>
      <c r="AJ1383" s="10">
        <v>16716498746</v>
      </c>
      <c r="AK1383">
        <v>203</v>
      </c>
      <c r="AL1383" t="s">
        <v>2557</v>
      </c>
      <c r="BD1383" t="str">
        <f>"31-1122.00"</f>
        <v>31-1122.00</v>
      </c>
      <c r="BE1383" t="s">
        <v>2558</v>
      </c>
      <c r="BF1383" t="s">
        <v>2559</v>
      </c>
      <c r="BG1383" t="s">
        <v>2560</v>
      </c>
      <c r="BH1383">
        <v>2</v>
      </c>
      <c r="BJ1383" s="1">
        <v>45778</v>
      </c>
      <c r="BK1383" s="1">
        <v>45777</v>
      </c>
      <c r="BN1383">
        <v>40</v>
      </c>
      <c r="BO1383">
        <v>0</v>
      </c>
      <c r="BP1383">
        <v>8</v>
      </c>
      <c r="BQ1383">
        <v>8</v>
      </c>
      <c r="BR1383">
        <v>8</v>
      </c>
      <c r="BS1383">
        <v>8</v>
      </c>
      <c r="BT1383">
        <v>5</v>
      </c>
      <c r="BU1383">
        <v>3</v>
      </c>
      <c r="BV1383" t="str">
        <f>"8:30 AM"</f>
        <v>8:30 AM</v>
      </c>
      <c r="BW1383" t="str">
        <f>"5:30 PM"</f>
        <v>5:30 PM</v>
      </c>
      <c r="BX1383" t="s">
        <v>158</v>
      </c>
      <c r="BY1383">
        <v>0</v>
      </c>
      <c r="BZ1383">
        <v>12</v>
      </c>
      <c r="CA1383" t="s">
        <v>115</v>
      </c>
      <c r="CC1383" t="s">
        <v>2561</v>
      </c>
      <c r="CD1383" t="s">
        <v>2551</v>
      </c>
      <c r="CE1383" t="s">
        <v>2552</v>
      </c>
      <c r="CF1383" t="s">
        <v>119</v>
      </c>
      <c r="CG1383" t="s">
        <v>120</v>
      </c>
      <c r="CH1383" s="8">
        <v>96950</v>
      </c>
      <c r="CI1383" s="3">
        <v>11.24</v>
      </c>
      <c r="CJ1383" s="3">
        <v>11.24</v>
      </c>
      <c r="CK1383" s="3">
        <v>16.86</v>
      </c>
      <c r="CL1383" s="3">
        <v>16.86</v>
      </c>
      <c r="CM1383" t="s">
        <v>136</v>
      </c>
      <c r="CN1383" t="s">
        <v>139</v>
      </c>
      <c r="CO1383" t="s">
        <v>138</v>
      </c>
      <c r="CQ1383" t="s">
        <v>115</v>
      </c>
      <c r="CR1383" t="s">
        <v>133</v>
      </c>
      <c r="CS1383" t="s">
        <v>139</v>
      </c>
      <c r="CT1383" t="s">
        <v>133</v>
      </c>
      <c r="CU1383" t="s">
        <v>139</v>
      </c>
      <c r="CV1383" t="s">
        <v>133</v>
      </c>
      <c r="CW1383" t="s">
        <v>139</v>
      </c>
      <c r="CX1383" t="s">
        <v>139</v>
      </c>
      <c r="CY1383" s="10">
        <v>16703236877</v>
      </c>
      <c r="CZ1383" t="s">
        <v>2562</v>
      </c>
      <c r="DA1383" t="s">
        <v>139</v>
      </c>
      <c r="DB1383" t="s">
        <v>133</v>
      </c>
      <c r="DC1383" t="s">
        <v>115</v>
      </c>
    </row>
    <row r="1384" spans="1:112" ht="14.45" customHeight="1" x14ac:dyDescent="0.25">
      <c r="A1384" t="s">
        <v>7601</v>
      </c>
      <c r="B1384" t="s">
        <v>192</v>
      </c>
      <c r="C1384" s="1">
        <v>45664</v>
      </c>
      <c r="D1384" s="1">
        <v>45713</v>
      </c>
      <c r="E1384" t="s">
        <v>114</v>
      </c>
      <c r="G1384" t="s">
        <v>115</v>
      </c>
      <c r="H1384" t="s">
        <v>115</v>
      </c>
      <c r="I1384" t="s">
        <v>115</v>
      </c>
      <c r="J1384" t="s">
        <v>2949</v>
      </c>
      <c r="K1384" t="s">
        <v>2950</v>
      </c>
      <c r="L1384" t="s">
        <v>3224</v>
      </c>
      <c r="M1384" t="s">
        <v>2951</v>
      </c>
      <c r="N1384" t="s">
        <v>119</v>
      </c>
      <c r="O1384" t="s">
        <v>120</v>
      </c>
      <c r="P1384" s="8">
        <v>96950</v>
      </c>
      <c r="Q1384" t="s">
        <v>121</v>
      </c>
      <c r="S1384" s="10">
        <v>16703236877</v>
      </c>
      <c r="U1384" t="s">
        <v>2952</v>
      </c>
      <c r="V1384">
        <v>621610</v>
      </c>
      <c r="W1384" t="s">
        <v>123</v>
      </c>
      <c r="Y1384" t="s">
        <v>395</v>
      </c>
      <c r="Z1384" t="s">
        <v>2554</v>
      </c>
      <c r="AA1384" t="s">
        <v>190</v>
      </c>
      <c r="AB1384" t="s">
        <v>200</v>
      </c>
      <c r="AC1384" t="s">
        <v>2555</v>
      </c>
      <c r="AE1384" t="s">
        <v>2556</v>
      </c>
      <c r="AF1384" t="s">
        <v>1258</v>
      </c>
      <c r="AG1384" s="8">
        <v>96931</v>
      </c>
      <c r="AH1384" t="s">
        <v>121</v>
      </c>
      <c r="AJ1384" s="10">
        <v>16716498746</v>
      </c>
      <c r="AK1384">
        <v>203</v>
      </c>
      <c r="AL1384" t="s">
        <v>2557</v>
      </c>
      <c r="BD1384" t="str">
        <f>"29-1141.00"</f>
        <v>29-1141.00</v>
      </c>
      <c r="BE1384" t="s">
        <v>772</v>
      </c>
      <c r="BF1384" t="s">
        <v>4771</v>
      </c>
      <c r="BG1384" t="s">
        <v>3227</v>
      </c>
      <c r="BH1384">
        <v>3</v>
      </c>
      <c r="BJ1384" s="1">
        <v>45778</v>
      </c>
      <c r="BK1384" s="1">
        <v>46142</v>
      </c>
      <c r="BN1384">
        <v>40</v>
      </c>
      <c r="BO1384">
        <v>0</v>
      </c>
      <c r="BP1384">
        <v>8</v>
      </c>
      <c r="BQ1384">
        <v>8</v>
      </c>
      <c r="BR1384">
        <v>8</v>
      </c>
      <c r="BS1384">
        <v>8</v>
      </c>
      <c r="BT1384">
        <v>5</v>
      </c>
      <c r="BU1384">
        <v>3</v>
      </c>
      <c r="BV1384" t="str">
        <f>"8:30 AM"</f>
        <v>8:30 AM</v>
      </c>
      <c r="BW1384" t="str">
        <f>"5:30 PM"</f>
        <v>5:30 PM</v>
      </c>
      <c r="BX1384" t="s">
        <v>726</v>
      </c>
      <c r="BY1384">
        <v>0</v>
      </c>
      <c r="BZ1384">
        <v>0</v>
      </c>
      <c r="CA1384" t="s">
        <v>115</v>
      </c>
      <c r="CC1384" s="2" t="s">
        <v>3228</v>
      </c>
      <c r="CD1384" t="s">
        <v>3224</v>
      </c>
      <c r="CE1384" t="s">
        <v>2951</v>
      </c>
      <c r="CF1384" t="s">
        <v>119</v>
      </c>
      <c r="CG1384" t="s">
        <v>120</v>
      </c>
      <c r="CH1384" s="8">
        <v>96950</v>
      </c>
      <c r="CI1384" s="3">
        <v>17.05</v>
      </c>
      <c r="CJ1384" s="3">
        <v>17.05</v>
      </c>
      <c r="CM1384" t="s">
        <v>136</v>
      </c>
      <c r="CO1384" t="s">
        <v>138</v>
      </c>
      <c r="CQ1384" t="s">
        <v>115</v>
      </c>
      <c r="CR1384" t="s">
        <v>133</v>
      </c>
      <c r="CS1384" t="s">
        <v>139</v>
      </c>
      <c r="CT1384" t="s">
        <v>139</v>
      </c>
      <c r="CU1384" t="s">
        <v>139</v>
      </c>
      <c r="CV1384" t="s">
        <v>133</v>
      </c>
      <c r="CW1384" t="s">
        <v>139</v>
      </c>
      <c r="CX1384" t="s">
        <v>139</v>
      </c>
      <c r="CY1384" s="10">
        <v>16703236877</v>
      </c>
      <c r="CZ1384" t="s">
        <v>2954</v>
      </c>
      <c r="DA1384" t="s">
        <v>139</v>
      </c>
      <c r="DB1384" t="s">
        <v>133</v>
      </c>
      <c r="DC1384" t="s">
        <v>115</v>
      </c>
    </row>
    <row r="1385" spans="1:112" ht="14.45" customHeight="1" x14ac:dyDescent="0.25">
      <c r="A1385" t="s">
        <v>8558</v>
      </c>
      <c r="B1385" t="s">
        <v>192</v>
      </c>
      <c r="C1385" s="1">
        <v>45656</v>
      </c>
      <c r="D1385" s="1">
        <v>45713</v>
      </c>
      <c r="E1385" t="s">
        <v>144</v>
      </c>
      <c r="F1385" s="1">
        <v>45777</v>
      </c>
      <c r="G1385" t="s">
        <v>115</v>
      </c>
      <c r="H1385" t="s">
        <v>115</v>
      </c>
      <c r="I1385" t="s">
        <v>115</v>
      </c>
      <c r="J1385" t="s">
        <v>3223</v>
      </c>
      <c r="K1385" t="s">
        <v>2550</v>
      </c>
      <c r="L1385" t="s">
        <v>3224</v>
      </c>
      <c r="M1385" t="s">
        <v>3225</v>
      </c>
      <c r="N1385" t="s">
        <v>119</v>
      </c>
      <c r="O1385" t="s">
        <v>120</v>
      </c>
      <c r="P1385" s="8">
        <v>96950</v>
      </c>
      <c r="Q1385" t="s">
        <v>121</v>
      </c>
      <c r="S1385" s="10">
        <v>16703236877</v>
      </c>
      <c r="U1385" t="s">
        <v>2553</v>
      </c>
      <c r="V1385">
        <v>62161</v>
      </c>
      <c r="W1385" t="s">
        <v>123</v>
      </c>
      <c r="Y1385" t="s">
        <v>395</v>
      </c>
      <c r="Z1385" t="s">
        <v>2554</v>
      </c>
      <c r="AA1385" t="s">
        <v>190</v>
      </c>
      <c r="AB1385" t="s">
        <v>200</v>
      </c>
      <c r="AC1385" t="s">
        <v>2555</v>
      </c>
      <c r="AE1385" t="s">
        <v>2556</v>
      </c>
      <c r="AF1385" t="s">
        <v>1258</v>
      </c>
      <c r="AG1385" s="8">
        <v>96931</v>
      </c>
      <c r="AH1385" t="s">
        <v>121</v>
      </c>
      <c r="AJ1385" s="10">
        <v>16716498746</v>
      </c>
      <c r="AK1385">
        <v>203</v>
      </c>
      <c r="AL1385" t="s">
        <v>2557</v>
      </c>
      <c r="BD1385" t="str">
        <f>"29-1141.00"</f>
        <v>29-1141.00</v>
      </c>
      <c r="BE1385" t="s">
        <v>772</v>
      </c>
      <c r="BF1385" t="s">
        <v>3226</v>
      </c>
      <c r="BG1385" t="s">
        <v>3227</v>
      </c>
      <c r="BH1385">
        <v>3</v>
      </c>
      <c r="BJ1385" s="1">
        <v>45778</v>
      </c>
      <c r="BK1385" s="1">
        <v>46142</v>
      </c>
      <c r="BN1385">
        <v>40</v>
      </c>
      <c r="BO1385">
        <v>0</v>
      </c>
      <c r="BP1385">
        <v>8</v>
      </c>
      <c r="BQ1385">
        <v>8</v>
      </c>
      <c r="BR1385">
        <v>8</v>
      </c>
      <c r="BS1385">
        <v>8</v>
      </c>
      <c r="BT1385">
        <v>5</v>
      </c>
      <c r="BU1385">
        <v>3</v>
      </c>
      <c r="BV1385" t="str">
        <f>"8:30 AM"</f>
        <v>8:30 AM</v>
      </c>
      <c r="BW1385" t="str">
        <f>"5:30 PM"</f>
        <v>5:30 PM</v>
      </c>
      <c r="BX1385" t="s">
        <v>726</v>
      </c>
      <c r="BY1385">
        <v>0</v>
      </c>
      <c r="BZ1385">
        <v>0</v>
      </c>
      <c r="CA1385" t="s">
        <v>115</v>
      </c>
      <c r="CC1385" s="2" t="s">
        <v>3228</v>
      </c>
      <c r="CD1385" t="s">
        <v>3224</v>
      </c>
      <c r="CE1385" t="s">
        <v>3225</v>
      </c>
      <c r="CF1385" t="s">
        <v>119</v>
      </c>
      <c r="CG1385" t="s">
        <v>120</v>
      </c>
      <c r="CH1385" s="8">
        <v>96950</v>
      </c>
      <c r="CI1385" s="3">
        <v>17.05</v>
      </c>
      <c r="CJ1385" s="3">
        <v>17.05</v>
      </c>
      <c r="CM1385" t="s">
        <v>136</v>
      </c>
      <c r="CO1385" t="s">
        <v>138</v>
      </c>
      <c r="CQ1385" t="s">
        <v>115</v>
      </c>
      <c r="CR1385" t="s">
        <v>133</v>
      </c>
      <c r="CS1385" t="s">
        <v>139</v>
      </c>
      <c r="CT1385" t="s">
        <v>139</v>
      </c>
      <c r="CU1385" t="s">
        <v>139</v>
      </c>
      <c r="CV1385" t="s">
        <v>133</v>
      </c>
      <c r="CW1385" t="s">
        <v>139</v>
      </c>
      <c r="CX1385" t="s">
        <v>139</v>
      </c>
      <c r="CY1385" s="10">
        <v>16703236877</v>
      </c>
      <c r="CZ1385" t="s">
        <v>2562</v>
      </c>
      <c r="DA1385" t="s">
        <v>139</v>
      </c>
      <c r="DB1385" t="s">
        <v>133</v>
      </c>
      <c r="DC1385" t="s">
        <v>115</v>
      </c>
    </row>
    <row r="1386" spans="1:112" ht="14.45" customHeight="1" x14ac:dyDescent="0.25">
      <c r="A1386" t="s">
        <v>9050</v>
      </c>
      <c r="B1386" t="s">
        <v>192</v>
      </c>
      <c r="C1386" s="1">
        <v>45651</v>
      </c>
      <c r="D1386" s="1">
        <v>45713</v>
      </c>
      <c r="E1386" t="s">
        <v>114</v>
      </c>
      <c r="G1386" t="s">
        <v>115</v>
      </c>
      <c r="H1386" t="s">
        <v>115</v>
      </c>
      <c r="I1386" t="s">
        <v>115</v>
      </c>
      <c r="J1386" t="s">
        <v>9051</v>
      </c>
      <c r="K1386" t="s">
        <v>9052</v>
      </c>
      <c r="L1386" t="s">
        <v>9053</v>
      </c>
      <c r="M1386" t="s">
        <v>139</v>
      </c>
      <c r="N1386" t="s">
        <v>119</v>
      </c>
      <c r="O1386" t="s">
        <v>120</v>
      </c>
      <c r="P1386" s="8">
        <v>96950</v>
      </c>
      <c r="Q1386" t="s">
        <v>121</v>
      </c>
      <c r="R1386" t="s">
        <v>9054</v>
      </c>
      <c r="S1386" s="10">
        <v>16702355579</v>
      </c>
      <c r="U1386" t="s">
        <v>9055</v>
      </c>
      <c r="V1386">
        <v>445110</v>
      </c>
      <c r="W1386" t="s">
        <v>123</v>
      </c>
      <c r="Y1386" t="s">
        <v>2199</v>
      </c>
      <c r="Z1386" t="s">
        <v>9056</v>
      </c>
      <c r="AB1386" t="s">
        <v>945</v>
      </c>
      <c r="AC1386" t="s">
        <v>9053</v>
      </c>
      <c r="AD1386" t="s">
        <v>139</v>
      </c>
      <c r="AE1386" t="s">
        <v>119</v>
      </c>
      <c r="AF1386" t="s">
        <v>120</v>
      </c>
      <c r="AG1386" s="8">
        <v>96950</v>
      </c>
      <c r="AH1386" t="s">
        <v>121</v>
      </c>
      <c r="AJ1386" s="10">
        <v>16702355579</v>
      </c>
      <c r="AL1386" t="s">
        <v>9057</v>
      </c>
      <c r="BD1386" t="str">
        <f>"49-9071.00"</f>
        <v>49-9071.00</v>
      </c>
      <c r="BE1386" t="s">
        <v>241</v>
      </c>
      <c r="BF1386" t="s">
        <v>9058</v>
      </c>
      <c r="BG1386" t="s">
        <v>626</v>
      </c>
      <c r="BH1386">
        <v>2</v>
      </c>
      <c r="BJ1386" s="1">
        <v>45767</v>
      </c>
      <c r="BK1386" s="1">
        <v>46131</v>
      </c>
      <c r="BN1386">
        <v>35</v>
      </c>
      <c r="BO1386">
        <v>0</v>
      </c>
      <c r="BP1386">
        <v>7</v>
      </c>
      <c r="BQ1386">
        <v>7</v>
      </c>
      <c r="BR1386">
        <v>7</v>
      </c>
      <c r="BS1386">
        <v>7</v>
      </c>
      <c r="BT1386">
        <v>7</v>
      </c>
      <c r="BU1386">
        <v>0</v>
      </c>
      <c r="BV1386" t="str">
        <f>"8:00 AM"</f>
        <v>8:00 AM</v>
      </c>
      <c r="BW1386" t="str">
        <f>"5:00 PM"</f>
        <v>5:00 PM</v>
      </c>
      <c r="BX1386" t="s">
        <v>226</v>
      </c>
      <c r="BY1386">
        <v>0</v>
      </c>
      <c r="BZ1386">
        <v>18</v>
      </c>
      <c r="CA1386" t="s">
        <v>115</v>
      </c>
      <c r="CC1386" s="2" t="s">
        <v>3823</v>
      </c>
      <c r="CD1386" t="s">
        <v>9053</v>
      </c>
      <c r="CE1386" t="s">
        <v>139</v>
      </c>
      <c r="CF1386" t="s">
        <v>119</v>
      </c>
      <c r="CG1386" t="s">
        <v>120</v>
      </c>
      <c r="CH1386" s="8">
        <v>96950</v>
      </c>
      <c r="CI1386" s="3">
        <v>9.75</v>
      </c>
      <c r="CJ1386" s="3">
        <v>9.75</v>
      </c>
      <c r="CK1386" s="3">
        <v>14.62</v>
      </c>
      <c r="CL1386" s="3">
        <v>14.62</v>
      </c>
      <c r="CM1386" t="s">
        <v>136</v>
      </c>
      <c r="CN1386" t="s">
        <v>9059</v>
      </c>
      <c r="CO1386" t="s">
        <v>138</v>
      </c>
      <c r="CQ1386" t="s">
        <v>115</v>
      </c>
      <c r="CR1386" t="s">
        <v>133</v>
      </c>
      <c r="CS1386" t="s">
        <v>139</v>
      </c>
      <c r="CT1386" t="s">
        <v>133</v>
      </c>
      <c r="CU1386" t="s">
        <v>139</v>
      </c>
      <c r="CV1386" t="s">
        <v>133</v>
      </c>
      <c r="CW1386" t="s">
        <v>139</v>
      </c>
      <c r="CX1386" t="s">
        <v>1364</v>
      </c>
      <c r="CY1386" s="10">
        <v>16702355579</v>
      </c>
      <c r="CZ1386" t="s">
        <v>9057</v>
      </c>
      <c r="DA1386" t="s">
        <v>139</v>
      </c>
      <c r="DB1386" t="s">
        <v>133</v>
      </c>
      <c r="DC1386" t="s">
        <v>115</v>
      </c>
    </row>
    <row r="1387" spans="1:112" ht="14.45" customHeight="1" x14ac:dyDescent="0.25">
      <c r="A1387" t="s">
        <v>9489</v>
      </c>
      <c r="B1387" t="s">
        <v>113</v>
      </c>
      <c r="C1387" s="1">
        <v>45706</v>
      </c>
      <c r="D1387" s="1">
        <v>45713</v>
      </c>
      <c r="E1387" t="s">
        <v>114</v>
      </c>
      <c r="G1387" t="s">
        <v>115</v>
      </c>
      <c r="H1387" t="s">
        <v>115</v>
      </c>
      <c r="I1387" t="s">
        <v>115</v>
      </c>
      <c r="J1387" t="s">
        <v>859</v>
      </c>
      <c r="L1387" t="s">
        <v>868</v>
      </c>
      <c r="M1387" t="s">
        <v>861</v>
      </c>
      <c r="N1387" t="s">
        <v>119</v>
      </c>
      <c r="O1387" t="s">
        <v>120</v>
      </c>
      <c r="P1387" s="8">
        <v>96950</v>
      </c>
      <c r="Q1387" t="s">
        <v>121</v>
      </c>
      <c r="S1387" s="10">
        <v>16703229240</v>
      </c>
      <c r="U1387" t="s">
        <v>862</v>
      </c>
      <c r="V1387">
        <v>488320</v>
      </c>
      <c r="W1387" t="s">
        <v>123</v>
      </c>
      <c r="Y1387" t="s">
        <v>863</v>
      </c>
      <c r="Z1387" t="s">
        <v>317</v>
      </c>
      <c r="AA1387" t="s">
        <v>237</v>
      </c>
      <c r="AB1387" t="s">
        <v>663</v>
      </c>
      <c r="AC1387" t="s">
        <v>868</v>
      </c>
      <c r="AD1387" t="s">
        <v>861</v>
      </c>
      <c r="AE1387" t="s">
        <v>119</v>
      </c>
      <c r="AF1387" t="s">
        <v>120</v>
      </c>
      <c r="AG1387" s="8">
        <v>96950</v>
      </c>
      <c r="AH1387" t="s">
        <v>121</v>
      </c>
      <c r="AJ1387" s="10">
        <v>16703229240</v>
      </c>
      <c r="AL1387" t="s">
        <v>865</v>
      </c>
      <c r="BD1387" t="str">
        <f>"49-3031.00"</f>
        <v>49-3031.00</v>
      </c>
      <c r="BE1387" t="s">
        <v>445</v>
      </c>
      <c r="BF1387" t="s">
        <v>3894</v>
      </c>
      <c r="BG1387" t="s">
        <v>3895</v>
      </c>
      <c r="BH1387">
        <v>1</v>
      </c>
      <c r="BJ1387" s="1">
        <v>45839</v>
      </c>
      <c r="BK1387" s="1">
        <v>46203</v>
      </c>
      <c r="BN1387">
        <v>40</v>
      </c>
      <c r="BO1387">
        <v>0</v>
      </c>
      <c r="BP1387">
        <v>8</v>
      </c>
      <c r="BQ1387">
        <v>8</v>
      </c>
      <c r="BR1387">
        <v>8</v>
      </c>
      <c r="BS1387">
        <v>8</v>
      </c>
      <c r="BT1387">
        <v>8</v>
      </c>
      <c r="BU1387">
        <v>0</v>
      </c>
      <c r="BV1387" t="str">
        <f>"8:00 AM"</f>
        <v>8:00 AM</v>
      </c>
      <c r="BW1387" t="str">
        <f>"5:00 PM"</f>
        <v>5:00 PM</v>
      </c>
      <c r="BX1387" t="s">
        <v>158</v>
      </c>
      <c r="BY1387">
        <v>0</v>
      </c>
      <c r="BZ1387">
        <v>24</v>
      </c>
      <c r="CA1387" t="s">
        <v>115</v>
      </c>
      <c r="CC1387" t="s">
        <v>3896</v>
      </c>
      <c r="CD1387" t="s">
        <v>868</v>
      </c>
      <c r="CE1387" t="s">
        <v>861</v>
      </c>
      <c r="CF1387" t="s">
        <v>119</v>
      </c>
      <c r="CG1387" t="s">
        <v>120</v>
      </c>
      <c r="CH1387" s="8">
        <v>96950</v>
      </c>
      <c r="CI1387" s="3">
        <v>11.85</v>
      </c>
      <c r="CJ1387" s="3">
        <v>11.85</v>
      </c>
      <c r="CK1387" s="3">
        <v>17.78</v>
      </c>
      <c r="CL1387" s="3">
        <v>17.78</v>
      </c>
      <c r="CM1387" t="s">
        <v>136</v>
      </c>
      <c r="CN1387" t="s">
        <v>139</v>
      </c>
      <c r="CO1387" t="s">
        <v>138</v>
      </c>
      <c r="CQ1387" t="s">
        <v>115</v>
      </c>
      <c r="CR1387" t="s">
        <v>133</v>
      </c>
      <c r="CS1387" t="s">
        <v>139</v>
      </c>
      <c r="CT1387" t="s">
        <v>133</v>
      </c>
      <c r="CU1387" t="s">
        <v>139</v>
      </c>
      <c r="CV1387" t="s">
        <v>133</v>
      </c>
      <c r="CW1387" t="s">
        <v>139</v>
      </c>
      <c r="CX1387" t="s">
        <v>139</v>
      </c>
      <c r="CY1387" s="10">
        <v>16703229240</v>
      </c>
      <c r="CZ1387" t="s">
        <v>139</v>
      </c>
      <c r="DA1387" t="s">
        <v>296</v>
      </c>
      <c r="DB1387" t="s">
        <v>133</v>
      </c>
      <c r="DC1387" t="s">
        <v>115</v>
      </c>
    </row>
    <row r="1388" spans="1:112" ht="14.45" customHeight="1" x14ac:dyDescent="0.25">
      <c r="A1388" t="s">
        <v>2083</v>
      </c>
      <c r="B1388" t="s">
        <v>113</v>
      </c>
      <c r="C1388" s="1">
        <v>45701</v>
      </c>
      <c r="D1388" s="1">
        <v>45714</v>
      </c>
      <c r="E1388" t="s">
        <v>144</v>
      </c>
      <c r="F1388" s="1">
        <v>45929</v>
      </c>
      <c r="G1388" t="s">
        <v>115</v>
      </c>
      <c r="H1388" t="s">
        <v>115</v>
      </c>
      <c r="I1388" t="s">
        <v>115</v>
      </c>
      <c r="J1388" t="s">
        <v>940</v>
      </c>
      <c r="L1388" t="s">
        <v>941</v>
      </c>
      <c r="N1388" t="s">
        <v>119</v>
      </c>
      <c r="O1388" t="s">
        <v>120</v>
      </c>
      <c r="P1388" s="8">
        <v>96950</v>
      </c>
      <c r="Q1388" t="s">
        <v>121</v>
      </c>
      <c r="S1388" s="10">
        <v>16709894888</v>
      </c>
      <c r="U1388" t="s">
        <v>942</v>
      </c>
      <c r="V1388">
        <v>561710</v>
      </c>
      <c r="W1388" t="s">
        <v>123</v>
      </c>
      <c r="Y1388" t="s">
        <v>2084</v>
      </c>
      <c r="Z1388" t="s">
        <v>2085</v>
      </c>
      <c r="AB1388" t="s">
        <v>1455</v>
      </c>
      <c r="AC1388" t="s">
        <v>2086</v>
      </c>
      <c r="AE1388" t="s">
        <v>148</v>
      </c>
      <c r="AF1388" t="s">
        <v>120</v>
      </c>
      <c r="AG1388" s="8">
        <v>96950</v>
      </c>
      <c r="AH1388" t="s">
        <v>121</v>
      </c>
      <c r="AJ1388" s="10">
        <v>16709894888</v>
      </c>
      <c r="AL1388" t="s">
        <v>946</v>
      </c>
      <c r="BD1388" t="str">
        <f>"37-2021.00"</f>
        <v>37-2021.00</v>
      </c>
      <c r="BE1388" t="s">
        <v>2087</v>
      </c>
      <c r="BF1388" t="s">
        <v>2088</v>
      </c>
      <c r="BG1388" t="s">
        <v>2089</v>
      </c>
      <c r="BH1388">
        <v>6</v>
      </c>
      <c r="BJ1388" s="1">
        <v>45931</v>
      </c>
      <c r="BK1388" s="1">
        <v>46295</v>
      </c>
      <c r="BN1388">
        <v>35</v>
      </c>
      <c r="BO1388">
        <v>0</v>
      </c>
      <c r="BP1388">
        <v>7</v>
      </c>
      <c r="BQ1388">
        <v>7</v>
      </c>
      <c r="BR1388">
        <v>7</v>
      </c>
      <c r="BS1388">
        <v>7</v>
      </c>
      <c r="BT1388">
        <v>7</v>
      </c>
      <c r="BU1388">
        <v>0</v>
      </c>
      <c r="BV1388" t="str">
        <f>"8:30 AM"</f>
        <v>8:30 AM</v>
      </c>
      <c r="BW1388" t="str">
        <f>"4:30 PM"</f>
        <v>4:30 PM</v>
      </c>
      <c r="BX1388" t="s">
        <v>158</v>
      </c>
      <c r="BY1388">
        <v>0</v>
      </c>
      <c r="BZ1388">
        <v>12</v>
      </c>
      <c r="CA1388" t="s">
        <v>115</v>
      </c>
      <c r="CC1388" s="2" t="s">
        <v>2090</v>
      </c>
      <c r="CD1388" t="s">
        <v>310</v>
      </c>
      <c r="CF1388" t="s">
        <v>119</v>
      </c>
      <c r="CG1388" t="s">
        <v>120</v>
      </c>
      <c r="CH1388" s="8">
        <v>96950</v>
      </c>
      <c r="CI1388" s="3">
        <v>8.2899999999999991</v>
      </c>
      <c r="CJ1388" s="3">
        <v>8.2899999999999991</v>
      </c>
      <c r="CK1388" s="3">
        <v>0</v>
      </c>
      <c r="CL1388" s="3">
        <v>0</v>
      </c>
      <c r="CM1388" t="s">
        <v>136</v>
      </c>
      <c r="CO1388" t="s">
        <v>138</v>
      </c>
      <c r="CQ1388" t="s">
        <v>115</v>
      </c>
      <c r="CR1388" t="s">
        <v>133</v>
      </c>
      <c r="CS1388" t="s">
        <v>133</v>
      </c>
      <c r="CT1388" t="s">
        <v>139</v>
      </c>
      <c r="CU1388" t="s">
        <v>139</v>
      </c>
      <c r="CV1388" t="s">
        <v>133</v>
      </c>
      <c r="CW1388" t="s">
        <v>139</v>
      </c>
      <c r="CX1388" t="s">
        <v>2091</v>
      </c>
      <c r="CY1388" s="10">
        <v>16704880667</v>
      </c>
      <c r="CZ1388" t="s">
        <v>946</v>
      </c>
      <c r="DA1388" t="s">
        <v>139</v>
      </c>
      <c r="DB1388" t="s">
        <v>133</v>
      </c>
      <c r="DC1388" t="s">
        <v>115</v>
      </c>
    </row>
    <row r="1389" spans="1:112" ht="14.45" customHeight="1" x14ac:dyDescent="0.25">
      <c r="A1389" t="s">
        <v>3389</v>
      </c>
      <c r="B1389" t="s">
        <v>113</v>
      </c>
      <c r="C1389" s="1">
        <v>45701</v>
      </c>
      <c r="D1389" s="1">
        <v>45714</v>
      </c>
      <c r="E1389" t="s">
        <v>144</v>
      </c>
      <c r="F1389" s="1">
        <v>45929</v>
      </c>
      <c r="G1389" t="s">
        <v>133</v>
      </c>
      <c r="H1389" t="s">
        <v>115</v>
      </c>
      <c r="I1389" t="s">
        <v>115</v>
      </c>
      <c r="J1389" t="s">
        <v>940</v>
      </c>
      <c r="L1389" t="s">
        <v>941</v>
      </c>
      <c r="N1389" t="s">
        <v>119</v>
      </c>
      <c r="O1389" t="s">
        <v>120</v>
      </c>
      <c r="P1389" s="8">
        <v>96950</v>
      </c>
      <c r="Q1389" t="s">
        <v>121</v>
      </c>
      <c r="S1389" s="10">
        <v>16704880667</v>
      </c>
      <c r="U1389" t="s">
        <v>942</v>
      </c>
      <c r="V1389">
        <v>541219</v>
      </c>
      <c r="W1389" t="s">
        <v>123</v>
      </c>
      <c r="Y1389" t="s">
        <v>3390</v>
      </c>
      <c r="Z1389" t="s">
        <v>3391</v>
      </c>
      <c r="AB1389" t="s">
        <v>623</v>
      </c>
      <c r="AC1389" t="s">
        <v>941</v>
      </c>
      <c r="AE1389" t="s">
        <v>119</v>
      </c>
      <c r="AF1389" t="s">
        <v>120</v>
      </c>
      <c r="AG1389" s="8">
        <v>96950</v>
      </c>
      <c r="AH1389" t="s">
        <v>121</v>
      </c>
      <c r="AJ1389" s="10">
        <v>16704880667</v>
      </c>
      <c r="AL1389" t="s">
        <v>946</v>
      </c>
      <c r="BD1389" t="str">
        <f>"13-2011.00"</f>
        <v>13-2011.00</v>
      </c>
      <c r="BE1389" t="s">
        <v>129</v>
      </c>
      <c r="BF1389" t="s">
        <v>3392</v>
      </c>
      <c r="BG1389" t="s">
        <v>131</v>
      </c>
      <c r="BH1389">
        <v>5</v>
      </c>
      <c r="BJ1389" s="1">
        <v>45931</v>
      </c>
      <c r="BK1389" s="1">
        <v>47026</v>
      </c>
      <c r="BN1389">
        <v>35</v>
      </c>
      <c r="BO1389">
        <v>0</v>
      </c>
      <c r="BP1389">
        <v>7</v>
      </c>
      <c r="BQ1389">
        <v>7</v>
      </c>
      <c r="BR1389">
        <v>7</v>
      </c>
      <c r="BS1389">
        <v>7</v>
      </c>
      <c r="BT1389">
        <v>7</v>
      </c>
      <c r="BU1389">
        <v>0</v>
      </c>
      <c r="BV1389" t="str">
        <f>"8:30 AM"</f>
        <v>8:30 AM</v>
      </c>
      <c r="BW1389" t="str">
        <f>"4:30 PM"</f>
        <v>4:30 PM</v>
      </c>
      <c r="BX1389" t="s">
        <v>132</v>
      </c>
      <c r="BY1389">
        <v>0</v>
      </c>
      <c r="BZ1389">
        <v>36</v>
      </c>
      <c r="CA1389" t="s">
        <v>115</v>
      </c>
      <c r="CC1389" s="2" t="s">
        <v>3393</v>
      </c>
      <c r="CD1389" t="s">
        <v>2132</v>
      </c>
      <c r="CF1389" t="s">
        <v>148</v>
      </c>
      <c r="CG1389" t="s">
        <v>120</v>
      </c>
      <c r="CH1389" s="8">
        <v>96950</v>
      </c>
      <c r="CI1389" s="3">
        <v>17.48</v>
      </c>
      <c r="CJ1389" s="3">
        <v>17.48</v>
      </c>
      <c r="CK1389" s="3">
        <v>0</v>
      </c>
      <c r="CL1389" s="3">
        <v>0</v>
      </c>
      <c r="CM1389" t="s">
        <v>136</v>
      </c>
      <c r="CO1389" t="s">
        <v>138</v>
      </c>
      <c r="CQ1389" t="s">
        <v>115</v>
      </c>
      <c r="CR1389" t="s">
        <v>133</v>
      </c>
      <c r="CS1389" t="s">
        <v>139</v>
      </c>
      <c r="CT1389" t="s">
        <v>139</v>
      </c>
      <c r="CU1389" t="s">
        <v>139</v>
      </c>
      <c r="CV1389" t="s">
        <v>133</v>
      </c>
      <c r="CW1389" t="s">
        <v>139</v>
      </c>
      <c r="CX1389" t="s">
        <v>2091</v>
      </c>
      <c r="CY1389" s="10">
        <v>16709894888</v>
      </c>
      <c r="CZ1389" t="s">
        <v>946</v>
      </c>
      <c r="DA1389" t="s">
        <v>139</v>
      </c>
      <c r="DB1389" t="s">
        <v>133</v>
      </c>
      <c r="DC1389" t="s">
        <v>115</v>
      </c>
    </row>
    <row r="1390" spans="1:112" ht="14.45" customHeight="1" x14ac:dyDescent="0.25">
      <c r="A1390" t="s">
        <v>4802</v>
      </c>
      <c r="B1390" t="s">
        <v>143</v>
      </c>
      <c r="C1390" s="1">
        <v>45676</v>
      </c>
      <c r="D1390" s="1">
        <v>45714</v>
      </c>
      <c r="E1390" t="s">
        <v>144</v>
      </c>
      <c r="F1390" s="1">
        <v>45807</v>
      </c>
      <c r="G1390" t="s">
        <v>115</v>
      </c>
      <c r="H1390" t="s">
        <v>115</v>
      </c>
      <c r="I1390" t="s">
        <v>115</v>
      </c>
      <c r="J1390" t="s">
        <v>887</v>
      </c>
      <c r="K1390" t="s">
        <v>139</v>
      </c>
      <c r="L1390" t="s">
        <v>888</v>
      </c>
      <c r="M1390" t="s">
        <v>889</v>
      </c>
      <c r="N1390" t="s">
        <v>162</v>
      </c>
      <c r="O1390" t="s">
        <v>120</v>
      </c>
      <c r="P1390" s="8">
        <v>96952</v>
      </c>
      <c r="Q1390" t="s">
        <v>121</v>
      </c>
      <c r="R1390" t="s">
        <v>139</v>
      </c>
      <c r="S1390" s="10">
        <v>16704339989</v>
      </c>
      <c r="U1390" t="s">
        <v>890</v>
      </c>
      <c r="V1390">
        <v>481111</v>
      </c>
      <c r="W1390" t="s">
        <v>123</v>
      </c>
      <c r="Y1390" t="s">
        <v>891</v>
      </c>
      <c r="Z1390" t="s">
        <v>892</v>
      </c>
      <c r="AA1390" t="s">
        <v>893</v>
      </c>
      <c r="AB1390" t="s">
        <v>565</v>
      </c>
      <c r="AC1390" t="s">
        <v>888</v>
      </c>
      <c r="AD1390" t="s">
        <v>889</v>
      </c>
      <c r="AE1390" t="s">
        <v>162</v>
      </c>
      <c r="AF1390" t="s">
        <v>120</v>
      </c>
      <c r="AG1390" s="8">
        <v>96952</v>
      </c>
      <c r="AH1390" t="s">
        <v>121</v>
      </c>
      <c r="AJ1390" s="10">
        <v>16704339989</v>
      </c>
      <c r="AL1390" t="s">
        <v>894</v>
      </c>
      <c r="BD1390" t="str">
        <f>"43-3031.00"</f>
        <v>43-3031.00</v>
      </c>
      <c r="BE1390" t="s">
        <v>430</v>
      </c>
      <c r="BF1390" t="s">
        <v>4803</v>
      </c>
      <c r="BG1390" t="s">
        <v>4804</v>
      </c>
      <c r="BH1390">
        <v>1</v>
      </c>
      <c r="BI1390">
        <v>1</v>
      </c>
      <c r="BJ1390" s="1">
        <v>45809</v>
      </c>
      <c r="BK1390" s="1">
        <v>46173</v>
      </c>
      <c r="BL1390" s="1">
        <v>45809</v>
      </c>
      <c r="BM1390" s="1">
        <v>46173</v>
      </c>
      <c r="BN1390">
        <v>40</v>
      </c>
      <c r="BO1390">
        <v>0</v>
      </c>
      <c r="BP1390">
        <v>8</v>
      </c>
      <c r="BQ1390">
        <v>8</v>
      </c>
      <c r="BR1390">
        <v>8</v>
      </c>
      <c r="BS1390">
        <v>8</v>
      </c>
      <c r="BT1390">
        <v>8</v>
      </c>
      <c r="BU1390">
        <v>0</v>
      </c>
      <c r="BV1390" t="str">
        <f>"8:00 AM"</f>
        <v>8:00 AM</v>
      </c>
      <c r="BW1390" t="str">
        <f>"5:00 PM"</f>
        <v>5:00 PM</v>
      </c>
      <c r="BX1390" t="s">
        <v>226</v>
      </c>
      <c r="BY1390">
        <v>0</v>
      </c>
      <c r="BZ1390">
        <v>24</v>
      </c>
      <c r="CA1390" t="s">
        <v>115</v>
      </c>
      <c r="CC1390" t="s">
        <v>3628</v>
      </c>
      <c r="CD1390" t="s">
        <v>4805</v>
      </c>
      <c r="CE1390" t="s">
        <v>889</v>
      </c>
      <c r="CF1390" t="s">
        <v>162</v>
      </c>
      <c r="CG1390" t="s">
        <v>120</v>
      </c>
      <c r="CH1390" s="8">
        <v>96952</v>
      </c>
      <c r="CI1390" s="3">
        <v>12.28</v>
      </c>
      <c r="CJ1390" s="3">
        <v>12.3</v>
      </c>
      <c r="CK1390" s="3">
        <v>0</v>
      </c>
      <c r="CL1390" s="3">
        <v>0</v>
      </c>
      <c r="CM1390" t="s">
        <v>136</v>
      </c>
      <c r="CN1390" t="s">
        <v>139</v>
      </c>
      <c r="CO1390" t="s">
        <v>138</v>
      </c>
      <c r="CQ1390" t="s">
        <v>115</v>
      </c>
      <c r="CR1390" t="s">
        <v>133</v>
      </c>
      <c r="CS1390" t="s">
        <v>139</v>
      </c>
      <c r="CT1390" t="s">
        <v>139</v>
      </c>
      <c r="CU1390" t="s">
        <v>133</v>
      </c>
      <c r="CV1390" t="s">
        <v>133</v>
      </c>
      <c r="CW1390" t="s">
        <v>139</v>
      </c>
      <c r="CX1390" t="s">
        <v>898</v>
      </c>
      <c r="CY1390" s="10">
        <v>16704339989</v>
      </c>
      <c r="CZ1390" t="s">
        <v>899</v>
      </c>
      <c r="DA1390" t="s">
        <v>139</v>
      </c>
      <c r="DB1390" t="s">
        <v>133</v>
      </c>
      <c r="DC1390" t="s">
        <v>115</v>
      </c>
    </row>
    <row r="1391" spans="1:112" ht="14.45" customHeight="1" x14ac:dyDescent="0.25">
      <c r="A1391" t="s">
        <v>6512</v>
      </c>
      <c r="B1391" t="s">
        <v>212</v>
      </c>
      <c r="C1391" s="1">
        <v>45683</v>
      </c>
      <c r="D1391" s="1">
        <v>45714</v>
      </c>
      <c r="E1391" t="s">
        <v>114</v>
      </c>
      <c r="G1391" t="s">
        <v>115</v>
      </c>
      <c r="H1391" t="s">
        <v>115</v>
      </c>
      <c r="I1391" t="s">
        <v>115</v>
      </c>
      <c r="J1391" t="s">
        <v>6513</v>
      </c>
      <c r="K1391" t="s">
        <v>5228</v>
      </c>
      <c r="L1391" t="s">
        <v>5229</v>
      </c>
      <c r="M1391" t="s">
        <v>5230</v>
      </c>
      <c r="N1391" t="s">
        <v>148</v>
      </c>
      <c r="O1391" t="s">
        <v>120</v>
      </c>
      <c r="P1391" s="8">
        <v>96950</v>
      </c>
      <c r="Q1391" t="s">
        <v>121</v>
      </c>
      <c r="S1391" s="10">
        <v>16703221690</v>
      </c>
      <c r="T1391">
        <v>408</v>
      </c>
      <c r="U1391" t="s">
        <v>5231</v>
      </c>
      <c r="V1391">
        <v>488510</v>
      </c>
      <c r="W1391" t="s">
        <v>123</v>
      </c>
      <c r="Y1391" t="s">
        <v>2028</v>
      </c>
      <c r="Z1391" t="s">
        <v>6514</v>
      </c>
      <c r="AA1391" t="s">
        <v>5233</v>
      </c>
      <c r="AB1391" t="s">
        <v>460</v>
      </c>
      <c r="AC1391" t="s">
        <v>5229</v>
      </c>
      <c r="AD1391" t="s">
        <v>5230</v>
      </c>
      <c r="AE1391" t="s">
        <v>148</v>
      </c>
      <c r="AF1391" t="s">
        <v>120</v>
      </c>
      <c r="AG1391" s="8">
        <v>96950</v>
      </c>
      <c r="AH1391" t="s">
        <v>121</v>
      </c>
      <c r="AJ1391" s="10">
        <v>16703221690</v>
      </c>
      <c r="AK1391">
        <v>408</v>
      </c>
      <c r="AL1391" t="s">
        <v>5234</v>
      </c>
      <c r="BD1391" t="str">
        <f>"53-3032.00"</f>
        <v>53-3032.00</v>
      </c>
      <c r="BE1391" t="s">
        <v>2970</v>
      </c>
      <c r="BF1391" t="s">
        <v>6515</v>
      </c>
      <c r="BG1391" t="s">
        <v>5460</v>
      </c>
      <c r="BH1391">
        <v>2</v>
      </c>
      <c r="BJ1391" s="1">
        <v>45778</v>
      </c>
      <c r="BK1391" s="1">
        <v>46142</v>
      </c>
      <c r="BN1391">
        <v>35</v>
      </c>
      <c r="BO1391">
        <v>0</v>
      </c>
      <c r="BP1391">
        <v>7</v>
      </c>
      <c r="BQ1391">
        <v>7</v>
      </c>
      <c r="BR1391">
        <v>7</v>
      </c>
      <c r="BS1391">
        <v>7</v>
      </c>
      <c r="BT1391">
        <v>7</v>
      </c>
      <c r="BU1391">
        <v>0</v>
      </c>
      <c r="BV1391" t="str">
        <f>"8:00 AM"</f>
        <v>8:00 AM</v>
      </c>
      <c r="BW1391" t="str">
        <f>"5:00 PM"</f>
        <v>5:00 PM</v>
      </c>
      <c r="BX1391" t="s">
        <v>226</v>
      </c>
      <c r="BY1391">
        <v>0</v>
      </c>
      <c r="BZ1391">
        <v>12</v>
      </c>
      <c r="CA1391" t="s">
        <v>115</v>
      </c>
      <c r="CC1391" s="2" t="s">
        <v>6516</v>
      </c>
      <c r="CD1391" t="s">
        <v>5229</v>
      </c>
      <c r="CE1391" t="s">
        <v>5230</v>
      </c>
      <c r="CF1391" t="s">
        <v>148</v>
      </c>
      <c r="CG1391" t="s">
        <v>120</v>
      </c>
      <c r="CH1391" s="8">
        <v>96950</v>
      </c>
      <c r="CI1391" s="3">
        <v>11.31</v>
      </c>
      <c r="CJ1391" s="3">
        <v>11.31</v>
      </c>
      <c r="CK1391" s="3">
        <v>16.97</v>
      </c>
      <c r="CL1391" s="3">
        <v>16.97</v>
      </c>
      <c r="CM1391" t="s">
        <v>136</v>
      </c>
      <c r="CN1391" t="s">
        <v>2330</v>
      </c>
      <c r="CO1391" t="s">
        <v>138</v>
      </c>
      <c r="CQ1391" t="s">
        <v>115</v>
      </c>
      <c r="CR1391" t="s">
        <v>133</v>
      </c>
      <c r="CS1391" t="s">
        <v>139</v>
      </c>
      <c r="CT1391" t="s">
        <v>133</v>
      </c>
      <c r="CU1391" t="s">
        <v>133</v>
      </c>
      <c r="CV1391" t="s">
        <v>133</v>
      </c>
      <c r="CW1391" t="s">
        <v>139</v>
      </c>
      <c r="CX1391" t="s">
        <v>713</v>
      </c>
      <c r="CY1391" s="10">
        <v>16703221690</v>
      </c>
      <c r="CZ1391" t="s">
        <v>5234</v>
      </c>
      <c r="DA1391" t="s">
        <v>710</v>
      </c>
      <c r="DB1391" t="s">
        <v>133</v>
      </c>
      <c r="DC1391" t="s">
        <v>115</v>
      </c>
    </row>
    <row r="1392" spans="1:112" ht="14.45" customHeight="1" x14ac:dyDescent="0.25">
      <c r="A1392" t="s">
        <v>6896</v>
      </c>
      <c r="B1392" t="s">
        <v>212</v>
      </c>
      <c r="C1392" s="1">
        <v>45714</v>
      </c>
      <c r="D1392" s="1">
        <v>45714</v>
      </c>
      <c r="E1392" t="s">
        <v>114</v>
      </c>
      <c r="G1392" t="s">
        <v>115</v>
      </c>
      <c r="H1392" t="s">
        <v>115</v>
      </c>
      <c r="I1392" t="s">
        <v>115</v>
      </c>
      <c r="J1392" t="s">
        <v>1091</v>
      </c>
      <c r="K1392" t="s">
        <v>1092</v>
      </c>
      <c r="L1392" t="s">
        <v>1093</v>
      </c>
      <c r="M1392" t="s">
        <v>1094</v>
      </c>
      <c r="N1392" t="s">
        <v>148</v>
      </c>
      <c r="O1392" t="s">
        <v>120</v>
      </c>
      <c r="P1392" s="8">
        <v>96950</v>
      </c>
      <c r="Q1392" t="s">
        <v>121</v>
      </c>
      <c r="R1392" t="s">
        <v>209</v>
      </c>
      <c r="S1392" s="10">
        <v>16702346900</v>
      </c>
      <c r="U1392" t="s">
        <v>1095</v>
      </c>
      <c r="V1392">
        <v>722511</v>
      </c>
      <c r="W1392" t="s">
        <v>123</v>
      </c>
      <c r="Y1392" t="s">
        <v>1096</v>
      </c>
      <c r="Z1392" t="s">
        <v>1097</v>
      </c>
      <c r="AB1392" t="s">
        <v>565</v>
      </c>
      <c r="AC1392" t="s">
        <v>1094</v>
      </c>
      <c r="AE1392" t="s">
        <v>148</v>
      </c>
      <c r="AF1392" t="s">
        <v>120</v>
      </c>
      <c r="AG1392" s="8">
        <v>96950</v>
      </c>
      <c r="AH1392" t="s">
        <v>121</v>
      </c>
      <c r="AJ1392" s="10">
        <v>16702346900</v>
      </c>
      <c r="AL1392" t="s">
        <v>1098</v>
      </c>
      <c r="BD1392" t="str">
        <f>"35-2014.00"</f>
        <v>35-2014.00</v>
      </c>
      <c r="BE1392" t="s">
        <v>273</v>
      </c>
      <c r="BF1392" t="s">
        <v>1099</v>
      </c>
      <c r="BG1392" t="s">
        <v>1100</v>
      </c>
      <c r="BH1392">
        <v>2</v>
      </c>
      <c r="BJ1392" s="1">
        <v>45778</v>
      </c>
      <c r="BK1392" s="1">
        <v>45777</v>
      </c>
      <c r="BN1392">
        <v>40</v>
      </c>
      <c r="BO1392">
        <v>7</v>
      </c>
      <c r="BP1392">
        <v>0</v>
      </c>
      <c r="BQ1392">
        <v>6</v>
      </c>
      <c r="BR1392">
        <v>6</v>
      </c>
      <c r="BS1392">
        <v>7</v>
      </c>
      <c r="BT1392">
        <v>7</v>
      </c>
      <c r="BU1392">
        <v>7</v>
      </c>
      <c r="BV1392" t="str">
        <f>"11:00 PM"</f>
        <v>11:00 PM</v>
      </c>
      <c r="BW1392" t="str">
        <f>"9:00 PM"</f>
        <v>9:00 PM</v>
      </c>
      <c r="BX1392" t="s">
        <v>158</v>
      </c>
      <c r="BY1392">
        <v>0</v>
      </c>
      <c r="BZ1392">
        <v>6</v>
      </c>
      <c r="CA1392" t="s">
        <v>115</v>
      </c>
      <c r="CC1392" s="2" t="s">
        <v>6897</v>
      </c>
      <c r="CD1392" t="s">
        <v>1094</v>
      </c>
      <c r="CE1392" t="s">
        <v>1093</v>
      </c>
      <c r="CF1392" t="s">
        <v>148</v>
      </c>
      <c r="CG1392" t="s">
        <v>120</v>
      </c>
      <c r="CH1392" s="8">
        <v>96950</v>
      </c>
      <c r="CI1392" s="3">
        <v>8.83</v>
      </c>
      <c r="CJ1392" s="3">
        <v>8.83</v>
      </c>
      <c r="CK1392" s="3">
        <v>13.25</v>
      </c>
      <c r="CL1392" s="3">
        <v>13.25</v>
      </c>
      <c r="CM1392" t="s">
        <v>136</v>
      </c>
      <c r="CN1392" t="s">
        <v>368</v>
      </c>
      <c r="CO1392" t="s">
        <v>138</v>
      </c>
      <c r="CQ1392" t="s">
        <v>115</v>
      </c>
      <c r="CR1392" t="s">
        <v>133</v>
      </c>
      <c r="CS1392" t="s">
        <v>139</v>
      </c>
      <c r="CT1392" t="s">
        <v>133</v>
      </c>
      <c r="CU1392" t="s">
        <v>139</v>
      </c>
      <c r="CV1392" t="s">
        <v>133</v>
      </c>
      <c r="CW1392" t="s">
        <v>139</v>
      </c>
      <c r="CX1392" t="s">
        <v>6898</v>
      </c>
      <c r="CY1392" s="10">
        <v>16702346900</v>
      </c>
      <c r="CZ1392" t="s">
        <v>1098</v>
      </c>
      <c r="DA1392" t="s">
        <v>209</v>
      </c>
      <c r="DB1392" t="s">
        <v>133</v>
      </c>
      <c r="DC1392" t="s">
        <v>115</v>
      </c>
      <c r="DD1392" t="s">
        <v>3741</v>
      </c>
      <c r="DE1392" t="s">
        <v>687</v>
      </c>
      <c r="DF1392" t="s">
        <v>1105</v>
      </c>
      <c r="DG1392" t="s">
        <v>6899</v>
      </c>
      <c r="DH1392" t="s">
        <v>1098</v>
      </c>
    </row>
    <row r="1393" spans="1:112" ht="14.45" customHeight="1" x14ac:dyDescent="0.25">
      <c r="A1393" t="s">
        <v>7328</v>
      </c>
      <c r="B1393" t="s">
        <v>113</v>
      </c>
      <c r="C1393" s="1">
        <v>45701</v>
      </c>
      <c r="D1393" s="1">
        <v>45714</v>
      </c>
      <c r="E1393" t="s">
        <v>114</v>
      </c>
      <c r="G1393" t="s">
        <v>115</v>
      </c>
      <c r="H1393" t="s">
        <v>115</v>
      </c>
      <c r="I1393" t="s">
        <v>115</v>
      </c>
      <c r="J1393" t="s">
        <v>2933</v>
      </c>
      <c r="L1393" t="s">
        <v>2934</v>
      </c>
      <c r="N1393" t="s">
        <v>119</v>
      </c>
      <c r="O1393" t="s">
        <v>120</v>
      </c>
      <c r="P1393" s="8">
        <v>96950</v>
      </c>
      <c r="Q1393" t="s">
        <v>121</v>
      </c>
      <c r="S1393" s="10">
        <v>16702335776</v>
      </c>
      <c r="U1393" t="s">
        <v>2935</v>
      </c>
      <c r="V1393">
        <v>56179</v>
      </c>
      <c r="W1393" t="s">
        <v>123</v>
      </c>
      <c r="Y1393" t="s">
        <v>2936</v>
      </c>
      <c r="Z1393" t="s">
        <v>2937</v>
      </c>
      <c r="AA1393" t="s">
        <v>124</v>
      </c>
      <c r="AB1393" t="s">
        <v>2612</v>
      </c>
      <c r="AC1393" t="s">
        <v>2934</v>
      </c>
      <c r="AE1393" t="s">
        <v>119</v>
      </c>
      <c r="AF1393" t="s">
        <v>120</v>
      </c>
      <c r="AG1393" s="8">
        <v>96950</v>
      </c>
      <c r="AH1393" t="s">
        <v>121</v>
      </c>
      <c r="AJ1393" s="10">
        <v>16702335776</v>
      </c>
      <c r="AL1393" t="s">
        <v>2939</v>
      </c>
      <c r="BD1393" t="str">
        <f>"49-9071.00"</f>
        <v>49-9071.00</v>
      </c>
      <c r="BE1393" t="s">
        <v>241</v>
      </c>
      <c r="BF1393" t="s">
        <v>3792</v>
      </c>
      <c r="BG1393" t="s">
        <v>857</v>
      </c>
      <c r="BH1393">
        <v>5</v>
      </c>
      <c r="BJ1393" s="1">
        <v>45931</v>
      </c>
      <c r="BK1393" s="1">
        <v>46295</v>
      </c>
      <c r="BN1393">
        <v>40</v>
      </c>
      <c r="BO1393">
        <v>0</v>
      </c>
      <c r="BP1393">
        <v>8</v>
      </c>
      <c r="BQ1393">
        <v>8</v>
      </c>
      <c r="BR1393">
        <v>8</v>
      </c>
      <c r="BS1393">
        <v>8</v>
      </c>
      <c r="BT1393">
        <v>8</v>
      </c>
      <c r="BU1393">
        <v>0</v>
      </c>
      <c r="BV1393" t="str">
        <f>"8:00 AM"</f>
        <v>8:00 AM</v>
      </c>
      <c r="BW1393" t="str">
        <f>"5:00 PM"</f>
        <v>5:00 PM</v>
      </c>
      <c r="BX1393" t="s">
        <v>226</v>
      </c>
      <c r="BY1393">
        <v>0</v>
      </c>
      <c r="BZ1393">
        <v>24</v>
      </c>
      <c r="CA1393" t="s">
        <v>115</v>
      </c>
      <c r="CC1393" t="s">
        <v>137</v>
      </c>
      <c r="CD1393" t="s">
        <v>1009</v>
      </c>
      <c r="CF1393" t="s">
        <v>119</v>
      </c>
      <c r="CG1393" t="s">
        <v>120</v>
      </c>
      <c r="CH1393" s="8">
        <v>96950</v>
      </c>
      <c r="CI1393" s="3">
        <v>9.75</v>
      </c>
      <c r="CJ1393" s="3">
        <v>9.75</v>
      </c>
      <c r="CK1393" s="3">
        <v>14.63</v>
      </c>
      <c r="CL1393" s="3">
        <v>14.63</v>
      </c>
      <c r="CM1393" t="s">
        <v>136</v>
      </c>
      <c r="CN1393" t="s">
        <v>139</v>
      </c>
      <c r="CO1393" t="s">
        <v>138</v>
      </c>
      <c r="CQ1393" t="s">
        <v>115</v>
      </c>
      <c r="CR1393" t="s">
        <v>133</v>
      </c>
      <c r="CS1393" t="s">
        <v>139</v>
      </c>
      <c r="CT1393" t="s">
        <v>133</v>
      </c>
      <c r="CU1393" t="s">
        <v>139</v>
      </c>
      <c r="CV1393" t="s">
        <v>133</v>
      </c>
      <c r="CW1393" t="s">
        <v>139</v>
      </c>
      <c r="CX1393" t="s">
        <v>139</v>
      </c>
      <c r="CY1393" s="10">
        <v>16702335776</v>
      </c>
      <c r="CZ1393" t="s">
        <v>2939</v>
      </c>
      <c r="DA1393" t="s">
        <v>139</v>
      </c>
      <c r="DB1393" t="s">
        <v>133</v>
      </c>
      <c r="DC1393" t="s">
        <v>115</v>
      </c>
    </row>
    <row r="1394" spans="1:112" ht="14.45" customHeight="1" x14ac:dyDescent="0.25">
      <c r="A1394" t="s">
        <v>7587</v>
      </c>
      <c r="B1394" t="s">
        <v>901</v>
      </c>
      <c r="C1394" s="1">
        <v>45664</v>
      </c>
      <c r="D1394" s="1">
        <v>45714</v>
      </c>
      <c r="E1394" t="s">
        <v>114</v>
      </c>
      <c r="G1394" t="s">
        <v>115</v>
      </c>
      <c r="H1394" t="s">
        <v>115</v>
      </c>
      <c r="I1394" t="s">
        <v>115</v>
      </c>
      <c r="J1394" t="s">
        <v>7298</v>
      </c>
      <c r="L1394" t="s">
        <v>7588</v>
      </c>
      <c r="M1394" t="s">
        <v>7300</v>
      </c>
      <c r="N1394" t="s">
        <v>148</v>
      </c>
      <c r="O1394" t="s">
        <v>120</v>
      </c>
      <c r="P1394" s="8">
        <v>96950</v>
      </c>
      <c r="Q1394" t="s">
        <v>121</v>
      </c>
      <c r="S1394" s="10">
        <v>16702358727</v>
      </c>
      <c r="U1394" t="s">
        <v>7301</v>
      </c>
      <c r="V1394">
        <v>424420</v>
      </c>
      <c r="W1394" t="s">
        <v>123</v>
      </c>
      <c r="Y1394" t="s">
        <v>7302</v>
      </c>
      <c r="Z1394" t="s">
        <v>7303</v>
      </c>
      <c r="AA1394" t="s">
        <v>7304</v>
      </c>
      <c r="AB1394" t="s">
        <v>7305</v>
      </c>
      <c r="AC1394" t="s">
        <v>7589</v>
      </c>
      <c r="AD1394" t="s">
        <v>7300</v>
      </c>
      <c r="AE1394" t="s">
        <v>148</v>
      </c>
      <c r="AF1394" t="s">
        <v>120</v>
      </c>
      <c r="AG1394" s="8">
        <v>96950</v>
      </c>
      <c r="AH1394" t="s">
        <v>121</v>
      </c>
      <c r="AJ1394" s="10">
        <v>16702353890</v>
      </c>
      <c r="AL1394" t="s">
        <v>7306</v>
      </c>
      <c r="BD1394" t="str">
        <f>"53-7051.00"</f>
        <v>53-7051.00</v>
      </c>
      <c r="BE1394" t="s">
        <v>3241</v>
      </c>
      <c r="BF1394" t="s">
        <v>7590</v>
      </c>
      <c r="BG1394" t="s">
        <v>7591</v>
      </c>
      <c r="BH1394">
        <v>3</v>
      </c>
      <c r="BI1394">
        <v>2</v>
      </c>
      <c r="BJ1394" s="1">
        <v>45717</v>
      </c>
      <c r="BK1394" s="1">
        <v>46081</v>
      </c>
      <c r="BL1394" s="1">
        <v>45717</v>
      </c>
      <c r="BM1394" s="1">
        <v>46081</v>
      </c>
      <c r="BN1394">
        <v>36</v>
      </c>
      <c r="BO1394">
        <v>0</v>
      </c>
      <c r="BP1394">
        <v>6</v>
      </c>
      <c r="BQ1394">
        <v>6</v>
      </c>
      <c r="BR1394">
        <v>6</v>
      </c>
      <c r="BS1394">
        <v>6</v>
      </c>
      <c r="BT1394">
        <v>6</v>
      </c>
      <c r="BU1394">
        <v>6</v>
      </c>
      <c r="BV1394" t="str">
        <f>"8:30 AM"</f>
        <v>8:30 AM</v>
      </c>
      <c r="BW1394" t="str">
        <f>"3:30 PM"</f>
        <v>3:30 PM</v>
      </c>
      <c r="BX1394" t="s">
        <v>158</v>
      </c>
      <c r="BY1394">
        <v>0</v>
      </c>
      <c r="BZ1394">
        <v>12</v>
      </c>
      <c r="CA1394" t="s">
        <v>115</v>
      </c>
      <c r="CC1394" s="2" t="s">
        <v>7592</v>
      </c>
      <c r="CD1394" t="s">
        <v>7593</v>
      </c>
      <c r="CF1394" t="s">
        <v>148</v>
      </c>
      <c r="CG1394" t="s">
        <v>120</v>
      </c>
      <c r="CH1394" s="8">
        <v>96950</v>
      </c>
      <c r="CI1394" s="3">
        <v>8.91</v>
      </c>
      <c r="CJ1394" s="3">
        <v>8.91</v>
      </c>
      <c r="CK1394" s="3">
        <v>13.37</v>
      </c>
      <c r="CL1394" s="3">
        <v>13.37</v>
      </c>
      <c r="CM1394" t="s">
        <v>136</v>
      </c>
      <c r="CN1394" t="s">
        <v>139</v>
      </c>
      <c r="CO1394" t="s">
        <v>138</v>
      </c>
      <c r="CQ1394" t="s">
        <v>115</v>
      </c>
      <c r="CR1394" t="s">
        <v>133</v>
      </c>
      <c r="CS1394" t="s">
        <v>139</v>
      </c>
      <c r="CT1394" t="s">
        <v>133</v>
      </c>
      <c r="CU1394" t="s">
        <v>139</v>
      </c>
      <c r="CV1394" t="s">
        <v>133</v>
      </c>
      <c r="CW1394" t="s">
        <v>139</v>
      </c>
      <c r="CX1394" t="s">
        <v>7311</v>
      </c>
      <c r="CY1394" s="10">
        <v>16702358728</v>
      </c>
      <c r="CZ1394" t="s">
        <v>7312</v>
      </c>
      <c r="DA1394" t="s">
        <v>139</v>
      </c>
      <c r="DB1394" t="s">
        <v>133</v>
      </c>
      <c r="DC1394" t="s">
        <v>115</v>
      </c>
    </row>
    <row r="1395" spans="1:112" ht="14.45" customHeight="1" x14ac:dyDescent="0.25">
      <c r="A1395" t="s">
        <v>8170</v>
      </c>
      <c r="B1395" t="s">
        <v>192</v>
      </c>
      <c r="C1395" s="1">
        <v>45664</v>
      </c>
      <c r="D1395" s="1">
        <v>45714</v>
      </c>
      <c r="E1395" t="s">
        <v>144</v>
      </c>
      <c r="F1395" s="1">
        <v>45776</v>
      </c>
      <c r="G1395" t="s">
        <v>133</v>
      </c>
      <c r="H1395" t="s">
        <v>115</v>
      </c>
      <c r="I1395" t="s">
        <v>115</v>
      </c>
      <c r="J1395" t="s">
        <v>3223</v>
      </c>
      <c r="K1395" t="s">
        <v>2550</v>
      </c>
      <c r="L1395" t="s">
        <v>3224</v>
      </c>
      <c r="M1395" t="s">
        <v>3225</v>
      </c>
      <c r="N1395" t="s">
        <v>119</v>
      </c>
      <c r="O1395" t="s">
        <v>120</v>
      </c>
      <c r="P1395" s="8">
        <v>96950</v>
      </c>
      <c r="Q1395" t="s">
        <v>121</v>
      </c>
      <c r="S1395" s="10">
        <v>16703236877</v>
      </c>
      <c r="U1395" t="s">
        <v>2553</v>
      </c>
      <c r="V1395">
        <v>62161</v>
      </c>
      <c r="W1395" t="s">
        <v>123</v>
      </c>
      <c r="Y1395" t="s">
        <v>395</v>
      </c>
      <c r="Z1395" t="s">
        <v>2554</v>
      </c>
      <c r="AA1395" t="s">
        <v>190</v>
      </c>
      <c r="AB1395" t="s">
        <v>200</v>
      </c>
      <c r="AC1395" t="s">
        <v>2555</v>
      </c>
      <c r="AE1395" t="s">
        <v>2556</v>
      </c>
      <c r="AF1395" t="s">
        <v>1258</v>
      </c>
      <c r="AG1395" s="8">
        <v>96931</v>
      </c>
      <c r="AH1395" t="s">
        <v>121</v>
      </c>
      <c r="AJ1395" s="10">
        <v>16716498746</v>
      </c>
      <c r="AK1395">
        <v>203</v>
      </c>
      <c r="AL1395" t="s">
        <v>2557</v>
      </c>
      <c r="BD1395" t="str">
        <f>"29-1141.00"</f>
        <v>29-1141.00</v>
      </c>
      <c r="BE1395" t="s">
        <v>772</v>
      </c>
      <c r="BF1395" t="s">
        <v>3226</v>
      </c>
      <c r="BG1395" t="s">
        <v>3227</v>
      </c>
      <c r="BH1395">
        <v>1</v>
      </c>
      <c r="BJ1395" s="1">
        <v>45778</v>
      </c>
      <c r="BK1395" s="1">
        <v>46873</v>
      </c>
      <c r="BN1395">
        <v>40</v>
      </c>
      <c r="BO1395">
        <v>0</v>
      </c>
      <c r="BP1395">
        <v>8</v>
      </c>
      <c r="BQ1395">
        <v>8</v>
      </c>
      <c r="BR1395">
        <v>8</v>
      </c>
      <c r="BS1395">
        <v>8</v>
      </c>
      <c r="BT1395">
        <v>5</v>
      </c>
      <c r="BU1395">
        <v>3</v>
      </c>
      <c r="BV1395" t="str">
        <f>"8:30 AM"</f>
        <v>8:30 AM</v>
      </c>
      <c r="BW1395" t="str">
        <f>"5:30 PM"</f>
        <v>5:30 PM</v>
      </c>
      <c r="BX1395" t="s">
        <v>726</v>
      </c>
      <c r="BY1395">
        <v>0</v>
      </c>
      <c r="BZ1395">
        <v>0</v>
      </c>
      <c r="CA1395" t="s">
        <v>115</v>
      </c>
      <c r="CC1395" s="2" t="s">
        <v>3228</v>
      </c>
      <c r="CD1395" t="s">
        <v>3224</v>
      </c>
      <c r="CE1395" t="s">
        <v>3225</v>
      </c>
      <c r="CF1395" t="s">
        <v>119</v>
      </c>
      <c r="CG1395" t="s">
        <v>120</v>
      </c>
      <c r="CH1395" s="8">
        <v>96950</v>
      </c>
      <c r="CI1395" s="3">
        <v>17.05</v>
      </c>
      <c r="CJ1395" s="3">
        <v>17.05</v>
      </c>
      <c r="CM1395" t="s">
        <v>136</v>
      </c>
      <c r="CO1395" t="s">
        <v>138</v>
      </c>
      <c r="CQ1395" t="s">
        <v>115</v>
      </c>
      <c r="CR1395" t="s">
        <v>133</v>
      </c>
      <c r="CS1395" t="s">
        <v>139</v>
      </c>
      <c r="CT1395" t="s">
        <v>139</v>
      </c>
      <c r="CU1395" t="s">
        <v>139</v>
      </c>
      <c r="CV1395" t="s">
        <v>133</v>
      </c>
      <c r="CW1395" t="s">
        <v>139</v>
      </c>
      <c r="CX1395" t="s">
        <v>139</v>
      </c>
      <c r="CY1395" s="10">
        <v>16703236877</v>
      </c>
      <c r="CZ1395" t="s">
        <v>2562</v>
      </c>
      <c r="DA1395" t="s">
        <v>139</v>
      </c>
      <c r="DB1395" t="s">
        <v>133</v>
      </c>
      <c r="DC1395" t="s">
        <v>115</v>
      </c>
    </row>
    <row r="1396" spans="1:112" ht="14.45" customHeight="1" x14ac:dyDescent="0.25">
      <c r="A1396" t="s">
        <v>8548</v>
      </c>
      <c r="B1396" t="s">
        <v>192</v>
      </c>
      <c r="C1396" s="1">
        <v>45664</v>
      </c>
      <c r="D1396" s="1">
        <v>45714</v>
      </c>
      <c r="E1396" t="s">
        <v>114</v>
      </c>
      <c r="G1396" t="s">
        <v>115</v>
      </c>
      <c r="H1396" t="s">
        <v>115</v>
      </c>
      <c r="I1396" t="s">
        <v>115</v>
      </c>
      <c r="J1396" t="s">
        <v>2549</v>
      </c>
      <c r="K1396" t="s">
        <v>2550</v>
      </c>
      <c r="L1396" t="s">
        <v>2551</v>
      </c>
      <c r="M1396" t="s">
        <v>2552</v>
      </c>
      <c r="N1396" t="s">
        <v>119</v>
      </c>
      <c r="O1396" t="s">
        <v>120</v>
      </c>
      <c r="P1396" s="8">
        <v>96950</v>
      </c>
      <c r="Q1396" t="s">
        <v>121</v>
      </c>
      <c r="S1396" s="10">
        <v>16703236877</v>
      </c>
      <c r="U1396" t="s">
        <v>2553</v>
      </c>
      <c r="V1396">
        <v>621610</v>
      </c>
      <c r="W1396" t="s">
        <v>123</v>
      </c>
      <c r="Y1396" t="s">
        <v>395</v>
      </c>
      <c r="Z1396" t="s">
        <v>2554</v>
      </c>
      <c r="AA1396" t="s">
        <v>190</v>
      </c>
      <c r="AB1396" t="s">
        <v>200</v>
      </c>
      <c r="AC1396" t="s">
        <v>2555</v>
      </c>
      <c r="AE1396" t="s">
        <v>2556</v>
      </c>
      <c r="AF1396" t="s">
        <v>1258</v>
      </c>
      <c r="AG1396" s="8">
        <v>96931</v>
      </c>
      <c r="AH1396" t="s">
        <v>121</v>
      </c>
      <c r="AJ1396" s="10">
        <v>16716498746</v>
      </c>
      <c r="AK1396">
        <v>203</v>
      </c>
      <c r="AL1396" t="s">
        <v>2557</v>
      </c>
      <c r="BD1396" t="str">
        <f>"31-1122.00"</f>
        <v>31-1122.00</v>
      </c>
      <c r="BE1396" t="s">
        <v>2558</v>
      </c>
      <c r="BF1396" t="s">
        <v>2559</v>
      </c>
      <c r="BG1396" t="s">
        <v>2560</v>
      </c>
      <c r="BH1396">
        <v>3</v>
      </c>
      <c r="BJ1396" s="1">
        <v>45778</v>
      </c>
      <c r="BK1396" s="1">
        <v>46142</v>
      </c>
      <c r="BN1396">
        <v>40</v>
      </c>
      <c r="BO1396">
        <v>0</v>
      </c>
      <c r="BP1396">
        <v>8</v>
      </c>
      <c r="BQ1396">
        <v>8</v>
      </c>
      <c r="BR1396">
        <v>8</v>
      </c>
      <c r="BS1396">
        <v>8</v>
      </c>
      <c r="BT1396">
        <v>5</v>
      </c>
      <c r="BU1396">
        <v>3</v>
      </c>
      <c r="BV1396" t="str">
        <f>"8:30 AM"</f>
        <v>8:30 AM</v>
      </c>
      <c r="BW1396" t="str">
        <f>"5:30 PM"</f>
        <v>5:30 PM</v>
      </c>
      <c r="BX1396" t="s">
        <v>158</v>
      </c>
      <c r="BY1396">
        <v>0</v>
      </c>
      <c r="BZ1396">
        <v>12</v>
      </c>
      <c r="CA1396" t="s">
        <v>115</v>
      </c>
      <c r="CC1396" t="s">
        <v>8332</v>
      </c>
      <c r="CD1396" t="s">
        <v>2551</v>
      </c>
      <c r="CE1396" t="s">
        <v>2552</v>
      </c>
      <c r="CF1396" t="s">
        <v>119</v>
      </c>
      <c r="CG1396" t="s">
        <v>120</v>
      </c>
      <c r="CH1396" s="8">
        <v>96950</v>
      </c>
      <c r="CI1396" s="3">
        <v>11.24</v>
      </c>
      <c r="CJ1396" s="3">
        <v>11.24</v>
      </c>
      <c r="CM1396" t="s">
        <v>136</v>
      </c>
      <c r="CO1396" t="s">
        <v>138</v>
      </c>
      <c r="CQ1396" t="s">
        <v>115</v>
      </c>
      <c r="CR1396" t="s">
        <v>133</v>
      </c>
      <c r="CS1396" t="s">
        <v>139</v>
      </c>
      <c r="CT1396" t="s">
        <v>139</v>
      </c>
      <c r="CU1396" t="s">
        <v>139</v>
      </c>
      <c r="CV1396" t="s">
        <v>133</v>
      </c>
      <c r="CW1396" t="s">
        <v>139</v>
      </c>
      <c r="CX1396" t="s">
        <v>139</v>
      </c>
      <c r="CY1396" s="10">
        <v>16703236877</v>
      </c>
      <c r="CZ1396" t="s">
        <v>2562</v>
      </c>
      <c r="DA1396" t="s">
        <v>139</v>
      </c>
      <c r="DB1396" t="s">
        <v>133</v>
      </c>
      <c r="DC1396" t="s">
        <v>115</v>
      </c>
    </row>
    <row r="1397" spans="1:112" ht="14.45" customHeight="1" x14ac:dyDescent="0.25">
      <c r="A1397" t="s">
        <v>8901</v>
      </c>
      <c r="B1397" t="s">
        <v>192</v>
      </c>
      <c r="C1397" s="1">
        <v>45665</v>
      </c>
      <c r="D1397" s="1">
        <v>45714</v>
      </c>
      <c r="E1397" t="s">
        <v>114</v>
      </c>
      <c r="G1397" t="s">
        <v>133</v>
      </c>
      <c r="H1397" t="s">
        <v>115</v>
      </c>
      <c r="I1397" t="s">
        <v>115</v>
      </c>
      <c r="J1397" t="s">
        <v>1074</v>
      </c>
      <c r="K1397" t="s">
        <v>1075</v>
      </c>
      <c r="L1397" t="s">
        <v>1076</v>
      </c>
      <c r="M1397" t="s">
        <v>1077</v>
      </c>
      <c r="N1397" t="s">
        <v>119</v>
      </c>
      <c r="O1397" t="s">
        <v>120</v>
      </c>
      <c r="P1397" s="8">
        <v>96950</v>
      </c>
      <c r="Q1397" t="s">
        <v>121</v>
      </c>
      <c r="S1397" s="10">
        <v>16702342664</v>
      </c>
      <c r="U1397" t="s">
        <v>1078</v>
      </c>
      <c r="V1397">
        <v>23611</v>
      </c>
      <c r="W1397" t="s">
        <v>123</v>
      </c>
      <c r="Y1397" t="s">
        <v>1079</v>
      </c>
      <c r="Z1397" t="s">
        <v>1080</v>
      </c>
      <c r="AA1397" t="s">
        <v>1081</v>
      </c>
      <c r="AB1397" t="s">
        <v>1082</v>
      </c>
      <c r="AC1397" t="s">
        <v>1076</v>
      </c>
      <c r="AD1397" t="s">
        <v>1077</v>
      </c>
      <c r="AE1397" t="s">
        <v>119</v>
      </c>
      <c r="AF1397" t="s">
        <v>120</v>
      </c>
      <c r="AG1397" s="8">
        <v>96950</v>
      </c>
      <c r="AH1397" t="s">
        <v>121</v>
      </c>
      <c r="AJ1397" s="10">
        <v>16702342664</v>
      </c>
      <c r="AL1397" t="s">
        <v>1083</v>
      </c>
      <c r="BD1397" t="str">
        <f>"49-9071.00"</f>
        <v>49-9071.00</v>
      </c>
      <c r="BE1397" t="s">
        <v>241</v>
      </c>
      <c r="BF1397" t="s">
        <v>1084</v>
      </c>
      <c r="BG1397" t="s">
        <v>1085</v>
      </c>
      <c r="BH1397">
        <v>10</v>
      </c>
      <c r="BJ1397" s="1">
        <v>45778</v>
      </c>
      <c r="BK1397" s="1">
        <v>46873</v>
      </c>
      <c r="BN1397">
        <v>40</v>
      </c>
      <c r="BO1397">
        <v>0</v>
      </c>
      <c r="BP1397">
        <v>8</v>
      </c>
      <c r="BQ1397">
        <v>8</v>
      </c>
      <c r="BR1397">
        <v>8</v>
      </c>
      <c r="BS1397">
        <v>8</v>
      </c>
      <c r="BT1397">
        <v>8</v>
      </c>
      <c r="BU1397">
        <v>0</v>
      </c>
      <c r="BV1397" t="str">
        <f>"8:00 AM"</f>
        <v>8:00 AM</v>
      </c>
      <c r="BW1397" t="str">
        <f>"5:00 PM"</f>
        <v>5:00 PM</v>
      </c>
      <c r="BX1397" t="s">
        <v>226</v>
      </c>
      <c r="BY1397">
        <v>0</v>
      </c>
      <c r="BZ1397">
        <v>12</v>
      </c>
      <c r="CA1397" t="s">
        <v>115</v>
      </c>
      <c r="CC1397" t="s">
        <v>8902</v>
      </c>
      <c r="CD1397" t="s">
        <v>1076</v>
      </c>
      <c r="CE1397" t="s">
        <v>1077</v>
      </c>
      <c r="CF1397" t="s">
        <v>119</v>
      </c>
      <c r="CG1397" t="s">
        <v>120</v>
      </c>
      <c r="CH1397" s="8">
        <v>96950</v>
      </c>
      <c r="CI1397" s="3">
        <v>9.75</v>
      </c>
      <c r="CJ1397" s="3">
        <v>9.75</v>
      </c>
      <c r="CK1397" s="3">
        <v>14.63</v>
      </c>
      <c r="CL1397" s="3">
        <v>14.63</v>
      </c>
      <c r="CM1397" t="s">
        <v>136</v>
      </c>
      <c r="CN1397" t="s">
        <v>158</v>
      </c>
      <c r="CO1397" t="s">
        <v>138</v>
      </c>
      <c r="CQ1397" t="s">
        <v>115</v>
      </c>
      <c r="CR1397" t="s">
        <v>133</v>
      </c>
      <c r="CS1397" t="s">
        <v>139</v>
      </c>
      <c r="CT1397" t="s">
        <v>133</v>
      </c>
      <c r="CU1397" t="s">
        <v>139</v>
      </c>
      <c r="CV1397" t="s">
        <v>133</v>
      </c>
      <c r="CW1397" t="s">
        <v>139</v>
      </c>
      <c r="CX1397" s="2" t="s">
        <v>1087</v>
      </c>
      <c r="CY1397" s="10">
        <v>16702342664</v>
      </c>
      <c r="CZ1397" t="s">
        <v>1083</v>
      </c>
      <c r="DA1397" t="s">
        <v>1088</v>
      </c>
      <c r="DB1397" t="s">
        <v>133</v>
      </c>
      <c r="DC1397" t="s">
        <v>115</v>
      </c>
    </row>
    <row r="1398" spans="1:112" ht="14.45" customHeight="1" x14ac:dyDescent="0.25">
      <c r="A1398" t="s">
        <v>6693</v>
      </c>
      <c r="B1398" t="s">
        <v>113</v>
      </c>
      <c r="C1398" s="1">
        <v>45706</v>
      </c>
      <c r="D1398" s="1">
        <v>45715</v>
      </c>
      <c r="E1398" t="s">
        <v>114</v>
      </c>
      <c r="G1398" t="s">
        <v>133</v>
      </c>
      <c r="H1398" t="s">
        <v>115</v>
      </c>
      <c r="I1398" t="s">
        <v>115</v>
      </c>
      <c r="J1398" t="s">
        <v>859</v>
      </c>
      <c r="L1398" t="s">
        <v>860</v>
      </c>
      <c r="M1398" t="s">
        <v>861</v>
      </c>
      <c r="N1398" t="s">
        <v>119</v>
      </c>
      <c r="O1398" t="s">
        <v>120</v>
      </c>
      <c r="P1398" s="8">
        <v>96950</v>
      </c>
      <c r="Q1398" t="s">
        <v>121</v>
      </c>
      <c r="S1398" s="10">
        <v>16703229240</v>
      </c>
      <c r="U1398" t="s">
        <v>862</v>
      </c>
      <c r="V1398">
        <v>488320</v>
      </c>
      <c r="W1398" t="s">
        <v>123</v>
      </c>
      <c r="Y1398" t="s">
        <v>863</v>
      </c>
      <c r="Z1398" t="s">
        <v>317</v>
      </c>
      <c r="AA1398" t="s">
        <v>237</v>
      </c>
      <c r="AB1398" t="s">
        <v>663</v>
      </c>
      <c r="AC1398" t="s">
        <v>864</v>
      </c>
      <c r="AD1398" t="s">
        <v>861</v>
      </c>
      <c r="AE1398" t="s">
        <v>119</v>
      </c>
      <c r="AF1398" t="s">
        <v>120</v>
      </c>
      <c r="AG1398" s="8">
        <v>96950</v>
      </c>
      <c r="AH1398" t="s">
        <v>121</v>
      </c>
      <c r="AJ1398" s="10">
        <v>16703229240</v>
      </c>
      <c r="AL1398" t="s">
        <v>865</v>
      </c>
      <c r="BD1398" t="str">
        <f>"49-9071.00"</f>
        <v>49-9071.00</v>
      </c>
      <c r="BE1398" t="s">
        <v>241</v>
      </c>
      <c r="BF1398" t="s">
        <v>866</v>
      </c>
      <c r="BG1398" t="s">
        <v>750</v>
      </c>
      <c r="BH1398">
        <v>1</v>
      </c>
      <c r="BJ1398" s="1">
        <v>45839</v>
      </c>
      <c r="BK1398" s="1">
        <v>46934</v>
      </c>
      <c r="BN1398">
        <v>40</v>
      </c>
      <c r="BO1398">
        <v>0</v>
      </c>
      <c r="BP1398">
        <v>8</v>
      </c>
      <c r="BQ1398">
        <v>8</v>
      </c>
      <c r="BR1398">
        <v>8</v>
      </c>
      <c r="BS1398">
        <v>8</v>
      </c>
      <c r="BT1398">
        <v>8</v>
      </c>
      <c r="BU1398">
        <v>0</v>
      </c>
      <c r="BV1398" t="str">
        <f>"8:00 AM"</f>
        <v>8:00 AM</v>
      </c>
      <c r="BW1398" t="str">
        <f>"5:00 PM"</f>
        <v>5:00 PM</v>
      </c>
      <c r="BX1398" t="s">
        <v>158</v>
      </c>
      <c r="BY1398">
        <v>0</v>
      </c>
      <c r="BZ1398">
        <v>24</v>
      </c>
      <c r="CA1398" t="s">
        <v>115</v>
      </c>
      <c r="CC1398" t="s">
        <v>867</v>
      </c>
      <c r="CD1398" t="s">
        <v>868</v>
      </c>
      <c r="CE1398" t="s">
        <v>861</v>
      </c>
      <c r="CF1398" t="s">
        <v>119</v>
      </c>
      <c r="CG1398" t="s">
        <v>120</v>
      </c>
      <c r="CH1398" s="8">
        <v>96950</v>
      </c>
      <c r="CI1398" s="3">
        <v>9.75</v>
      </c>
      <c r="CJ1398" s="3">
        <v>9.75</v>
      </c>
      <c r="CK1398" s="3">
        <v>14.63</v>
      </c>
      <c r="CL1398" s="3">
        <v>14.63</v>
      </c>
      <c r="CM1398" t="s">
        <v>136</v>
      </c>
      <c r="CN1398" t="s">
        <v>209</v>
      </c>
      <c r="CO1398" t="s">
        <v>138</v>
      </c>
      <c r="CQ1398" t="s">
        <v>115</v>
      </c>
      <c r="CR1398" t="s">
        <v>133</v>
      </c>
      <c r="CS1398" t="s">
        <v>139</v>
      </c>
      <c r="CT1398" t="s">
        <v>133</v>
      </c>
      <c r="CU1398" t="s">
        <v>139</v>
      </c>
      <c r="CV1398" t="s">
        <v>133</v>
      </c>
      <c r="CW1398" t="s">
        <v>139</v>
      </c>
      <c r="CX1398" t="s">
        <v>209</v>
      </c>
      <c r="CY1398" s="10">
        <v>16703229240</v>
      </c>
      <c r="CZ1398" t="s">
        <v>139</v>
      </c>
      <c r="DA1398" t="s">
        <v>296</v>
      </c>
      <c r="DB1398" t="s">
        <v>133</v>
      </c>
      <c r="DC1398" t="s">
        <v>115</v>
      </c>
    </row>
    <row r="1399" spans="1:112" ht="14.45" customHeight="1" x14ac:dyDescent="0.25">
      <c r="A1399" t="s">
        <v>7167</v>
      </c>
      <c r="B1399" t="s">
        <v>901</v>
      </c>
      <c r="C1399" s="1">
        <v>45664</v>
      </c>
      <c r="D1399" s="1">
        <v>45715</v>
      </c>
      <c r="E1399" t="s">
        <v>114</v>
      </c>
      <c r="G1399" t="s">
        <v>115</v>
      </c>
      <c r="H1399" t="s">
        <v>115</v>
      </c>
      <c r="I1399" t="s">
        <v>115</v>
      </c>
      <c r="J1399" t="s">
        <v>7168</v>
      </c>
      <c r="K1399" t="s">
        <v>7169</v>
      </c>
      <c r="L1399" t="s">
        <v>7170</v>
      </c>
      <c r="M1399" t="s">
        <v>139</v>
      </c>
      <c r="N1399" t="s">
        <v>119</v>
      </c>
      <c r="O1399" t="s">
        <v>120</v>
      </c>
      <c r="P1399" s="8">
        <v>96950</v>
      </c>
      <c r="Q1399" t="s">
        <v>121</v>
      </c>
      <c r="S1399" s="10">
        <v>16707831239</v>
      </c>
      <c r="U1399" t="s">
        <v>7171</v>
      </c>
      <c r="V1399">
        <v>72251</v>
      </c>
      <c r="W1399" t="s">
        <v>123</v>
      </c>
      <c r="Y1399" t="s">
        <v>7172</v>
      </c>
      <c r="Z1399" t="s">
        <v>7173</v>
      </c>
      <c r="AB1399" t="s">
        <v>200</v>
      </c>
      <c r="AC1399" t="s">
        <v>7170</v>
      </c>
      <c r="AD1399" t="s">
        <v>139</v>
      </c>
      <c r="AE1399" t="s">
        <v>119</v>
      </c>
      <c r="AF1399" t="s">
        <v>120</v>
      </c>
      <c r="AG1399" s="8">
        <v>96950</v>
      </c>
      <c r="AH1399" t="s">
        <v>121</v>
      </c>
      <c r="AJ1399" s="10">
        <v>16707831239</v>
      </c>
      <c r="AL1399" t="s">
        <v>7174</v>
      </c>
      <c r="BD1399" t="str">
        <f>"35-2014.00"</f>
        <v>35-2014.00</v>
      </c>
      <c r="BE1399" t="s">
        <v>273</v>
      </c>
      <c r="BF1399" t="s">
        <v>7175</v>
      </c>
      <c r="BG1399" t="s">
        <v>275</v>
      </c>
      <c r="BH1399">
        <v>2</v>
      </c>
      <c r="BI1399">
        <v>1</v>
      </c>
      <c r="BJ1399" s="1">
        <v>45782</v>
      </c>
      <c r="BK1399" s="1">
        <v>46146</v>
      </c>
      <c r="BL1399" s="1">
        <v>45782</v>
      </c>
      <c r="BM1399" s="1">
        <v>46146</v>
      </c>
      <c r="BN1399">
        <v>35</v>
      </c>
      <c r="BO1399">
        <v>0</v>
      </c>
      <c r="BP1399">
        <v>7</v>
      </c>
      <c r="BQ1399">
        <v>7</v>
      </c>
      <c r="BR1399">
        <v>7</v>
      </c>
      <c r="BS1399">
        <v>7</v>
      </c>
      <c r="BT1399">
        <v>7</v>
      </c>
      <c r="BU1399">
        <v>0</v>
      </c>
      <c r="BV1399" t="str">
        <f>"11:00 AM"</f>
        <v>11:00 AM</v>
      </c>
      <c r="BW1399" t="str">
        <f>"9:00 PM"</f>
        <v>9:00 PM</v>
      </c>
      <c r="BX1399" t="s">
        <v>158</v>
      </c>
      <c r="BY1399">
        <v>0</v>
      </c>
      <c r="BZ1399">
        <v>12</v>
      </c>
      <c r="CA1399" t="s">
        <v>115</v>
      </c>
      <c r="CC1399" s="2" t="s">
        <v>7176</v>
      </c>
      <c r="CD1399" t="s">
        <v>7170</v>
      </c>
      <c r="CE1399" t="s">
        <v>139</v>
      </c>
      <c r="CF1399" t="s">
        <v>119</v>
      </c>
      <c r="CG1399" t="s">
        <v>120</v>
      </c>
      <c r="CH1399" s="8">
        <v>96950</v>
      </c>
      <c r="CI1399" s="3">
        <v>8.83</v>
      </c>
      <c r="CJ1399" s="3">
        <v>8.83</v>
      </c>
      <c r="CK1399" s="3">
        <v>13.24</v>
      </c>
      <c r="CL1399" s="3">
        <v>13.24</v>
      </c>
      <c r="CM1399" t="s">
        <v>136</v>
      </c>
      <c r="CN1399" t="s">
        <v>7177</v>
      </c>
      <c r="CO1399" t="s">
        <v>138</v>
      </c>
      <c r="CQ1399" t="s">
        <v>115</v>
      </c>
      <c r="CR1399" t="s">
        <v>133</v>
      </c>
      <c r="CS1399" t="s">
        <v>139</v>
      </c>
      <c r="CT1399" t="s">
        <v>133</v>
      </c>
      <c r="CU1399" t="s">
        <v>139</v>
      </c>
      <c r="CV1399" t="s">
        <v>133</v>
      </c>
      <c r="CW1399" t="s">
        <v>139</v>
      </c>
      <c r="CX1399" t="s">
        <v>1364</v>
      </c>
      <c r="CY1399" s="10">
        <v>16707831239</v>
      </c>
      <c r="CZ1399" t="s">
        <v>7178</v>
      </c>
      <c r="DA1399" t="s">
        <v>139</v>
      </c>
      <c r="DB1399" t="s">
        <v>133</v>
      </c>
      <c r="DC1399" t="s">
        <v>115</v>
      </c>
    </row>
    <row r="1400" spans="1:112" ht="14.45" customHeight="1" x14ac:dyDescent="0.25">
      <c r="A1400" t="s">
        <v>8189</v>
      </c>
      <c r="B1400" t="s">
        <v>192</v>
      </c>
      <c r="C1400" s="1">
        <v>45651</v>
      </c>
      <c r="D1400" s="1">
        <v>45715</v>
      </c>
      <c r="E1400" t="s">
        <v>144</v>
      </c>
      <c r="F1400" s="1">
        <v>45816</v>
      </c>
      <c r="G1400" t="s">
        <v>115</v>
      </c>
      <c r="H1400" t="s">
        <v>115</v>
      </c>
      <c r="I1400" t="s">
        <v>115</v>
      </c>
      <c r="J1400" t="s">
        <v>2955</v>
      </c>
      <c r="L1400" t="s">
        <v>2956</v>
      </c>
      <c r="M1400" t="s">
        <v>1668</v>
      </c>
      <c r="N1400" t="s">
        <v>119</v>
      </c>
      <c r="O1400" t="s">
        <v>120</v>
      </c>
      <c r="P1400" s="8">
        <v>96950</v>
      </c>
      <c r="Q1400" t="s">
        <v>121</v>
      </c>
      <c r="R1400" t="s">
        <v>284</v>
      </c>
      <c r="S1400" s="10">
        <v>16702858455</v>
      </c>
      <c r="U1400" t="s">
        <v>2957</v>
      </c>
      <c r="V1400">
        <v>488510</v>
      </c>
      <c r="W1400" t="s">
        <v>123</v>
      </c>
      <c r="Y1400" t="s">
        <v>1069</v>
      </c>
      <c r="Z1400" t="s">
        <v>2958</v>
      </c>
      <c r="AA1400" t="s">
        <v>2959</v>
      </c>
      <c r="AB1400" t="s">
        <v>288</v>
      </c>
      <c r="AC1400" t="s">
        <v>2956</v>
      </c>
      <c r="AD1400" t="s">
        <v>1668</v>
      </c>
      <c r="AE1400" t="s">
        <v>119</v>
      </c>
      <c r="AF1400" t="s">
        <v>120</v>
      </c>
      <c r="AG1400" s="8">
        <v>96950</v>
      </c>
      <c r="AH1400" t="s">
        <v>121</v>
      </c>
      <c r="AI1400" t="s">
        <v>284</v>
      </c>
      <c r="AJ1400" s="10">
        <v>16702858455</v>
      </c>
      <c r="AL1400" t="s">
        <v>2960</v>
      </c>
      <c r="BD1400" t="str">
        <f>"53-3033.00"</f>
        <v>53-3033.00</v>
      </c>
      <c r="BE1400" t="s">
        <v>2961</v>
      </c>
      <c r="BF1400" t="s">
        <v>2962</v>
      </c>
      <c r="BG1400" t="s">
        <v>2963</v>
      </c>
      <c r="BH1400">
        <v>2</v>
      </c>
      <c r="BJ1400" s="1">
        <v>45818</v>
      </c>
      <c r="BK1400" s="1">
        <v>46182</v>
      </c>
      <c r="BN1400">
        <v>35</v>
      </c>
      <c r="BO1400">
        <v>0</v>
      </c>
      <c r="BP1400">
        <v>7</v>
      </c>
      <c r="BQ1400">
        <v>7</v>
      </c>
      <c r="BR1400">
        <v>7</v>
      </c>
      <c r="BS1400">
        <v>7</v>
      </c>
      <c r="BT1400">
        <v>7</v>
      </c>
      <c r="BU1400">
        <v>0</v>
      </c>
      <c r="BV1400" t="str">
        <f>"9:00 AM"</f>
        <v>9:00 AM</v>
      </c>
      <c r="BW1400" t="str">
        <f>"5:00 PM"</f>
        <v>5:00 PM</v>
      </c>
      <c r="BX1400" t="s">
        <v>226</v>
      </c>
      <c r="BY1400">
        <v>0</v>
      </c>
      <c r="BZ1400">
        <v>6</v>
      </c>
      <c r="CA1400" t="s">
        <v>115</v>
      </c>
      <c r="CC1400" t="s">
        <v>2964</v>
      </c>
      <c r="CD1400" t="s">
        <v>2965</v>
      </c>
      <c r="CE1400" t="s">
        <v>2966</v>
      </c>
      <c r="CF1400" t="s">
        <v>119</v>
      </c>
      <c r="CG1400" t="s">
        <v>120</v>
      </c>
      <c r="CH1400" s="8">
        <v>96950</v>
      </c>
      <c r="CI1400" s="3">
        <v>8.15</v>
      </c>
      <c r="CJ1400" s="3">
        <v>8.9499999999999993</v>
      </c>
      <c r="CK1400" s="3">
        <v>12.23</v>
      </c>
      <c r="CL1400" s="3">
        <v>13.43</v>
      </c>
      <c r="CM1400" t="s">
        <v>136</v>
      </c>
      <c r="CN1400" t="s">
        <v>246</v>
      </c>
      <c r="CO1400" t="s">
        <v>138</v>
      </c>
      <c r="CQ1400" t="s">
        <v>115</v>
      </c>
      <c r="CR1400" t="s">
        <v>133</v>
      </c>
      <c r="CS1400" t="s">
        <v>139</v>
      </c>
      <c r="CT1400" t="s">
        <v>133</v>
      </c>
      <c r="CU1400" t="s">
        <v>139</v>
      </c>
      <c r="CV1400" t="s">
        <v>133</v>
      </c>
      <c r="CW1400" t="s">
        <v>139</v>
      </c>
      <c r="CX1400" t="s">
        <v>295</v>
      </c>
      <c r="CY1400" s="10">
        <v>16703226478</v>
      </c>
      <c r="CZ1400" t="s">
        <v>2960</v>
      </c>
      <c r="DA1400" t="s">
        <v>296</v>
      </c>
      <c r="DB1400" t="s">
        <v>133</v>
      </c>
      <c r="DC1400" t="s">
        <v>115</v>
      </c>
    </row>
    <row r="1401" spans="1:112" ht="14.45" customHeight="1" x14ac:dyDescent="0.25">
      <c r="A1401" t="s">
        <v>2913</v>
      </c>
      <c r="B1401" t="s">
        <v>143</v>
      </c>
      <c r="C1401" s="1">
        <v>45672</v>
      </c>
      <c r="D1401" s="1">
        <v>45716</v>
      </c>
      <c r="E1401" t="s">
        <v>144</v>
      </c>
      <c r="F1401" s="1">
        <v>45727</v>
      </c>
      <c r="G1401" t="s">
        <v>115</v>
      </c>
      <c r="H1401" t="s">
        <v>115</v>
      </c>
      <c r="I1401" t="s">
        <v>115</v>
      </c>
      <c r="J1401" t="s">
        <v>2156</v>
      </c>
      <c r="K1401" t="s">
        <v>2157</v>
      </c>
      <c r="L1401" t="s">
        <v>2158</v>
      </c>
      <c r="M1401" t="s">
        <v>2159</v>
      </c>
      <c r="N1401" t="s">
        <v>119</v>
      </c>
      <c r="O1401" t="s">
        <v>120</v>
      </c>
      <c r="P1401" s="8">
        <v>96950</v>
      </c>
      <c r="Q1401" t="s">
        <v>121</v>
      </c>
      <c r="R1401" t="s">
        <v>2914</v>
      </c>
      <c r="S1401" s="10">
        <v>16702346708</v>
      </c>
      <c r="U1401" t="s">
        <v>2160</v>
      </c>
      <c r="V1401">
        <v>236220</v>
      </c>
      <c r="W1401" t="s">
        <v>123</v>
      </c>
      <c r="Y1401" t="s">
        <v>1180</v>
      </c>
      <c r="Z1401" t="s">
        <v>2915</v>
      </c>
      <c r="AB1401" t="s">
        <v>663</v>
      </c>
      <c r="AC1401" t="s">
        <v>2158</v>
      </c>
      <c r="AD1401" t="s">
        <v>2159</v>
      </c>
      <c r="AE1401" t="s">
        <v>119</v>
      </c>
      <c r="AF1401" t="s">
        <v>120</v>
      </c>
      <c r="AG1401" s="8">
        <v>96950</v>
      </c>
      <c r="AH1401" t="s">
        <v>121</v>
      </c>
      <c r="AI1401" t="s">
        <v>2161</v>
      </c>
      <c r="AJ1401" s="10">
        <v>16702346708</v>
      </c>
      <c r="AL1401" t="s">
        <v>2162</v>
      </c>
      <c r="BD1401" t="str">
        <f>"49-9071.00"</f>
        <v>49-9071.00</v>
      </c>
      <c r="BE1401" t="s">
        <v>241</v>
      </c>
      <c r="BF1401" t="s">
        <v>2163</v>
      </c>
      <c r="BG1401" t="s">
        <v>2164</v>
      </c>
      <c r="BH1401">
        <v>8</v>
      </c>
      <c r="BI1401">
        <v>8</v>
      </c>
      <c r="BJ1401" s="1">
        <v>45729</v>
      </c>
      <c r="BK1401" s="1">
        <v>46093</v>
      </c>
      <c r="BL1401" s="1">
        <v>45729</v>
      </c>
      <c r="BM1401" s="1">
        <v>46093</v>
      </c>
      <c r="BN1401">
        <v>35</v>
      </c>
      <c r="BO1401">
        <v>0</v>
      </c>
      <c r="BP1401">
        <v>7</v>
      </c>
      <c r="BQ1401">
        <v>7</v>
      </c>
      <c r="BR1401">
        <v>7</v>
      </c>
      <c r="BS1401">
        <v>7</v>
      </c>
      <c r="BT1401">
        <v>7</v>
      </c>
      <c r="BU1401">
        <v>0</v>
      </c>
      <c r="BV1401" t="str">
        <f>"8:00 AM"</f>
        <v>8:00 AM</v>
      </c>
      <c r="BW1401" t="str">
        <f>"4:00 PM"</f>
        <v>4:00 PM</v>
      </c>
      <c r="BX1401" t="s">
        <v>226</v>
      </c>
      <c r="BY1401">
        <v>0</v>
      </c>
      <c r="BZ1401">
        <v>12</v>
      </c>
      <c r="CA1401" t="s">
        <v>115</v>
      </c>
      <c r="CC1401" t="s">
        <v>2916</v>
      </c>
      <c r="CD1401" t="s">
        <v>2158</v>
      </c>
      <c r="CE1401" t="s">
        <v>2159</v>
      </c>
      <c r="CF1401" t="s">
        <v>119</v>
      </c>
      <c r="CG1401" t="s">
        <v>120</v>
      </c>
      <c r="CH1401" s="8">
        <v>96950</v>
      </c>
      <c r="CI1401" s="3">
        <v>9.75</v>
      </c>
      <c r="CJ1401" s="3">
        <v>9.75</v>
      </c>
      <c r="CK1401" s="3">
        <v>14.63</v>
      </c>
      <c r="CL1401" s="3">
        <v>14.63</v>
      </c>
      <c r="CM1401" t="s">
        <v>136</v>
      </c>
      <c r="CN1401" t="s">
        <v>368</v>
      </c>
      <c r="CO1401" t="s">
        <v>138</v>
      </c>
      <c r="CQ1401" t="s">
        <v>115</v>
      </c>
      <c r="CR1401" t="s">
        <v>133</v>
      </c>
      <c r="CS1401" t="s">
        <v>133</v>
      </c>
      <c r="CT1401" t="s">
        <v>133</v>
      </c>
      <c r="CU1401" t="s">
        <v>139</v>
      </c>
      <c r="CV1401" t="s">
        <v>133</v>
      </c>
      <c r="CW1401" t="s">
        <v>139</v>
      </c>
      <c r="CX1401" t="s">
        <v>2166</v>
      </c>
      <c r="CY1401" s="10" t="s">
        <v>2917</v>
      </c>
      <c r="CZ1401" t="s">
        <v>2162</v>
      </c>
      <c r="DA1401" t="s">
        <v>139</v>
      </c>
      <c r="DB1401" t="s">
        <v>133</v>
      </c>
      <c r="DC1401" t="s">
        <v>115</v>
      </c>
      <c r="DD1401" t="s">
        <v>2167</v>
      </c>
      <c r="DE1401" t="s">
        <v>2168</v>
      </c>
      <c r="DF1401" t="s">
        <v>190</v>
      </c>
      <c r="DG1401" t="s">
        <v>2156</v>
      </c>
      <c r="DH1401" t="s">
        <v>2162</v>
      </c>
    </row>
    <row r="1402" spans="1:112" ht="14.45" customHeight="1" x14ac:dyDescent="0.25">
      <c r="A1402" t="s">
        <v>6193</v>
      </c>
      <c r="B1402" t="s">
        <v>113</v>
      </c>
      <c r="C1402" s="1">
        <v>45712</v>
      </c>
      <c r="D1402" s="1">
        <v>45716</v>
      </c>
      <c r="E1402" t="s">
        <v>144</v>
      </c>
      <c r="F1402" s="1">
        <v>45867</v>
      </c>
      <c r="G1402" t="s">
        <v>115</v>
      </c>
      <c r="H1402" t="s">
        <v>115</v>
      </c>
      <c r="I1402" t="s">
        <v>115</v>
      </c>
      <c r="J1402" t="s">
        <v>902</v>
      </c>
      <c r="K1402" t="s">
        <v>5327</v>
      </c>
      <c r="L1402" t="s">
        <v>6194</v>
      </c>
      <c r="N1402" t="s">
        <v>119</v>
      </c>
      <c r="O1402" t="s">
        <v>120</v>
      </c>
      <c r="P1402" s="8">
        <v>96950</v>
      </c>
      <c r="Q1402" t="s">
        <v>121</v>
      </c>
      <c r="S1402" s="10">
        <v>16702347873</v>
      </c>
      <c r="U1402" t="s">
        <v>905</v>
      </c>
      <c r="V1402">
        <v>56132</v>
      </c>
      <c r="W1402" t="s">
        <v>123</v>
      </c>
      <c r="Y1402" t="s">
        <v>906</v>
      </c>
      <c r="Z1402" t="s">
        <v>907</v>
      </c>
      <c r="AA1402" t="s">
        <v>908</v>
      </c>
      <c r="AB1402" t="s">
        <v>200</v>
      </c>
      <c r="AC1402" t="s">
        <v>904</v>
      </c>
      <c r="AE1402" t="s">
        <v>119</v>
      </c>
      <c r="AF1402" t="s">
        <v>120</v>
      </c>
      <c r="AG1402" s="8">
        <v>96950</v>
      </c>
      <c r="AH1402" t="s">
        <v>121</v>
      </c>
      <c r="AJ1402" s="10">
        <v>16707836342</v>
      </c>
      <c r="AL1402" t="s">
        <v>909</v>
      </c>
      <c r="BD1402" t="str">
        <f>"35-3011.00"</f>
        <v>35-3011.00</v>
      </c>
      <c r="BE1402" t="s">
        <v>5328</v>
      </c>
      <c r="BF1402" t="s">
        <v>6195</v>
      </c>
      <c r="BG1402" t="s">
        <v>5329</v>
      </c>
      <c r="BH1402">
        <v>5</v>
      </c>
      <c r="BJ1402" s="1">
        <v>45869</v>
      </c>
      <c r="BK1402" s="1">
        <v>46233</v>
      </c>
      <c r="BN1402">
        <v>35</v>
      </c>
      <c r="BO1402">
        <v>0</v>
      </c>
      <c r="BP1402">
        <v>7</v>
      </c>
      <c r="BQ1402">
        <v>7</v>
      </c>
      <c r="BR1402">
        <v>7</v>
      </c>
      <c r="BS1402">
        <v>7</v>
      </c>
      <c r="BT1402">
        <v>7</v>
      </c>
      <c r="BU1402">
        <v>0</v>
      </c>
      <c r="BV1402" t="str">
        <f>"8:00 AM"</f>
        <v>8:00 AM</v>
      </c>
      <c r="BW1402" t="str">
        <f>"4:00 PM"</f>
        <v>4:00 PM</v>
      </c>
      <c r="BX1402" t="s">
        <v>226</v>
      </c>
      <c r="BY1402">
        <v>0</v>
      </c>
      <c r="BZ1402">
        <v>6</v>
      </c>
      <c r="CA1402" t="s">
        <v>115</v>
      </c>
      <c r="CC1402" t="s">
        <v>6196</v>
      </c>
      <c r="CD1402" t="s">
        <v>913</v>
      </c>
      <c r="CF1402" t="s">
        <v>119</v>
      </c>
      <c r="CG1402" t="s">
        <v>120</v>
      </c>
      <c r="CH1402" s="8">
        <v>96950</v>
      </c>
      <c r="CI1402" s="3">
        <v>8.15</v>
      </c>
      <c r="CJ1402" s="3">
        <v>8.15</v>
      </c>
      <c r="CK1402" s="3">
        <v>12.22</v>
      </c>
      <c r="CL1402" s="3">
        <v>12.22</v>
      </c>
      <c r="CM1402" t="s">
        <v>136</v>
      </c>
      <c r="CO1402" t="s">
        <v>138</v>
      </c>
      <c r="CQ1402" t="s">
        <v>115</v>
      </c>
      <c r="CR1402" t="s">
        <v>133</v>
      </c>
      <c r="CS1402" t="s">
        <v>139</v>
      </c>
      <c r="CT1402" t="s">
        <v>133</v>
      </c>
      <c r="CU1402" t="s">
        <v>139</v>
      </c>
      <c r="CV1402" t="s">
        <v>133</v>
      </c>
      <c r="CW1402" t="s">
        <v>139</v>
      </c>
      <c r="CX1402" t="s">
        <v>354</v>
      </c>
      <c r="CY1402" s="10">
        <v>16702347873</v>
      </c>
      <c r="CZ1402" t="s">
        <v>909</v>
      </c>
      <c r="DA1402" t="s">
        <v>356</v>
      </c>
      <c r="DB1402" t="s">
        <v>133</v>
      </c>
      <c r="DC1402" t="s">
        <v>115</v>
      </c>
    </row>
    <row r="1403" spans="1:112" ht="14.45" customHeight="1" x14ac:dyDescent="0.25">
      <c r="A1403" t="s">
        <v>6495</v>
      </c>
      <c r="B1403" t="s">
        <v>192</v>
      </c>
      <c r="C1403" s="1">
        <v>45639</v>
      </c>
      <c r="D1403" s="1">
        <v>45716</v>
      </c>
      <c r="E1403" t="s">
        <v>114</v>
      </c>
      <c r="G1403" t="s">
        <v>115</v>
      </c>
      <c r="H1403" t="s">
        <v>115</v>
      </c>
      <c r="I1403" t="s">
        <v>115</v>
      </c>
      <c r="J1403" t="s">
        <v>1651</v>
      </c>
      <c r="L1403" t="s">
        <v>5077</v>
      </c>
      <c r="N1403" t="s">
        <v>148</v>
      </c>
      <c r="O1403" t="s">
        <v>120</v>
      </c>
      <c r="P1403" s="8">
        <v>96950</v>
      </c>
      <c r="Q1403" t="s">
        <v>121</v>
      </c>
      <c r="S1403" s="10">
        <v>16702881463</v>
      </c>
      <c r="U1403" t="s">
        <v>1654</v>
      </c>
      <c r="V1403">
        <v>236116</v>
      </c>
      <c r="W1403" t="s">
        <v>123</v>
      </c>
      <c r="Y1403" t="s">
        <v>700</v>
      </c>
      <c r="Z1403" t="s">
        <v>1655</v>
      </c>
      <c r="AA1403" t="s">
        <v>1656</v>
      </c>
      <c r="AB1403" t="s">
        <v>460</v>
      </c>
      <c r="AC1403" t="s">
        <v>5077</v>
      </c>
      <c r="AE1403" t="s">
        <v>148</v>
      </c>
      <c r="AF1403" t="s">
        <v>120</v>
      </c>
      <c r="AG1403" s="8">
        <v>96950</v>
      </c>
      <c r="AH1403" t="s">
        <v>121</v>
      </c>
      <c r="AJ1403" s="10">
        <v>16702881463</v>
      </c>
      <c r="AL1403" t="s">
        <v>1657</v>
      </c>
      <c r="BD1403" t="str">
        <f>"49-9071.00"</f>
        <v>49-9071.00</v>
      </c>
      <c r="BE1403" t="s">
        <v>241</v>
      </c>
      <c r="BF1403" t="s">
        <v>6496</v>
      </c>
      <c r="BG1403" t="s">
        <v>241</v>
      </c>
      <c r="BH1403">
        <v>10</v>
      </c>
      <c r="BJ1403" s="1">
        <v>45748</v>
      </c>
      <c r="BK1403" s="1">
        <v>46112</v>
      </c>
      <c r="BN1403">
        <v>35</v>
      </c>
      <c r="BO1403">
        <v>0</v>
      </c>
      <c r="BP1403">
        <v>7</v>
      </c>
      <c r="BQ1403">
        <v>7</v>
      </c>
      <c r="BR1403">
        <v>7</v>
      </c>
      <c r="BS1403">
        <v>7</v>
      </c>
      <c r="BT1403">
        <v>7</v>
      </c>
      <c r="BU1403">
        <v>0</v>
      </c>
      <c r="BV1403" t="str">
        <f>"8:30 AM"</f>
        <v>8:30 AM</v>
      </c>
      <c r="BW1403" t="str">
        <f>"4:30 PM"</f>
        <v>4:30 PM</v>
      </c>
      <c r="BX1403" t="s">
        <v>226</v>
      </c>
      <c r="BY1403">
        <v>1</v>
      </c>
      <c r="BZ1403">
        <v>6</v>
      </c>
      <c r="CA1403" t="s">
        <v>115</v>
      </c>
      <c r="CC1403" s="2" t="s">
        <v>6497</v>
      </c>
      <c r="CD1403" t="s">
        <v>5077</v>
      </c>
      <c r="CF1403" t="s">
        <v>148</v>
      </c>
      <c r="CG1403" t="s">
        <v>120</v>
      </c>
      <c r="CH1403" s="8">
        <v>96950</v>
      </c>
      <c r="CI1403" s="3">
        <v>9.75</v>
      </c>
      <c r="CJ1403" s="3">
        <v>9.75</v>
      </c>
      <c r="CK1403" s="3">
        <v>14.63</v>
      </c>
      <c r="CL1403" s="3">
        <v>14.63</v>
      </c>
      <c r="CM1403" t="s">
        <v>136</v>
      </c>
      <c r="CN1403" t="s">
        <v>137</v>
      </c>
      <c r="CO1403" t="s">
        <v>138</v>
      </c>
      <c r="CQ1403" t="s">
        <v>115</v>
      </c>
      <c r="CR1403" t="s">
        <v>133</v>
      </c>
      <c r="CS1403" t="s">
        <v>139</v>
      </c>
      <c r="CT1403" t="s">
        <v>133</v>
      </c>
      <c r="CU1403" t="s">
        <v>139</v>
      </c>
      <c r="CV1403" t="s">
        <v>133</v>
      </c>
      <c r="CW1403" t="s">
        <v>139</v>
      </c>
      <c r="CX1403" s="2" t="s">
        <v>6498</v>
      </c>
      <c r="CY1403" s="10">
        <v>16702881463</v>
      </c>
      <c r="CZ1403" t="s">
        <v>1662</v>
      </c>
      <c r="DA1403" t="s">
        <v>356</v>
      </c>
      <c r="DB1403" t="s">
        <v>133</v>
      </c>
      <c r="DC1403" t="s">
        <v>115</v>
      </c>
    </row>
    <row r="1404" spans="1:112" ht="14.45" customHeight="1" x14ac:dyDescent="0.25">
      <c r="A1404" t="s">
        <v>7810</v>
      </c>
      <c r="B1404" t="s">
        <v>143</v>
      </c>
      <c r="C1404" s="1">
        <v>45678</v>
      </c>
      <c r="D1404" s="1">
        <v>45716</v>
      </c>
      <c r="E1404" t="s">
        <v>114</v>
      </c>
      <c r="G1404" t="s">
        <v>115</v>
      </c>
      <c r="H1404" t="s">
        <v>115</v>
      </c>
      <c r="I1404" t="s">
        <v>115</v>
      </c>
      <c r="J1404" t="s">
        <v>1897</v>
      </c>
      <c r="K1404" t="s">
        <v>1898</v>
      </c>
      <c r="L1404" t="s">
        <v>1899</v>
      </c>
      <c r="M1404" t="s">
        <v>1900</v>
      </c>
      <c r="N1404" t="s">
        <v>119</v>
      </c>
      <c r="O1404" t="s">
        <v>120</v>
      </c>
      <c r="P1404" s="8">
        <v>96950</v>
      </c>
      <c r="Q1404" t="s">
        <v>121</v>
      </c>
      <c r="S1404" s="10">
        <v>16704830338</v>
      </c>
      <c r="T1404">
        <v>0</v>
      </c>
      <c r="U1404" t="s">
        <v>1901</v>
      </c>
      <c r="V1404">
        <v>61162</v>
      </c>
      <c r="W1404" t="s">
        <v>123</v>
      </c>
      <c r="Y1404" t="s">
        <v>1180</v>
      </c>
      <c r="Z1404" t="s">
        <v>1902</v>
      </c>
      <c r="AB1404" t="s">
        <v>200</v>
      </c>
      <c r="AC1404" t="s">
        <v>1899</v>
      </c>
      <c r="AD1404" t="s">
        <v>1900</v>
      </c>
      <c r="AE1404" t="s">
        <v>119</v>
      </c>
      <c r="AF1404" t="s">
        <v>120</v>
      </c>
      <c r="AG1404" s="8">
        <v>96950</v>
      </c>
      <c r="AH1404" t="s">
        <v>121</v>
      </c>
      <c r="AJ1404" s="10">
        <v>16704830338</v>
      </c>
      <c r="AK1404">
        <v>0</v>
      </c>
      <c r="AL1404" t="s">
        <v>1903</v>
      </c>
      <c r="BD1404" t="str">
        <f>"25-3021.00"</f>
        <v>25-3021.00</v>
      </c>
      <c r="BE1404" t="s">
        <v>1785</v>
      </c>
      <c r="BF1404" t="s">
        <v>1904</v>
      </c>
      <c r="BG1404" t="s">
        <v>5148</v>
      </c>
      <c r="BH1404">
        <v>2</v>
      </c>
      <c r="BI1404">
        <v>2</v>
      </c>
      <c r="BJ1404" s="1">
        <v>45778</v>
      </c>
      <c r="BK1404" s="1">
        <v>46142</v>
      </c>
      <c r="BL1404" s="1">
        <v>45778</v>
      </c>
      <c r="BM1404" s="1">
        <v>46142</v>
      </c>
      <c r="BN1404">
        <v>40</v>
      </c>
      <c r="BO1404">
        <v>0</v>
      </c>
      <c r="BP1404">
        <v>8</v>
      </c>
      <c r="BQ1404">
        <v>8</v>
      </c>
      <c r="BR1404">
        <v>8</v>
      </c>
      <c r="BS1404">
        <v>8</v>
      </c>
      <c r="BT1404">
        <v>8</v>
      </c>
      <c r="BU1404">
        <v>0</v>
      </c>
      <c r="BV1404" t="str">
        <f>"8:00 AM"</f>
        <v>8:00 AM</v>
      </c>
      <c r="BW1404" t="str">
        <f>"5:00 PM"</f>
        <v>5:00 PM</v>
      </c>
      <c r="BX1404" t="s">
        <v>226</v>
      </c>
      <c r="BY1404">
        <v>0</v>
      </c>
      <c r="BZ1404">
        <v>24</v>
      </c>
      <c r="CA1404" t="s">
        <v>115</v>
      </c>
      <c r="CC1404" t="s">
        <v>1906</v>
      </c>
      <c r="CD1404" t="s">
        <v>1899</v>
      </c>
      <c r="CE1404" t="s">
        <v>1900</v>
      </c>
      <c r="CF1404" t="s">
        <v>119</v>
      </c>
      <c r="CG1404" t="s">
        <v>120</v>
      </c>
      <c r="CH1404" s="8">
        <v>96950</v>
      </c>
      <c r="CI1404" s="3">
        <v>17.760000000000002</v>
      </c>
      <c r="CJ1404" s="3">
        <v>17.760000000000002</v>
      </c>
      <c r="CK1404" s="3">
        <v>26.64</v>
      </c>
      <c r="CL1404" s="3">
        <v>26.64</v>
      </c>
      <c r="CM1404" t="s">
        <v>136</v>
      </c>
      <c r="CN1404" t="s">
        <v>139</v>
      </c>
      <c r="CO1404" t="s">
        <v>138</v>
      </c>
      <c r="CQ1404" t="s">
        <v>115</v>
      </c>
      <c r="CR1404" t="s">
        <v>133</v>
      </c>
      <c r="CS1404" t="s">
        <v>139</v>
      </c>
      <c r="CT1404" t="s">
        <v>133</v>
      </c>
      <c r="CU1404" t="s">
        <v>139</v>
      </c>
      <c r="CV1404" t="s">
        <v>133</v>
      </c>
      <c r="CW1404" t="s">
        <v>139</v>
      </c>
      <c r="CX1404" t="s">
        <v>1907</v>
      </c>
      <c r="CY1404" s="10">
        <v>16704830338</v>
      </c>
      <c r="CZ1404" t="s">
        <v>1903</v>
      </c>
      <c r="DA1404" t="s">
        <v>139</v>
      </c>
      <c r="DB1404" t="s">
        <v>133</v>
      </c>
      <c r="DC1404" t="s">
        <v>115</v>
      </c>
      <c r="DD1404" t="s">
        <v>1180</v>
      </c>
      <c r="DE1404" t="s">
        <v>1902</v>
      </c>
      <c r="DG1404" t="s">
        <v>1897</v>
      </c>
      <c r="DH1404" t="s">
        <v>1903</v>
      </c>
    </row>
    <row r="1405" spans="1:112" ht="14.45" customHeight="1" x14ac:dyDescent="0.25">
      <c r="A1405" t="s">
        <v>8559</v>
      </c>
      <c r="B1405" t="s">
        <v>192</v>
      </c>
      <c r="C1405" s="1">
        <v>45644</v>
      </c>
      <c r="D1405" s="1">
        <v>45716</v>
      </c>
      <c r="E1405" t="s">
        <v>114</v>
      </c>
      <c r="G1405" t="s">
        <v>115</v>
      </c>
      <c r="H1405" t="s">
        <v>115</v>
      </c>
      <c r="I1405" t="s">
        <v>115</v>
      </c>
      <c r="J1405" t="s">
        <v>2940</v>
      </c>
      <c r="K1405" t="s">
        <v>6253</v>
      </c>
      <c r="L1405" t="s">
        <v>2941</v>
      </c>
      <c r="M1405" t="s">
        <v>1067</v>
      </c>
      <c r="N1405" t="s">
        <v>643</v>
      </c>
      <c r="O1405" t="s">
        <v>120</v>
      </c>
      <c r="P1405" s="8">
        <v>96951</v>
      </c>
      <c r="Q1405" t="s">
        <v>121</v>
      </c>
      <c r="S1405" s="10">
        <v>16707850100</v>
      </c>
      <c r="U1405" t="s">
        <v>2942</v>
      </c>
      <c r="V1405">
        <v>5511</v>
      </c>
      <c r="W1405" t="s">
        <v>123</v>
      </c>
      <c r="Y1405" t="s">
        <v>5876</v>
      </c>
      <c r="Z1405" t="s">
        <v>2168</v>
      </c>
      <c r="AA1405" t="s">
        <v>8492</v>
      </c>
      <c r="AB1405" t="s">
        <v>396</v>
      </c>
      <c r="AC1405" t="s">
        <v>2941</v>
      </c>
      <c r="AD1405" t="s">
        <v>1067</v>
      </c>
      <c r="AE1405" t="s">
        <v>643</v>
      </c>
      <c r="AF1405" t="s">
        <v>120</v>
      </c>
      <c r="AG1405" s="8">
        <v>96951</v>
      </c>
      <c r="AH1405" t="s">
        <v>121</v>
      </c>
      <c r="AJ1405" s="10">
        <v>16707850100</v>
      </c>
      <c r="AL1405" t="s">
        <v>2946</v>
      </c>
      <c r="BD1405" t="str">
        <f>"49-9071.00"</f>
        <v>49-9071.00</v>
      </c>
      <c r="BE1405" t="s">
        <v>241</v>
      </c>
      <c r="BF1405" t="s">
        <v>8560</v>
      </c>
      <c r="BG1405" t="s">
        <v>750</v>
      </c>
      <c r="BH1405">
        <v>4</v>
      </c>
      <c r="BJ1405" s="1">
        <v>45726</v>
      </c>
      <c r="BK1405" s="1">
        <v>46090</v>
      </c>
      <c r="BN1405">
        <v>35</v>
      </c>
      <c r="BO1405">
        <v>0</v>
      </c>
      <c r="BP1405">
        <v>7</v>
      </c>
      <c r="BQ1405">
        <v>7</v>
      </c>
      <c r="BR1405">
        <v>7</v>
      </c>
      <c r="BS1405">
        <v>7</v>
      </c>
      <c r="BT1405">
        <v>7</v>
      </c>
      <c r="BU1405">
        <v>0</v>
      </c>
      <c r="BV1405" t="str">
        <f>"8:00 AM"</f>
        <v>8:00 AM</v>
      </c>
      <c r="BW1405" t="str">
        <f>"5:00 PM"</f>
        <v>5:00 PM</v>
      </c>
      <c r="BX1405" t="s">
        <v>226</v>
      </c>
      <c r="BY1405">
        <v>0</v>
      </c>
      <c r="BZ1405">
        <v>24</v>
      </c>
      <c r="CA1405" t="s">
        <v>115</v>
      </c>
      <c r="CC1405" t="s">
        <v>8561</v>
      </c>
      <c r="CD1405" t="s">
        <v>8562</v>
      </c>
      <c r="CE1405" t="s">
        <v>1067</v>
      </c>
      <c r="CF1405" t="s">
        <v>643</v>
      </c>
      <c r="CG1405" t="s">
        <v>120</v>
      </c>
      <c r="CH1405" s="8">
        <v>96951</v>
      </c>
      <c r="CI1405" s="3">
        <v>9.75</v>
      </c>
      <c r="CJ1405" s="3">
        <v>9.75</v>
      </c>
      <c r="CK1405" s="3">
        <v>14.62</v>
      </c>
      <c r="CL1405" s="3">
        <v>14.62</v>
      </c>
      <c r="CM1405" t="s">
        <v>136</v>
      </c>
      <c r="CN1405" t="s">
        <v>139</v>
      </c>
      <c r="CO1405" t="s">
        <v>138</v>
      </c>
      <c r="CQ1405" t="s">
        <v>115</v>
      </c>
      <c r="CR1405" t="s">
        <v>133</v>
      </c>
      <c r="CS1405" t="s">
        <v>139</v>
      </c>
      <c r="CT1405" t="s">
        <v>133</v>
      </c>
      <c r="CU1405" t="s">
        <v>139</v>
      </c>
      <c r="CV1405" t="s">
        <v>133</v>
      </c>
      <c r="CW1405" t="s">
        <v>139</v>
      </c>
      <c r="CX1405" t="s">
        <v>139</v>
      </c>
      <c r="CY1405" s="10">
        <v>16707850100</v>
      </c>
      <c r="CZ1405" t="s">
        <v>2946</v>
      </c>
      <c r="DA1405" t="s">
        <v>139</v>
      </c>
      <c r="DB1405" t="s">
        <v>133</v>
      </c>
      <c r="DC1405" t="s">
        <v>115</v>
      </c>
    </row>
    <row r="1406" spans="1:112" ht="14.45" customHeight="1" x14ac:dyDescent="0.25">
      <c r="A1406" t="s">
        <v>858</v>
      </c>
      <c r="B1406" t="s">
        <v>113</v>
      </c>
      <c r="C1406" s="1">
        <v>45713</v>
      </c>
      <c r="D1406" s="1">
        <v>45719</v>
      </c>
      <c r="E1406" t="s">
        <v>114</v>
      </c>
      <c r="G1406" t="s">
        <v>133</v>
      </c>
      <c r="H1406" t="s">
        <v>115</v>
      </c>
      <c r="I1406" t="s">
        <v>115</v>
      </c>
      <c r="J1406" t="s">
        <v>859</v>
      </c>
      <c r="L1406" t="s">
        <v>860</v>
      </c>
      <c r="M1406" t="s">
        <v>861</v>
      </c>
      <c r="N1406" t="s">
        <v>119</v>
      </c>
      <c r="O1406" t="s">
        <v>120</v>
      </c>
      <c r="P1406" s="8">
        <v>96950</v>
      </c>
      <c r="Q1406" t="s">
        <v>121</v>
      </c>
      <c r="S1406" s="10">
        <v>16703229240</v>
      </c>
      <c r="U1406" t="s">
        <v>862</v>
      </c>
      <c r="V1406">
        <v>488320</v>
      </c>
      <c r="W1406" t="s">
        <v>123</v>
      </c>
      <c r="Y1406" t="s">
        <v>863</v>
      </c>
      <c r="Z1406" t="s">
        <v>317</v>
      </c>
      <c r="AA1406" t="s">
        <v>237</v>
      </c>
      <c r="AB1406" t="s">
        <v>663</v>
      </c>
      <c r="AC1406" t="s">
        <v>864</v>
      </c>
      <c r="AD1406" t="s">
        <v>861</v>
      </c>
      <c r="AE1406" t="s">
        <v>119</v>
      </c>
      <c r="AF1406" t="s">
        <v>120</v>
      </c>
      <c r="AG1406" s="8">
        <v>96950</v>
      </c>
      <c r="AH1406" t="s">
        <v>121</v>
      </c>
      <c r="AJ1406" s="10">
        <v>16703229240</v>
      </c>
      <c r="AL1406" t="s">
        <v>865</v>
      </c>
      <c r="BD1406" t="str">
        <f>"49-9071.00"</f>
        <v>49-9071.00</v>
      </c>
      <c r="BE1406" t="s">
        <v>241</v>
      </c>
      <c r="BF1406" t="s">
        <v>866</v>
      </c>
      <c r="BG1406" t="s">
        <v>750</v>
      </c>
      <c r="BH1406">
        <v>1</v>
      </c>
      <c r="BJ1406" s="1">
        <v>45834</v>
      </c>
      <c r="BK1406" s="1">
        <v>46929</v>
      </c>
      <c r="BN1406">
        <v>40</v>
      </c>
      <c r="BO1406">
        <v>0</v>
      </c>
      <c r="BP1406">
        <v>8</v>
      </c>
      <c r="BQ1406">
        <v>8</v>
      </c>
      <c r="BR1406">
        <v>8</v>
      </c>
      <c r="BS1406">
        <v>8</v>
      </c>
      <c r="BT1406">
        <v>8</v>
      </c>
      <c r="BU1406">
        <v>0</v>
      </c>
      <c r="BV1406" t="str">
        <f>"8:00 AM"</f>
        <v>8:00 AM</v>
      </c>
      <c r="BW1406" t="str">
        <f>"5:00 PM"</f>
        <v>5:00 PM</v>
      </c>
      <c r="BX1406" t="s">
        <v>158</v>
      </c>
      <c r="BY1406">
        <v>0</v>
      </c>
      <c r="BZ1406">
        <v>24</v>
      </c>
      <c r="CA1406" t="s">
        <v>115</v>
      </c>
      <c r="CC1406" t="s">
        <v>867</v>
      </c>
      <c r="CD1406" t="s">
        <v>868</v>
      </c>
      <c r="CE1406" t="s">
        <v>861</v>
      </c>
      <c r="CF1406" t="s">
        <v>119</v>
      </c>
      <c r="CG1406" t="s">
        <v>120</v>
      </c>
      <c r="CH1406" s="8">
        <v>96950</v>
      </c>
      <c r="CI1406" s="3">
        <v>9.75</v>
      </c>
      <c r="CJ1406" s="3">
        <v>9.75</v>
      </c>
      <c r="CK1406" s="3">
        <v>14.63</v>
      </c>
      <c r="CL1406" s="3">
        <v>14.63</v>
      </c>
      <c r="CM1406" t="s">
        <v>869</v>
      </c>
      <c r="CN1406" t="s">
        <v>209</v>
      </c>
      <c r="CO1406" t="s">
        <v>138</v>
      </c>
      <c r="CQ1406" t="s">
        <v>115</v>
      </c>
      <c r="CR1406" t="s">
        <v>133</v>
      </c>
      <c r="CS1406" t="s">
        <v>139</v>
      </c>
      <c r="CT1406" t="s">
        <v>133</v>
      </c>
      <c r="CU1406" t="s">
        <v>139</v>
      </c>
      <c r="CV1406" t="s">
        <v>133</v>
      </c>
      <c r="CW1406" t="s">
        <v>139</v>
      </c>
      <c r="CX1406" t="s">
        <v>209</v>
      </c>
      <c r="CY1406" s="10">
        <v>16703229240</v>
      </c>
      <c r="CZ1406" t="s">
        <v>139</v>
      </c>
      <c r="DA1406" t="s">
        <v>296</v>
      </c>
      <c r="DB1406" t="s">
        <v>133</v>
      </c>
      <c r="DC1406" t="s">
        <v>115</v>
      </c>
    </row>
    <row r="1407" spans="1:112" ht="14.45" customHeight="1" x14ac:dyDescent="0.25">
      <c r="A1407" t="s">
        <v>1589</v>
      </c>
      <c r="B1407" t="s">
        <v>143</v>
      </c>
      <c r="C1407" s="1">
        <v>45679</v>
      </c>
      <c r="D1407" s="1">
        <v>45719</v>
      </c>
      <c r="E1407" t="s">
        <v>144</v>
      </c>
      <c r="F1407" s="1">
        <v>45807</v>
      </c>
      <c r="G1407" t="s">
        <v>115</v>
      </c>
      <c r="H1407" t="s">
        <v>115</v>
      </c>
      <c r="I1407" t="s">
        <v>115</v>
      </c>
      <c r="J1407" t="s">
        <v>265</v>
      </c>
      <c r="L1407" t="s">
        <v>266</v>
      </c>
      <c r="M1407" t="s">
        <v>267</v>
      </c>
      <c r="N1407" t="s">
        <v>148</v>
      </c>
      <c r="O1407" t="s">
        <v>120</v>
      </c>
      <c r="P1407" s="8">
        <v>96950</v>
      </c>
      <c r="Q1407" t="s">
        <v>121</v>
      </c>
      <c r="S1407" s="10">
        <v>16702341795</v>
      </c>
      <c r="U1407" t="s">
        <v>149</v>
      </c>
      <c r="V1407">
        <v>721110</v>
      </c>
      <c r="W1407" t="s">
        <v>123</v>
      </c>
      <c r="Y1407" t="s">
        <v>268</v>
      </c>
      <c r="Z1407" t="s">
        <v>269</v>
      </c>
      <c r="AA1407" t="s">
        <v>270</v>
      </c>
      <c r="AB1407" t="s">
        <v>271</v>
      </c>
      <c r="AC1407" t="s">
        <v>1590</v>
      </c>
      <c r="AD1407" t="s">
        <v>1591</v>
      </c>
      <c r="AE1407" t="s">
        <v>119</v>
      </c>
      <c r="AF1407" t="s">
        <v>120</v>
      </c>
      <c r="AG1407" s="8">
        <v>96950</v>
      </c>
      <c r="AH1407" t="s">
        <v>121</v>
      </c>
      <c r="AJ1407" s="10">
        <v>16702341795</v>
      </c>
      <c r="AL1407" t="s">
        <v>154</v>
      </c>
      <c r="BD1407" t="str">
        <f>"37-2012.00"</f>
        <v>37-2012.00</v>
      </c>
      <c r="BE1407" t="s">
        <v>512</v>
      </c>
      <c r="BF1407" t="s">
        <v>1592</v>
      </c>
      <c r="BG1407" t="s">
        <v>1593</v>
      </c>
      <c r="BH1407">
        <v>2</v>
      </c>
      <c r="BI1407">
        <v>2</v>
      </c>
      <c r="BJ1407" s="1">
        <v>45809</v>
      </c>
      <c r="BK1407" s="1">
        <v>46173</v>
      </c>
      <c r="BL1407" s="1">
        <v>45809</v>
      </c>
      <c r="BM1407" s="1">
        <v>46173</v>
      </c>
      <c r="BN1407">
        <v>35</v>
      </c>
      <c r="BO1407">
        <v>6</v>
      </c>
      <c r="BP1407">
        <v>0</v>
      </c>
      <c r="BQ1407">
        <v>5</v>
      </c>
      <c r="BR1407">
        <v>6</v>
      </c>
      <c r="BS1407">
        <v>6</v>
      </c>
      <c r="BT1407">
        <v>6</v>
      </c>
      <c r="BU1407">
        <v>6</v>
      </c>
      <c r="BV1407" t="str">
        <f>"7:00 AM"</f>
        <v>7:00 AM</v>
      </c>
      <c r="BW1407" t="str">
        <f>"2:00 PM"</f>
        <v>2:00 PM</v>
      </c>
      <c r="BX1407" t="s">
        <v>158</v>
      </c>
      <c r="BY1407">
        <v>0</v>
      </c>
      <c r="BZ1407">
        <v>3</v>
      </c>
      <c r="CA1407" t="s">
        <v>115</v>
      </c>
      <c r="CC1407" t="s">
        <v>1594</v>
      </c>
      <c r="CD1407" t="s">
        <v>1595</v>
      </c>
      <c r="CE1407" t="s">
        <v>1596</v>
      </c>
      <c r="CF1407" t="s">
        <v>283</v>
      </c>
      <c r="CG1407" t="s">
        <v>120</v>
      </c>
      <c r="CH1407" s="8">
        <v>96952</v>
      </c>
      <c r="CI1407" s="3">
        <v>7.77</v>
      </c>
      <c r="CJ1407" s="3">
        <v>11.5</v>
      </c>
      <c r="CK1407" s="3">
        <v>11.65</v>
      </c>
      <c r="CL1407" s="3">
        <v>17.25</v>
      </c>
      <c r="CM1407" t="s">
        <v>136</v>
      </c>
      <c r="CN1407" t="s">
        <v>158</v>
      </c>
      <c r="CO1407" t="s">
        <v>138</v>
      </c>
      <c r="CQ1407" t="s">
        <v>115</v>
      </c>
      <c r="CR1407" t="s">
        <v>133</v>
      </c>
      <c r="CS1407" t="s">
        <v>133</v>
      </c>
      <c r="CT1407" t="s">
        <v>139</v>
      </c>
      <c r="CU1407" t="s">
        <v>139</v>
      </c>
      <c r="CV1407" t="s">
        <v>133</v>
      </c>
      <c r="CW1407" t="s">
        <v>133</v>
      </c>
      <c r="CX1407" t="s">
        <v>638</v>
      </c>
      <c r="CY1407" s="10">
        <v>16702341795</v>
      </c>
      <c r="CZ1407" t="s">
        <v>154</v>
      </c>
      <c r="DA1407" t="s">
        <v>164</v>
      </c>
      <c r="DB1407" t="s">
        <v>133</v>
      </c>
      <c r="DC1407" t="s">
        <v>115</v>
      </c>
    </row>
    <row r="1408" spans="1:112" ht="14.45" customHeight="1" x14ac:dyDescent="0.25">
      <c r="A1408" t="s">
        <v>2068</v>
      </c>
      <c r="B1408" t="s">
        <v>113</v>
      </c>
      <c r="C1408" s="1">
        <v>45712</v>
      </c>
      <c r="D1408" s="1">
        <v>45719</v>
      </c>
      <c r="E1408" t="s">
        <v>114</v>
      </c>
      <c r="G1408" t="s">
        <v>115</v>
      </c>
      <c r="H1408" t="s">
        <v>115</v>
      </c>
      <c r="I1408" t="s">
        <v>115</v>
      </c>
      <c r="J1408" t="s">
        <v>2069</v>
      </c>
      <c r="L1408" t="s">
        <v>2070</v>
      </c>
      <c r="N1408" t="s">
        <v>148</v>
      </c>
      <c r="O1408" t="s">
        <v>120</v>
      </c>
      <c r="P1408" s="8">
        <v>96950</v>
      </c>
      <c r="Q1408" t="s">
        <v>121</v>
      </c>
      <c r="S1408" s="10">
        <v>16702356622</v>
      </c>
      <c r="U1408" t="s">
        <v>2071</v>
      </c>
      <c r="V1408">
        <v>531110</v>
      </c>
      <c r="W1408" t="s">
        <v>123</v>
      </c>
      <c r="Y1408" t="s">
        <v>2072</v>
      </c>
      <c r="Z1408" t="s">
        <v>2073</v>
      </c>
      <c r="AA1408" t="s">
        <v>2074</v>
      </c>
      <c r="AB1408" t="s">
        <v>2075</v>
      </c>
      <c r="AC1408" t="s">
        <v>2076</v>
      </c>
      <c r="AD1408" t="s">
        <v>2077</v>
      </c>
      <c r="AE1408" t="s">
        <v>148</v>
      </c>
      <c r="AF1408" t="s">
        <v>120</v>
      </c>
      <c r="AG1408" s="8">
        <v>96950</v>
      </c>
      <c r="AH1408" t="s">
        <v>121</v>
      </c>
      <c r="AJ1408" s="10">
        <v>16702356622</v>
      </c>
      <c r="AL1408" t="s">
        <v>2078</v>
      </c>
      <c r="BD1408" t="str">
        <f>"49-9071.00"</f>
        <v>49-9071.00</v>
      </c>
      <c r="BE1408" t="s">
        <v>241</v>
      </c>
      <c r="BF1408" t="s">
        <v>2079</v>
      </c>
      <c r="BG1408" t="s">
        <v>241</v>
      </c>
      <c r="BH1408">
        <v>11</v>
      </c>
      <c r="BJ1408" s="1">
        <v>45870</v>
      </c>
      <c r="BK1408" s="1">
        <v>46233</v>
      </c>
      <c r="BN1408">
        <v>40</v>
      </c>
      <c r="BO1408">
        <v>0</v>
      </c>
      <c r="BP1408">
        <v>8</v>
      </c>
      <c r="BQ1408">
        <v>8</v>
      </c>
      <c r="BR1408">
        <v>8</v>
      </c>
      <c r="BS1408">
        <v>8</v>
      </c>
      <c r="BT1408">
        <v>8</v>
      </c>
      <c r="BU1408">
        <v>0</v>
      </c>
      <c r="BV1408" t="str">
        <f>"8:00 AM"</f>
        <v>8:00 AM</v>
      </c>
      <c r="BW1408" t="str">
        <f>"5:00 PM"</f>
        <v>5:00 PM</v>
      </c>
      <c r="BX1408" t="s">
        <v>226</v>
      </c>
      <c r="BY1408">
        <v>0</v>
      </c>
      <c r="BZ1408">
        <v>6</v>
      </c>
      <c r="CA1408" t="s">
        <v>115</v>
      </c>
      <c r="CC1408" t="s">
        <v>2080</v>
      </c>
      <c r="CD1408" t="s">
        <v>2081</v>
      </c>
      <c r="CF1408" t="s">
        <v>148</v>
      </c>
      <c r="CG1408" t="s">
        <v>120</v>
      </c>
      <c r="CH1408" s="8">
        <v>96950</v>
      </c>
      <c r="CI1408" s="3">
        <v>9.75</v>
      </c>
      <c r="CJ1408" s="3">
        <v>11</v>
      </c>
      <c r="CK1408" s="3">
        <v>14.63</v>
      </c>
      <c r="CL1408" s="3">
        <v>16.5</v>
      </c>
      <c r="CM1408" t="s">
        <v>136</v>
      </c>
      <c r="CO1408" t="s">
        <v>466</v>
      </c>
      <c r="CQ1408" t="s">
        <v>115</v>
      </c>
      <c r="CR1408" t="s">
        <v>133</v>
      </c>
      <c r="CS1408" t="s">
        <v>133</v>
      </c>
      <c r="CT1408" t="s">
        <v>133</v>
      </c>
      <c r="CU1408" t="s">
        <v>139</v>
      </c>
      <c r="CV1408" t="s">
        <v>133</v>
      </c>
      <c r="CW1408" t="s">
        <v>133</v>
      </c>
      <c r="CX1408" t="s">
        <v>2082</v>
      </c>
      <c r="CY1408" s="10">
        <v>16702356622</v>
      </c>
      <c r="CZ1408" t="s">
        <v>2078</v>
      </c>
      <c r="DA1408" t="s">
        <v>139</v>
      </c>
      <c r="DB1408" t="s">
        <v>133</v>
      </c>
      <c r="DC1408" t="s">
        <v>115</v>
      </c>
    </row>
    <row r="1409" spans="1:112" ht="14.45" customHeight="1" x14ac:dyDescent="0.25">
      <c r="A1409" t="s">
        <v>2492</v>
      </c>
      <c r="B1409" t="s">
        <v>143</v>
      </c>
      <c r="C1409" s="1">
        <v>45679</v>
      </c>
      <c r="D1409" s="1">
        <v>45719</v>
      </c>
      <c r="E1409" t="s">
        <v>114</v>
      </c>
      <c r="G1409" t="s">
        <v>115</v>
      </c>
      <c r="H1409" t="s">
        <v>115</v>
      </c>
      <c r="I1409" t="s">
        <v>115</v>
      </c>
      <c r="J1409" t="s">
        <v>2493</v>
      </c>
      <c r="L1409" t="s">
        <v>2494</v>
      </c>
      <c r="M1409" t="s">
        <v>2495</v>
      </c>
      <c r="N1409" t="s">
        <v>1009</v>
      </c>
      <c r="O1409" t="s">
        <v>120</v>
      </c>
      <c r="P1409" s="8">
        <v>96950</v>
      </c>
      <c r="Q1409" t="s">
        <v>121</v>
      </c>
      <c r="S1409" s="10">
        <v>16702346233</v>
      </c>
      <c r="U1409" t="s">
        <v>2496</v>
      </c>
      <c r="V1409">
        <v>311999</v>
      </c>
      <c r="W1409" t="s">
        <v>123</v>
      </c>
      <c r="Y1409" t="s">
        <v>1345</v>
      </c>
      <c r="Z1409" t="s">
        <v>269</v>
      </c>
      <c r="AA1409" t="s">
        <v>2497</v>
      </c>
      <c r="AB1409" t="s">
        <v>2498</v>
      </c>
      <c r="AC1409" t="s">
        <v>2494</v>
      </c>
      <c r="AD1409" t="s">
        <v>2495</v>
      </c>
      <c r="AE1409" t="s">
        <v>1009</v>
      </c>
      <c r="AF1409" t="s">
        <v>120</v>
      </c>
      <c r="AG1409" s="8">
        <v>96950</v>
      </c>
      <c r="AH1409" t="s">
        <v>121</v>
      </c>
      <c r="AJ1409" s="10">
        <v>16702346233</v>
      </c>
      <c r="AL1409" t="s">
        <v>2499</v>
      </c>
      <c r="AM1409" t="s">
        <v>567</v>
      </c>
      <c r="AN1409" t="s">
        <v>2500</v>
      </c>
      <c r="AO1409" t="s">
        <v>2501</v>
      </c>
      <c r="AQ1409" t="s">
        <v>2502</v>
      </c>
      <c r="AR1409" t="s">
        <v>2503</v>
      </c>
      <c r="AS1409" t="s">
        <v>873</v>
      </c>
      <c r="AT1409" t="s">
        <v>120</v>
      </c>
      <c r="AU1409" s="8">
        <v>96950</v>
      </c>
      <c r="AV1409" t="s">
        <v>121</v>
      </c>
      <c r="AX1409" s="10">
        <v>16702857505</v>
      </c>
      <c r="AZ1409" t="s">
        <v>2504</v>
      </c>
      <c r="BA1409" t="s">
        <v>2505</v>
      </c>
      <c r="BD1409" t="str">
        <f>"51-3092.00"</f>
        <v>51-3092.00</v>
      </c>
      <c r="BE1409" t="s">
        <v>2034</v>
      </c>
      <c r="BF1409" t="s">
        <v>2506</v>
      </c>
      <c r="BG1409" t="s">
        <v>2507</v>
      </c>
      <c r="BH1409">
        <v>1</v>
      </c>
      <c r="BI1409">
        <v>1</v>
      </c>
      <c r="BJ1409" s="1">
        <v>45748</v>
      </c>
      <c r="BK1409" s="1">
        <v>46112</v>
      </c>
      <c r="BL1409" s="1">
        <v>45748</v>
      </c>
      <c r="BM1409" s="1">
        <v>46112</v>
      </c>
      <c r="BN1409">
        <v>35</v>
      </c>
      <c r="BO1409">
        <v>0</v>
      </c>
      <c r="BP1409">
        <v>7</v>
      </c>
      <c r="BQ1409">
        <v>7</v>
      </c>
      <c r="BR1409">
        <v>7</v>
      </c>
      <c r="BS1409">
        <v>7</v>
      </c>
      <c r="BT1409">
        <v>7</v>
      </c>
      <c r="BU1409">
        <v>0</v>
      </c>
      <c r="BV1409" t="str">
        <f>"9:00 AM"</f>
        <v>9:00 AM</v>
      </c>
      <c r="BW1409" t="str">
        <f>"4:00 PM"</f>
        <v>4:00 PM</v>
      </c>
      <c r="BX1409" t="s">
        <v>226</v>
      </c>
      <c r="BY1409">
        <v>0</v>
      </c>
      <c r="BZ1409">
        <v>12</v>
      </c>
      <c r="CA1409" t="s">
        <v>115</v>
      </c>
      <c r="CC1409" t="s">
        <v>2508</v>
      </c>
      <c r="CD1409" t="s">
        <v>2509</v>
      </c>
      <c r="CE1409" t="s">
        <v>2510</v>
      </c>
      <c r="CF1409" t="s">
        <v>2309</v>
      </c>
      <c r="CG1409" t="s">
        <v>120</v>
      </c>
      <c r="CH1409" s="8">
        <v>96950</v>
      </c>
      <c r="CI1409" s="3">
        <v>8.6300000000000008</v>
      </c>
      <c r="CJ1409" s="3">
        <v>8.6300000000000008</v>
      </c>
      <c r="CK1409" s="3">
        <v>12.95</v>
      </c>
      <c r="CL1409" s="3">
        <v>12.95</v>
      </c>
      <c r="CM1409" t="s">
        <v>136</v>
      </c>
      <c r="CN1409" t="s">
        <v>2511</v>
      </c>
      <c r="CO1409" t="s">
        <v>138</v>
      </c>
      <c r="CQ1409" t="s">
        <v>115</v>
      </c>
      <c r="CR1409" t="s">
        <v>133</v>
      </c>
      <c r="CS1409" t="s">
        <v>139</v>
      </c>
      <c r="CT1409" t="s">
        <v>133</v>
      </c>
      <c r="CU1409" t="s">
        <v>139</v>
      </c>
      <c r="CV1409" t="s">
        <v>133</v>
      </c>
      <c r="CW1409" t="s">
        <v>139</v>
      </c>
      <c r="CX1409" t="s">
        <v>2512</v>
      </c>
      <c r="CY1409" s="10" t="s">
        <v>139</v>
      </c>
      <c r="CZ1409" t="s">
        <v>2499</v>
      </c>
      <c r="DA1409" t="s">
        <v>2513</v>
      </c>
      <c r="DB1409" t="s">
        <v>133</v>
      </c>
      <c r="DC1409" t="s">
        <v>115</v>
      </c>
    </row>
    <row r="1410" spans="1:112" ht="14.45" customHeight="1" x14ac:dyDescent="0.25">
      <c r="A1410" t="s">
        <v>3289</v>
      </c>
      <c r="B1410" t="s">
        <v>113</v>
      </c>
      <c r="C1410" s="1">
        <v>45713</v>
      </c>
      <c r="D1410" s="1">
        <v>45719</v>
      </c>
      <c r="E1410" t="s">
        <v>144</v>
      </c>
      <c r="F1410" s="1">
        <v>45929</v>
      </c>
      <c r="G1410" t="s">
        <v>115</v>
      </c>
      <c r="H1410" t="s">
        <v>115</v>
      </c>
      <c r="I1410" t="s">
        <v>115</v>
      </c>
      <c r="J1410" t="s">
        <v>2069</v>
      </c>
      <c r="L1410" t="s">
        <v>2070</v>
      </c>
      <c r="N1410" t="s">
        <v>148</v>
      </c>
      <c r="O1410" t="s">
        <v>120</v>
      </c>
      <c r="P1410" s="8">
        <v>96950</v>
      </c>
      <c r="Q1410" t="s">
        <v>121</v>
      </c>
      <c r="S1410" s="10">
        <v>16702356622</v>
      </c>
      <c r="U1410" t="s">
        <v>2071</v>
      </c>
      <c r="V1410">
        <v>531110</v>
      </c>
      <c r="W1410" t="s">
        <v>123</v>
      </c>
      <c r="Y1410" t="s">
        <v>2072</v>
      </c>
      <c r="Z1410" t="s">
        <v>2073</v>
      </c>
      <c r="AA1410" t="s">
        <v>2074</v>
      </c>
      <c r="AB1410" t="s">
        <v>2075</v>
      </c>
      <c r="AC1410" t="s">
        <v>2076</v>
      </c>
      <c r="AD1410" t="s">
        <v>2077</v>
      </c>
      <c r="AE1410" t="s">
        <v>148</v>
      </c>
      <c r="AF1410" t="s">
        <v>120</v>
      </c>
      <c r="AG1410" s="8">
        <v>96950</v>
      </c>
      <c r="AH1410" t="s">
        <v>121</v>
      </c>
      <c r="AJ1410" s="10">
        <v>16702356622</v>
      </c>
      <c r="AL1410" t="s">
        <v>2078</v>
      </c>
      <c r="BD1410" t="str">
        <f>"49-9071.00"</f>
        <v>49-9071.00</v>
      </c>
      <c r="BE1410" t="s">
        <v>241</v>
      </c>
      <c r="BF1410" t="s">
        <v>2079</v>
      </c>
      <c r="BG1410" t="s">
        <v>241</v>
      </c>
      <c r="BH1410">
        <v>12</v>
      </c>
      <c r="BJ1410" s="1">
        <v>45931</v>
      </c>
      <c r="BK1410" s="1">
        <v>46295</v>
      </c>
      <c r="BN1410">
        <v>40</v>
      </c>
      <c r="BO1410">
        <v>0</v>
      </c>
      <c r="BP1410">
        <v>8</v>
      </c>
      <c r="BQ1410">
        <v>8</v>
      </c>
      <c r="BR1410">
        <v>8</v>
      </c>
      <c r="BS1410">
        <v>8</v>
      </c>
      <c r="BT1410">
        <v>8</v>
      </c>
      <c r="BU1410">
        <v>0</v>
      </c>
      <c r="BV1410" t="str">
        <f>"8:00 AM"</f>
        <v>8:00 AM</v>
      </c>
      <c r="BW1410" t="str">
        <f>"5:00 PM"</f>
        <v>5:00 PM</v>
      </c>
      <c r="BX1410" t="s">
        <v>226</v>
      </c>
      <c r="BY1410">
        <v>0</v>
      </c>
      <c r="BZ1410">
        <v>6</v>
      </c>
      <c r="CA1410" t="s">
        <v>115</v>
      </c>
      <c r="CC1410" t="s">
        <v>2080</v>
      </c>
      <c r="CD1410" t="s">
        <v>2081</v>
      </c>
      <c r="CF1410" t="s">
        <v>148</v>
      </c>
      <c r="CG1410" t="s">
        <v>120</v>
      </c>
      <c r="CH1410" s="8">
        <v>96950</v>
      </c>
      <c r="CI1410" s="3">
        <v>9.75</v>
      </c>
      <c r="CJ1410" s="3">
        <v>11</v>
      </c>
      <c r="CK1410" s="3">
        <v>14.63</v>
      </c>
      <c r="CL1410" s="3">
        <v>16.5</v>
      </c>
      <c r="CM1410" t="s">
        <v>136</v>
      </c>
      <c r="CO1410" t="s">
        <v>466</v>
      </c>
      <c r="CQ1410" t="s">
        <v>115</v>
      </c>
      <c r="CR1410" t="s">
        <v>133</v>
      </c>
      <c r="CS1410" t="s">
        <v>133</v>
      </c>
      <c r="CT1410" t="s">
        <v>133</v>
      </c>
      <c r="CU1410" t="s">
        <v>139</v>
      </c>
      <c r="CV1410" t="s">
        <v>133</v>
      </c>
      <c r="CW1410" t="s">
        <v>133</v>
      </c>
      <c r="CX1410" t="s">
        <v>2082</v>
      </c>
      <c r="CY1410" s="10">
        <v>16702356622</v>
      </c>
      <c r="CZ1410" t="s">
        <v>2078</v>
      </c>
      <c r="DA1410" t="s">
        <v>139</v>
      </c>
      <c r="DB1410" t="s">
        <v>133</v>
      </c>
      <c r="DC1410" t="s">
        <v>115</v>
      </c>
    </row>
    <row r="1411" spans="1:112" ht="14.45" customHeight="1" x14ac:dyDescent="0.25">
      <c r="A1411" t="s">
        <v>4477</v>
      </c>
      <c r="B1411" t="s">
        <v>143</v>
      </c>
      <c r="C1411" s="1">
        <v>45664</v>
      </c>
      <c r="D1411" s="1">
        <v>45719</v>
      </c>
      <c r="E1411" t="s">
        <v>144</v>
      </c>
      <c r="F1411" s="1">
        <v>45829</v>
      </c>
      <c r="G1411" t="s">
        <v>133</v>
      </c>
      <c r="H1411" t="s">
        <v>133</v>
      </c>
      <c r="I1411" t="s">
        <v>115</v>
      </c>
      <c r="J1411" t="s">
        <v>4478</v>
      </c>
      <c r="K1411" t="s">
        <v>4479</v>
      </c>
      <c r="L1411" t="s">
        <v>3796</v>
      </c>
      <c r="M1411" t="s">
        <v>4480</v>
      </c>
      <c r="N1411" t="s">
        <v>119</v>
      </c>
      <c r="O1411" t="s">
        <v>120</v>
      </c>
      <c r="P1411" s="8">
        <v>96950</v>
      </c>
      <c r="Q1411" t="s">
        <v>121</v>
      </c>
      <c r="S1411" s="10">
        <v>16707837461</v>
      </c>
      <c r="U1411" t="s">
        <v>4481</v>
      </c>
      <c r="V1411">
        <v>56132</v>
      </c>
      <c r="W1411" t="s">
        <v>234</v>
      </c>
      <c r="X1411" t="s">
        <v>133</v>
      </c>
      <c r="Y1411" t="s">
        <v>1765</v>
      </c>
      <c r="Z1411" t="s">
        <v>4482</v>
      </c>
      <c r="AA1411" t="s">
        <v>4483</v>
      </c>
      <c r="AB1411" t="s">
        <v>663</v>
      </c>
      <c r="AC1411" t="s">
        <v>3796</v>
      </c>
      <c r="AD1411" t="s">
        <v>4480</v>
      </c>
      <c r="AE1411" t="s">
        <v>119</v>
      </c>
      <c r="AF1411" t="s">
        <v>120</v>
      </c>
      <c r="AG1411" s="8">
        <v>96950</v>
      </c>
      <c r="AH1411" t="s">
        <v>121</v>
      </c>
      <c r="AJ1411" s="10">
        <v>16707837461</v>
      </c>
      <c r="AL1411" t="s">
        <v>2602</v>
      </c>
      <c r="BD1411" t="str">
        <f>"35-2014.00"</f>
        <v>35-2014.00</v>
      </c>
      <c r="BE1411" t="s">
        <v>273</v>
      </c>
      <c r="BF1411" t="s">
        <v>4484</v>
      </c>
      <c r="BG1411" t="s">
        <v>275</v>
      </c>
      <c r="BH1411">
        <v>4</v>
      </c>
      <c r="BI1411">
        <v>4</v>
      </c>
      <c r="BJ1411" s="1">
        <v>45831</v>
      </c>
      <c r="BK1411" s="1">
        <v>46560</v>
      </c>
      <c r="BL1411" s="1">
        <v>45831</v>
      </c>
      <c r="BM1411" s="1">
        <v>46560</v>
      </c>
      <c r="BN1411">
        <v>35</v>
      </c>
      <c r="BO1411">
        <v>0</v>
      </c>
      <c r="BP1411">
        <v>7</v>
      </c>
      <c r="BQ1411">
        <v>7</v>
      </c>
      <c r="BR1411">
        <v>7</v>
      </c>
      <c r="BS1411">
        <v>7</v>
      </c>
      <c r="BT1411">
        <v>7</v>
      </c>
      <c r="BU1411">
        <v>0</v>
      </c>
      <c r="BV1411" t="str">
        <f>"10:00 AM"</f>
        <v>10:00 AM</v>
      </c>
      <c r="BW1411" t="str">
        <f>"6:00 PM"</f>
        <v>6:00 PM</v>
      </c>
      <c r="BX1411" t="s">
        <v>158</v>
      </c>
      <c r="BY1411">
        <v>0</v>
      </c>
      <c r="BZ1411">
        <v>12</v>
      </c>
      <c r="CA1411" t="s">
        <v>115</v>
      </c>
      <c r="CC1411" t="s">
        <v>4485</v>
      </c>
      <c r="CD1411" t="s">
        <v>1009</v>
      </c>
      <c r="CE1411" t="s">
        <v>3796</v>
      </c>
      <c r="CF1411" t="s">
        <v>119</v>
      </c>
      <c r="CG1411" t="s">
        <v>120</v>
      </c>
      <c r="CH1411" s="8">
        <v>96950</v>
      </c>
      <c r="CI1411" s="3">
        <v>8.83</v>
      </c>
      <c r="CJ1411" s="3">
        <v>8.83</v>
      </c>
      <c r="CK1411" s="3">
        <v>13.24</v>
      </c>
      <c r="CL1411" s="3">
        <v>13.24</v>
      </c>
      <c r="CM1411" t="s">
        <v>136</v>
      </c>
      <c r="CN1411" t="s">
        <v>4486</v>
      </c>
      <c r="CO1411" t="s">
        <v>138</v>
      </c>
      <c r="CQ1411" t="s">
        <v>115</v>
      </c>
      <c r="CR1411" t="s">
        <v>133</v>
      </c>
      <c r="CS1411" t="s">
        <v>133</v>
      </c>
      <c r="CT1411" t="s">
        <v>133</v>
      </c>
      <c r="CU1411" t="s">
        <v>139</v>
      </c>
      <c r="CV1411" t="s">
        <v>133</v>
      </c>
      <c r="CW1411" t="s">
        <v>139</v>
      </c>
      <c r="CX1411" t="s">
        <v>2601</v>
      </c>
      <c r="CY1411" s="10">
        <v>16707837461</v>
      </c>
      <c r="CZ1411" t="s">
        <v>2600</v>
      </c>
      <c r="DA1411" t="s">
        <v>2603</v>
      </c>
      <c r="DB1411" t="s">
        <v>133</v>
      </c>
      <c r="DC1411" t="s">
        <v>133</v>
      </c>
    </row>
    <row r="1412" spans="1:112" ht="14.45" customHeight="1" x14ac:dyDescent="0.25">
      <c r="A1412" t="s">
        <v>8750</v>
      </c>
      <c r="B1412" t="s">
        <v>192</v>
      </c>
      <c r="C1412" s="1">
        <v>45692</v>
      </c>
      <c r="D1412" s="1">
        <v>45719</v>
      </c>
      <c r="E1412" t="s">
        <v>114</v>
      </c>
      <c r="G1412" t="s">
        <v>115</v>
      </c>
      <c r="H1412" t="s">
        <v>115</v>
      </c>
      <c r="I1412" t="s">
        <v>115</v>
      </c>
      <c r="J1412" t="s">
        <v>326</v>
      </c>
      <c r="K1412" t="s">
        <v>327</v>
      </c>
      <c r="L1412" t="s">
        <v>959</v>
      </c>
      <c r="M1412" t="s">
        <v>329</v>
      </c>
      <c r="N1412" t="s">
        <v>119</v>
      </c>
      <c r="O1412" t="s">
        <v>120</v>
      </c>
      <c r="P1412" s="8">
        <v>96950</v>
      </c>
      <c r="Q1412" t="s">
        <v>121</v>
      </c>
      <c r="S1412" s="10">
        <v>16702336927</v>
      </c>
      <c r="U1412" t="s">
        <v>330</v>
      </c>
      <c r="V1412">
        <v>23622</v>
      </c>
      <c r="W1412" t="s">
        <v>123</v>
      </c>
      <c r="Y1412" t="s">
        <v>331</v>
      </c>
      <c r="Z1412" t="s">
        <v>332</v>
      </c>
      <c r="AA1412" t="s">
        <v>333</v>
      </c>
      <c r="AB1412" t="s">
        <v>200</v>
      </c>
      <c r="AC1412" t="s">
        <v>959</v>
      </c>
      <c r="AD1412" t="s">
        <v>329</v>
      </c>
      <c r="AE1412" t="s">
        <v>119</v>
      </c>
      <c r="AF1412" t="s">
        <v>120</v>
      </c>
      <c r="AG1412" s="8">
        <v>96950</v>
      </c>
      <c r="AH1412" t="s">
        <v>121</v>
      </c>
      <c r="AJ1412" s="10">
        <v>16702336927</v>
      </c>
      <c r="AL1412" t="s">
        <v>334</v>
      </c>
      <c r="BD1412" t="str">
        <f>"49-9071.00"</f>
        <v>49-9071.00</v>
      </c>
      <c r="BE1412" t="s">
        <v>241</v>
      </c>
      <c r="BF1412" t="s">
        <v>1569</v>
      </c>
      <c r="BG1412" t="s">
        <v>4529</v>
      </c>
      <c r="BH1412">
        <v>20</v>
      </c>
      <c r="BJ1412" s="1">
        <v>45809</v>
      </c>
      <c r="BK1412" s="1">
        <v>46173</v>
      </c>
      <c r="BN1412">
        <v>35</v>
      </c>
      <c r="BO1412">
        <v>0</v>
      </c>
      <c r="BP1412">
        <v>7</v>
      </c>
      <c r="BQ1412">
        <v>7</v>
      </c>
      <c r="BR1412">
        <v>7</v>
      </c>
      <c r="BS1412">
        <v>7</v>
      </c>
      <c r="BT1412">
        <v>7</v>
      </c>
      <c r="BU1412">
        <v>0</v>
      </c>
      <c r="BV1412" t="str">
        <f>"7:30 AM"</f>
        <v>7:30 AM</v>
      </c>
      <c r="BW1412" t="str">
        <f>"4:30 PM"</f>
        <v>4:30 PM</v>
      </c>
      <c r="BX1412" t="s">
        <v>226</v>
      </c>
      <c r="BY1412">
        <v>0</v>
      </c>
      <c r="BZ1412">
        <v>24</v>
      </c>
      <c r="CA1412" t="s">
        <v>115</v>
      </c>
      <c r="CC1412" s="2" t="s">
        <v>8751</v>
      </c>
      <c r="CD1412" t="s">
        <v>959</v>
      </c>
      <c r="CF1412" t="s">
        <v>119</v>
      </c>
      <c r="CG1412" t="s">
        <v>120</v>
      </c>
      <c r="CH1412" s="8">
        <v>96950</v>
      </c>
      <c r="CI1412" s="3">
        <v>9.75</v>
      </c>
      <c r="CJ1412" s="3">
        <v>9.75</v>
      </c>
      <c r="CK1412" s="3">
        <v>14.63</v>
      </c>
      <c r="CL1412" s="3">
        <v>14.63</v>
      </c>
      <c r="CM1412" t="s">
        <v>136</v>
      </c>
      <c r="CN1412" t="s">
        <v>139</v>
      </c>
      <c r="CO1412" t="s">
        <v>138</v>
      </c>
      <c r="CQ1412" t="s">
        <v>115</v>
      </c>
      <c r="CR1412" t="s">
        <v>133</v>
      </c>
      <c r="CS1412" t="s">
        <v>139</v>
      </c>
      <c r="CT1412" t="s">
        <v>133</v>
      </c>
      <c r="CU1412" t="s">
        <v>139</v>
      </c>
      <c r="CV1412" t="s">
        <v>133</v>
      </c>
      <c r="CW1412" t="s">
        <v>139</v>
      </c>
      <c r="CX1412" t="s">
        <v>965</v>
      </c>
      <c r="CY1412" s="10">
        <v>16702336927</v>
      </c>
      <c r="CZ1412" t="s">
        <v>334</v>
      </c>
      <c r="DA1412" t="s">
        <v>139</v>
      </c>
      <c r="DB1412" t="s">
        <v>133</v>
      </c>
      <c r="DC1412" t="s">
        <v>115</v>
      </c>
    </row>
    <row r="1413" spans="1:112" ht="14.45" customHeight="1" x14ac:dyDescent="0.25">
      <c r="A1413" t="s">
        <v>5354</v>
      </c>
      <c r="B1413" t="s">
        <v>212</v>
      </c>
      <c r="C1413" s="1">
        <v>45705</v>
      </c>
      <c r="D1413" s="1">
        <v>45720</v>
      </c>
      <c r="E1413" t="s">
        <v>144</v>
      </c>
      <c r="F1413" s="1">
        <v>45868</v>
      </c>
      <c r="G1413" t="s">
        <v>133</v>
      </c>
      <c r="H1413" t="s">
        <v>115</v>
      </c>
      <c r="I1413" t="s">
        <v>115</v>
      </c>
      <c r="J1413" t="s">
        <v>3312</v>
      </c>
      <c r="K1413" t="s">
        <v>5355</v>
      </c>
      <c r="L1413" t="s">
        <v>5356</v>
      </c>
      <c r="M1413" t="s">
        <v>2990</v>
      </c>
      <c r="N1413" t="s">
        <v>148</v>
      </c>
      <c r="O1413" t="s">
        <v>120</v>
      </c>
      <c r="P1413" s="8">
        <v>96950</v>
      </c>
      <c r="Q1413" t="s">
        <v>121</v>
      </c>
      <c r="S1413" s="10">
        <v>16702353313</v>
      </c>
      <c r="U1413" t="s">
        <v>3315</v>
      </c>
      <c r="V1413">
        <v>722511</v>
      </c>
      <c r="W1413" t="s">
        <v>123</v>
      </c>
      <c r="Y1413" t="s">
        <v>1195</v>
      </c>
      <c r="Z1413" t="s">
        <v>2992</v>
      </c>
      <c r="AB1413" t="s">
        <v>2725</v>
      </c>
      <c r="AC1413" t="s">
        <v>5356</v>
      </c>
      <c r="AD1413" t="s">
        <v>2990</v>
      </c>
      <c r="AE1413" t="s">
        <v>148</v>
      </c>
      <c r="AF1413" t="s">
        <v>120</v>
      </c>
      <c r="AG1413" s="8">
        <v>96950</v>
      </c>
      <c r="AH1413" t="s">
        <v>121</v>
      </c>
      <c r="AJ1413" s="10">
        <v>16702353313</v>
      </c>
      <c r="AL1413" t="s">
        <v>2994</v>
      </c>
      <c r="BD1413" t="str">
        <f>"35-3011.00"</f>
        <v>35-3011.00</v>
      </c>
      <c r="BE1413" t="s">
        <v>5328</v>
      </c>
      <c r="BF1413" t="s">
        <v>5357</v>
      </c>
      <c r="BG1413" t="s">
        <v>5358</v>
      </c>
      <c r="BH1413">
        <v>4</v>
      </c>
      <c r="BJ1413" s="1">
        <v>45870</v>
      </c>
      <c r="BK1413" s="1">
        <v>46965</v>
      </c>
      <c r="BN1413">
        <v>36</v>
      </c>
      <c r="BO1413">
        <v>6</v>
      </c>
      <c r="BP1413">
        <v>6</v>
      </c>
      <c r="BQ1413">
        <v>6</v>
      </c>
      <c r="BR1413">
        <v>6</v>
      </c>
      <c r="BS1413">
        <v>0</v>
      </c>
      <c r="BT1413">
        <v>6</v>
      </c>
      <c r="BU1413">
        <v>6</v>
      </c>
      <c r="BV1413" t="str">
        <f>"7:00 AM"</f>
        <v>7:00 AM</v>
      </c>
      <c r="BW1413" t="str">
        <f>"11:00 PM"</f>
        <v>11:00 PM</v>
      </c>
      <c r="BX1413" t="s">
        <v>226</v>
      </c>
      <c r="BY1413">
        <v>0</v>
      </c>
      <c r="BZ1413">
        <v>12</v>
      </c>
      <c r="CA1413" t="s">
        <v>115</v>
      </c>
      <c r="CC1413" t="s">
        <v>5359</v>
      </c>
      <c r="CD1413" t="s">
        <v>3319</v>
      </c>
      <c r="CE1413" t="s">
        <v>3238</v>
      </c>
      <c r="CF1413" t="s">
        <v>148</v>
      </c>
      <c r="CG1413" t="s">
        <v>120</v>
      </c>
      <c r="CH1413" s="8">
        <v>96950</v>
      </c>
      <c r="CI1413" s="3">
        <v>8.15</v>
      </c>
      <c r="CJ1413" s="3">
        <v>8.15</v>
      </c>
      <c r="CK1413" s="3">
        <v>0</v>
      </c>
      <c r="CL1413" s="3">
        <v>0</v>
      </c>
      <c r="CM1413" t="s">
        <v>136</v>
      </c>
      <c r="CO1413" t="s">
        <v>138</v>
      </c>
      <c r="CQ1413" t="s">
        <v>115</v>
      </c>
      <c r="CR1413" t="s">
        <v>133</v>
      </c>
      <c r="CS1413" t="s">
        <v>139</v>
      </c>
      <c r="CT1413" t="s">
        <v>139</v>
      </c>
      <c r="CU1413" t="s">
        <v>139</v>
      </c>
      <c r="CV1413" t="s">
        <v>133</v>
      </c>
      <c r="CW1413" t="s">
        <v>139</v>
      </c>
      <c r="CX1413" t="s">
        <v>158</v>
      </c>
      <c r="CY1413" s="10">
        <v>16702353313</v>
      </c>
      <c r="CZ1413" t="s">
        <v>2994</v>
      </c>
      <c r="DA1413" t="s">
        <v>139</v>
      </c>
      <c r="DB1413" t="s">
        <v>133</v>
      </c>
      <c r="DC1413" t="s">
        <v>115</v>
      </c>
    </row>
    <row r="1414" spans="1:112" ht="14.45" customHeight="1" x14ac:dyDescent="0.25">
      <c r="A1414" t="s">
        <v>6694</v>
      </c>
      <c r="B1414" t="s">
        <v>192</v>
      </c>
      <c r="C1414" s="1">
        <v>45691</v>
      </c>
      <c r="D1414" s="1">
        <v>45720</v>
      </c>
      <c r="E1414" t="s">
        <v>144</v>
      </c>
      <c r="F1414" s="1">
        <v>46187</v>
      </c>
      <c r="G1414" t="s">
        <v>115</v>
      </c>
      <c r="H1414" t="s">
        <v>115</v>
      </c>
      <c r="I1414" t="s">
        <v>115</v>
      </c>
      <c r="J1414" t="s">
        <v>871</v>
      </c>
      <c r="L1414" t="s">
        <v>872</v>
      </c>
      <c r="M1414" t="s">
        <v>873</v>
      </c>
      <c r="N1414" t="s">
        <v>119</v>
      </c>
      <c r="O1414" t="s">
        <v>120</v>
      </c>
      <c r="P1414" s="8">
        <v>96950</v>
      </c>
      <c r="Q1414" t="s">
        <v>121</v>
      </c>
      <c r="R1414" t="s">
        <v>284</v>
      </c>
      <c r="S1414" s="10">
        <v>16703223320</v>
      </c>
      <c r="U1414" t="s">
        <v>875</v>
      </c>
      <c r="V1414">
        <v>611110</v>
      </c>
      <c r="W1414" t="s">
        <v>123</v>
      </c>
      <c r="Y1414" t="s">
        <v>876</v>
      </c>
      <c r="Z1414" t="s">
        <v>877</v>
      </c>
      <c r="AA1414" t="s">
        <v>878</v>
      </c>
      <c r="AB1414" t="s">
        <v>879</v>
      </c>
      <c r="AC1414" t="s">
        <v>872</v>
      </c>
      <c r="AE1414" t="s">
        <v>119</v>
      </c>
      <c r="AF1414" t="s">
        <v>120</v>
      </c>
      <c r="AG1414" s="8">
        <v>96950</v>
      </c>
      <c r="AH1414" t="s">
        <v>121</v>
      </c>
      <c r="AI1414" t="s">
        <v>284</v>
      </c>
      <c r="AJ1414" s="10">
        <v>16703223320</v>
      </c>
      <c r="AL1414" t="s">
        <v>880</v>
      </c>
      <c r="BD1414" t="str">
        <f>"25-2021.00"</f>
        <v>25-2021.00</v>
      </c>
      <c r="BE1414" t="s">
        <v>6695</v>
      </c>
      <c r="BF1414" t="s">
        <v>6696</v>
      </c>
      <c r="BG1414" t="s">
        <v>6697</v>
      </c>
      <c r="BH1414">
        <v>2</v>
      </c>
      <c r="BJ1414" s="1">
        <v>45824</v>
      </c>
      <c r="BK1414" s="1">
        <v>46188</v>
      </c>
      <c r="BN1414">
        <v>35</v>
      </c>
      <c r="BO1414">
        <v>0</v>
      </c>
      <c r="BP1414">
        <v>7</v>
      </c>
      <c r="BQ1414">
        <v>7</v>
      </c>
      <c r="BR1414">
        <v>7</v>
      </c>
      <c r="BS1414">
        <v>7</v>
      </c>
      <c r="BT1414">
        <v>7</v>
      </c>
      <c r="BU1414">
        <v>0</v>
      </c>
      <c r="BV1414" t="str">
        <f>"7:00 AM"</f>
        <v>7:00 AM</v>
      </c>
      <c r="BW1414" t="str">
        <f>"3:00 PM"</f>
        <v>3:00 PM</v>
      </c>
      <c r="BX1414" t="s">
        <v>726</v>
      </c>
      <c r="BY1414">
        <v>0</v>
      </c>
      <c r="BZ1414">
        <v>12</v>
      </c>
      <c r="CA1414" t="s">
        <v>115</v>
      </c>
      <c r="CC1414" t="e">
        <f>-experience in CHRISTIAN SCHOOL SETTING.
-MUST BE WILLING to OBTAIN ACSI CERTIFICATION DURING THE INITIAL YEAR of EMPLOYMENT.
- MUST BE ABLE to USE TECHNOLOGY (LAPTOP, IPAD, PROJECTOR) in THE CLASSROOM.
- Knowledge in MICROSOFT OFFICE, GOOGLE CLASSROOM, GOOGLE DOCS, FORMS, and OTHER EDUCATIONAL SOFTWARE.
-Knowledge of INSTRUCTIONAL methods APPROPRIATE for STUDENTS AT THE RESPECTIVE GRADE LEVELS.</f>
        <v>#NAME?</v>
      </c>
      <c r="CD1414" t="s">
        <v>885</v>
      </c>
      <c r="CF1414" t="s">
        <v>119</v>
      </c>
      <c r="CG1414" t="s">
        <v>120</v>
      </c>
      <c r="CH1414" s="8">
        <v>96950</v>
      </c>
      <c r="CI1414" s="3">
        <v>20.48</v>
      </c>
      <c r="CJ1414" s="3">
        <v>20.48</v>
      </c>
      <c r="CK1414" s="3">
        <v>0</v>
      </c>
      <c r="CL1414" s="3">
        <v>0</v>
      </c>
      <c r="CM1414" t="s">
        <v>136</v>
      </c>
      <c r="CN1414" t="s">
        <v>246</v>
      </c>
      <c r="CO1414" t="s">
        <v>138</v>
      </c>
      <c r="CQ1414" t="s">
        <v>115</v>
      </c>
      <c r="CR1414" t="s">
        <v>133</v>
      </c>
      <c r="CS1414" t="s">
        <v>139</v>
      </c>
      <c r="CT1414" t="s">
        <v>139</v>
      </c>
      <c r="CU1414" t="s">
        <v>139</v>
      </c>
      <c r="CV1414" t="s">
        <v>133</v>
      </c>
      <c r="CW1414" t="s">
        <v>139</v>
      </c>
      <c r="CX1414" t="s">
        <v>295</v>
      </c>
      <c r="CY1414" s="10">
        <v>16703223320</v>
      </c>
      <c r="CZ1414" t="s">
        <v>880</v>
      </c>
      <c r="DA1414" t="s">
        <v>793</v>
      </c>
      <c r="DB1414" t="s">
        <v>133</v>
      </c>
      <c r="DC1414" t="s">
        <v>115</v>
      </c>
    </row>
    <row r="1415" spans="1:112" ht="14.45" customHeight="1" x14ac:dyDescent="0.25">
      <c r="A1415" t="s">
        <v>8541</v>
      </c>
      <c r="B1415" t="s">
        <v>192</v>
      </c>
      <c r="C1415" s="1">
        <v>45632</v>
      </c>
      <c r="D1415" s="1">
        <v>45720</v>
      </c>
      <c r="E1415" t="s">
        <v>114</v>
      </c>
      <c r="G1415" t="s">
        <v>115</v>
      </c>
      <c r="H1415" t="s">
        <v>115</v>
      </c>
      <c r="I1415" t="s">
        <v>115</v>
      </c>
      <c r="J1415" t="s">
        <v>8542</v>
      </c>
      <c r="K1415" t="s">
        <v>6423</v>
      </c>
      <c r="L1415" t="s">
        <v>8543</v>
      </c>
      <c r="N1415" t="s">
        <v>148</v>
      </c>
      <c r="O1415" t="s">
        <v>120</v>
      </c>
      <c r="P1415" s="8">
        <v>96950</v>
      </c>
      <c r="Q1415" t="s">
        <v>121</v>
      </c>
      <c r="R1415" t="s">
        <v>4634</v>
      </c>
      <c r="S1415" s="10">
        <v>16704843024</v>
      </c>
      <c r="U1415" t="s">
        <v>6411</v>
      </c>
      <c r="V1415">
        <v>561720</v>
      </c>
      <c r="W1415" t="s">
        <v>123</v>
      </c>
      <c r="Y1415" t="s">
        <v>6421</v>
      </c>
      <c r="Z1415" t="s">
        <v>6422</v>
      </c>
      <c r="AA1415" t="s">
        <v>8544</v>
      </c>
      <c r="AB1415" t="s">
        <v>4036</v>
      </c>
      <c r="AC1415" t="s">
        <v>8543</v>
      </c>
      <c r="AE1415" t="s">
        <v>148</v>
      </c>
      <c r="AF1415" t="s">
        <v>120</v>
      </c>
      <c r="AG1415" s="8">
        <v>96950</v>
      </c>
      <c r="AH1415" t="s">
        <v>121</v>
      </c>
      <c r="AI1415" t="s">
        <v>4634</v>
      </c>
      <c r="AJ1415" s="10">
        <v>16704843024</v>
      </c>
      <c r="AL1415" t="s">
        <v>6417</v>
      </c>
      <c r="BD1415" t="str">
        <f>"37-2011.00"</f>
        <v>37-2011.00</v>
      </c>
      <c r="BE1415" t="s">
        <v>203</v>
      </c>
      <c r="BF1415" t="s">
        <v>8545</v>
      </c>
      <c r="BG1415" t="s">
        <v>1702</v>
      </c>
      <c r="BH1415">
        <v>8</v>
      </c>
      <c r="BJ1415" s="1">
        <v>45748</v>
      </c>
      <c r="BK1415" s="1">
        <v>46112</v>
      </c>
      <c r="BN1415">
        <v>35</v>
      </c>
      <c r="BO1415">
        <v>0</v>
      </c>
      <c r="BP1415">
        <v>7</v>
      </c>
      <c r="BQ1415">
        <v>7</v>
      </c>
      <c r="BR1415">
        <v>7</v>
      </c>
      <c r="BS1415">
        <v>7</v>
      </c>
      <c r="BT1415">
        <v>7</v>
      </c>
      <c r="BU1415">
        <v>0</v>
      </c>
      <c r="BV1415" t="str">
        <f>"8:00 AM"</f>
        <v>8:00 AM</v>
      </c>
      <c r="BW1415" t="str">
        <f>"4:00 PM"</f>
        <v>4:00 PM</v>
      </c>
      <c r="BX1415" t="s">
        <v>158</v>
      </c>
      <c r="BY1415">
        <v>0</v>
      </c>
      <c r="BZ1415">
        <v>12</v>
      </c>
      <c r="CA1415" t="s">
        <v>115</v>
      </c>
      <c r="CC1415" t="s">
        <v>8546</v>
      </c>
      <c r="CD1415" t="s">
        <v>6420</v>
      </c>
      <c r="CF1415" t="s">
        <v>148</v>
      </c>
      <c r="CG1415" t="s">
        <v>120</v>
      </c>
      <c r="CH1415" s="8">
        <v>96950</v>
      </c>
      <c r="CI1415" s="3">
        <v>8.2899999999999991</v>
      </c>
      <c r="CJ1415" s="3">
        <v>8.2899999999999991</v>
      </c>
      <c r="CK1415" s="3">
        <v>12.43</v>
      </c>
      <c r="CL1415" s="3">
        <v>12.43</v>
      </c>
      <c r="CM1415" t="s">
        <v>136</v>
      </c>
      <c r="CN1415" t="s">
        <v>246</v>
      </c>
      <c r="CO1415" t="s">
        <v>138</v>
      </c>
      <c r="CQ1415" t="s">
        <v>115</v>
      </c>
      <c r="CR1415" t="s">
        <v>133</v>
      </c>
      <c r="CS1415" t="s">
        <v>133</v>
      </c>
      <c r="CT1415" t="s">
        <v>133</v>
      </c>
      <c r="CU1415" t="s">
        <v>139</v>
      </c>
      <c r="CV1415" t="s">
        <v>133</v>
      </c>
      <c r="CW1415" t="s">
        <v>133</v>
      </c>
      <c r="CX1415" t="s">
        <v>4041</v>
      </c>
      <c r="CY1415" s="10" t="s">
        <v>8547</v>
      </c>
      <c r="CZ1415" t="s">
        <v>6417</v>
      </c>
      <c r="DA1415" t="s">
        <v>139</v>
      </c>
      <c r="DB1415" t="s">
        <v>133</v>
      </c>
      <c r="DC1415" t="s">
        <v>115</v>
      </c>
      <c r="DD1415" t="s">
        <v>6421</v>
      </c>
      <c r="DE1415" t="s">
        <v>8519</v>
      </c>
      <c r="DF1415" t="s">
        <v>2497</v>
      </c>
      <c r="DG1415" t="s">
        <v>6423</v>
      </c>
      <c r="DH1415" t="s">
        <v>6417</v>
      </c>
    </row>
    <row r="1416" spans="1:112" ht="14.45" customHeight="1" x14ac:dyDescent="0.25">
      <c r="A1416" t="s">
        <v>1614</v>
      </c>
      <c r="B1416" t="s">
        <v>192</v>
      </c>
      <c r="C1416" s="1">
        <v>45694</v>
      </c>
      <c r="D1416" s="1">
        <v>45721</v>
      </c>
      <c r="E1416" t="s">
        <v>144</v>
      </c>
      <c r="F1416" s="1">
        <v>45823</v>
      </c>
      <c r="G1416" t="s">
        <v>115</v>
      </c>
      <c r="H1416" t="s">
        <v>115</v>
      </c>
      <c r="I1416" t="s">
        <v>115</v>
      </c>
      <c r="J1416" t="s">
        <v>871</v>
      </c>
      <c r="L1416" t="s">
        <v>872</v>
      </c>
      <c r="M1416" t="s">
        <v>873</v>
      </c>
      <c r="N1416" t="s">
        <v>119</v>
      </c>
      <c r="O1416" t="s">
        <v>120</v>
      </c>
      <c r="P1416" s="8">
        <v>96950</v>
      </c>
      <c r="Q1416" t="s">
        <v>121</v>
      </c>
      <c r="R1416" t="s">
        <v>284</v>
      </c>
      <c r="S1416" s="10">
        <v>16703223320</v>
      </c>
      <c r="U1416" t="s">
        <v>875</v>
      </c>
      <c r="V1416">
        <v>611110</v>
      </c>
      <c r="W1416" t="s">
        <v>123</v>
      </c>
      <c r="Y1416" t="s">
        <v>876</v>
      </c>
      <c r="Z1416" t="s">
        <v>877</v>
      </c>
      <c r="AA1416" t="s">
        <v>878</v>
      </c>
      <c r="AB1416" t="s">
        <v>879</v>
      </c>
      <c r="AC1416" t="s">
        <v>872</v>
      </c>
      <c r="AE1416" t="s">
        <v>119</v>
      </c>
      <c r="AF1416" t="s">
        <v>120</v>
      </c>
      <c r="AG1416" s="8">
        <v>96950</v>
      </c>
      <c r="AH1416" t="s">
        <v>121</v>
      </c>
      <c r="AI1416" t="s">
        <v>284</v>
      </c>
      <c r="AJ1416" s="10">
        <v>16703223320</v>
      </c>
      <c r="AL1416" t="s">
        <v>880</v>
      </c>
      <c r="BD1416" t="str">
        <f>"25-4031.00"</f>
        <v>25-4031.00</v>
      </c>
      <c r="BE1416" t="s">
        <v>1615</v>
      </c>
      <c r="BF1416" t="s">
        <v>1616</v>
      </c>
      <c r="BG1416" t="s">
        <v>1617</v>
      </c>
      <c r="BH1416">
        <v>1</v>
      </c>
      <c r="BJ1416" s="1">
        <v>45824</v>
      </c>
      <c r="BK1416" s="1">
        <v>46919</v>
      </c>
      <c r="BN1416">
        <v>35</v>
      </c>
      <c r="BO1416">
        <v>0</v>
      </c>
      <c r="BP1416">
        <v>7</v>
      </c>
      <c r="BQ1416">
        <v>7</v>
      </c>
      <c r="BR1416">
        <v>7</v>
      </c>
      <c r="BS1416">
        <v>7</v>
      </c>
      <c r="BT1416">
        <v>7</v>
      </c>
      <c r="BU1416">
        <v>0</v>
      </c>
      <c r="BV1416" t="str">
        <f>"7:00 AM"</f>
        <v>7:00 AM</v>
      </c>
      <c r="BW1416" t="str">
        <f>"3:00 PM"</f>
        <v>3:00 PM</v>
      </c>
      <c r="BX1416" t="s">
        <v>726</v>
      </c>
      <c r="BY1416">
        <v>0</v>
      </c>
      <c r="BZ1416">
        <v>12</v>
      </c>
      <c r="CA1416" t="s">
        <v>115</v>
      </c>
      <c r="CC1416" t="s">
        <v>246</v>
      </c>
      <c r="CD1416" t="s">
        <v>885</v>
      </c>
      <c r="CF1416" t="s">
        <v>119</v>
      </c>
      <c r="CG1416" t="s">
        <v>120</v>
      </c>
      <c r="CH1416" s="8">
        <v>96950</v>
      </c>
      <c r="CI1416" s="3">
        <v>13.09</v>
      </c>
      <c r="CJ1416" s="3">
        <v>13.09</v>
      </c>
      <c r="CK1416" s="3">
        <v>0</v>
      </c>
      <c r="CL1416" s="3">
        <v>0</v>
      </c>
      <c r="CM1416" t="s">
        <v>136</v>
      </c>
      <c r="CN1416" t="s">
        <v>246</v>
      </c>
      <c r="CO1416" t="s">
        <v>138</v>
      </c>
      <c r="CQ1416" t="s">
        <v>115</v>
      </c>
      <c r="CR1416" t="s">
        <v>133</v>
      </c>
      <c r="CS1416" t="s">
        <v>139</v>
      </c>
      <c r="CT1416" t="s">
        <v>139</v>
      </c>
      <c r="CU1416" t="s">
        <v>139</v>
      </c>
      <c r="CV1416" t="s">
        <v>133</v>
      </c>
      <c r="CW1416" t="s">
        <v>139</v>
      </c>
      <c r="CX1416" t="s">
        <v>295</v>
      </c>
      <c r="CY1416" s="10">
        <v>16703223320</v>
      </c>
      <c r="CZ1416" t="s">
        <v>880</v>
      </c>
      <c r="DA1416" t="s">
        <v>793</v>
      </c>
      <c r="DB1416" t="s">
        <v>133</v>
      </c>
      <c r="DC1416" t="s">
        <v>115</v>
      </c>
    </row>
    <row r="1417" spans="1:112" ht="14.45" customHeight="1" x14ac:dyDescent="0.25">
      <c r="A1417" t="s">
        <v>5348</v>
      </c>
      <c r="B1417" t="s">
        <v>143</v>
      </c>
      <c r="C1417" s="1">
        <v>45663</v>
      </c>
      <c r="D1417" s="1">
        <v>45721</v>
      </c>
      <c r="E1417" t="s">
        <v>114</v>
      </c>
      <c r="G1417" t="s">
        <v>115</v>
      </c>
      <c r="H1417" t="s">
        <v>115</v>
      </c>
      <c r="I1417" t="s">
        <v>115</v>
      </c>
      <c r="J1417" t="s">
        <v>4016</v>
      </c>
      <c r="L1417" t="s">
        <v>1340</v>
      </c>
      <c r="M1417" t="s">
        <v>1341</v>
      </c>
      <c r="N1417" t="s">
        <v>119</v>
      </c>
      <c r="O1417" t="s">
        <v>120</v>
      </c>
      <c r="P1417" s="8">
        <v>96950</v>
      </c>
      <c r="Q1417" t="s">
        <v>121</v>
      </c>
      <c r="S1417" s="10">
        <v>16702348897</v>
      </c>
      <c r="U1417" t="s">
        <v>4017</v>
      </c>
      <c r="V1417">
        <v>561320</v>
      </c>
      <c r="W1417" t="s">
        <v>123</v>
      </c>
      <c r="Y1417" t="s">
        <v>1343</v>
      </c>
      <c r="Z1417" t="s">
        <v>1344</v>
      </c>
      <c r="AA1417" t="s">
        <v>1345</v>
      </c>
      <c r="AB1417" t="s">
        <v>1732</v>
      </c>
      <c r="AC1417" t="s">
        <v>1340</v>
      </c>
      <c r="AD1417" t="s">
        <v>1341</v>
      </c>
      <c r="AE1417" t="s">
        <v>119</v>
      </c>
      <c r="AF1417" t="s">
        <v>120</v>
      </c>
      <c r="AG1417" s="8">
        <v>96950</v>
      </c>
      <c r="AH1417" t="s">
        <v>121</v>
      </c>
      <c r="AJ1417" s="10">
        <v>16702348897</v>
      </c>
      <c r="AL1417" t="s">
        <v>4018</v>
      </c>
      <c r="BD1417" t="str">
        <f>"17-3023.00"</f>
        <v>17-3023.00</v>
      </c>
      <c r="BE1417" t="s">
        <v>5349</v>
      </c>
      <c r="BF1417" t="s">
        <v>5350</v>
      </c>
      <c r="BG1417" t="s">
        <v>5351</v>
      </c>
      <c r="BH1417">
        <v>1</v>
      </c>
      <c r="BI1417">
        <v>1</v>
      </c>
      <c r="BJ1417" s="1">
        <v>45717</v>
      </c>
      <c r="BK1417" s="1">
        <v>46081</v>
      </c>
      <c r="BL1417" s="1">
        <v>45721</v>
      </c>
      <c r="BM1417" s="1">
        <v>46081</v>
      </c>
      <c r="BN1417">
        <v>40</v>
      </c>
      <c r="BO1417">
        <v>0</v>
      </c>
      <c r="BP1417">
        <v>8</v>
      </c>
      <c r="BQ1417">
        <v>8</v>
      </c>
      <c r="BR1417">
        <v>8</v>
      </c>
      <c r="BS1417">
        <v>8</v>
      </c>
      <c r="BT1417">
        <v>8</v>
      </c>
      <c r="BU1417">
        <v>0</v>
      </c>
      <c r="BV1417" t="str">
        <f>"8:00 AM"</f>
        <v>8:00 AM</v>
      </c>
      <c r="BW1417" t="str">
        <f>"5:00 PM"</f>
        <v>5:00 PM</v>
      </c>
      <c r="BX1417" t="s">
        <v>226</v>
      </c>
      <c r="BY1417">
        <v>0</v>
      </c>
      <c r="BZ1417">
        <v>24</v>
      </c>
      <c r="CA1417" t="s">
        <v>115</v>
      </c>
      <c r="CC1417" t="s">
        <v>5352</v>
      </c>
      <c r="CD1417" t="s">
        <v>1341</v>
      </c>
      <c r="CF1417" t="s">
        <v>119</v>
      </c>
      <c r="CG1417" t="s">
        <v>120</v>
      </c>
      <c r="CH1417" s="8">
        <v>96950</v>
      </c>
      <c r="CI1417" s="3">
        <v>15.75</v>
      </c>
      <c r="CJ1417" s="3">
        <v>15.75</v>
      </c>
      <c r="CK1417" s="3">
        <v>23.63</v>
      </c>
      <c r="CL1417" s="3">
        <v>23.63</v>
      </c>
      <c r="CM1417" t="s">
        <v>136</v>
      </c>
      <c r="CN1417" t="s">
        <v>139</v>
      </c>
      <c r="CO1417" t="s">
        <v>138</v>
      </c>
      <c r="CQ1417" t="s">
        <v>115</v>
      </c>
      <c r="CR1417" t="s">
        <v>133</v>
      </c>
      <c r="CS1417" t="s">
        <v>139</v>
      </c>
      <c r="CT1417" t="s">
        <v>133</v>
      </c>
      <c r="CU1417" t="s">
        <v>139</v>
      </c>
      <c r="CV1417" t="s">
        <v>133</v>
      </c>
      <c r="CW1417" t="s">
        <v>139</v>
      </c>
      <c r="CX1417" t="s">
        <v>139</v>
      </c>
      <c r="CY1417" s="10">
        <v>16702348897</v>
      </c>
      <c r="CZ1417" t="s">
        <v>4023</v>
      </c>
      <c r="DA1417" t="s">
        <v>139</v>
      </c>
      <c r="DB1417" t="s">
        <v>133</v>
      </c>
      <c r="DC1417" t="s">
        <v>115</v>
      </c>
    </row>
    <row r="1418" spans="1:112" ht="14.45" customHeight="1" x14ac:dyDescent="0.25">
      <c r="A1418" t="s">
        <v>6252</v>
      </c>
      <c r="B1418" t="s">
        <v>192</v>
      </c>
      <c r="C1418" s="1">
        <v>45644</v>
      </c>
      <c r="D1418" s="1">
        <v>45721</v>
      </c>
      <c r="E1418" t="s">
        <v>114</v>
      </c>
      <c r="G1418" t="s">
        <v>115</v>
      </c>
      <c r="H1418" t="s">
        <v>115</v>
      </c>
      <c r="I1418" t="s">
        <v>115</v>
      </c>
      <c r="J1418" t="s">
        <v>6253</v>
      </c>
      <c r="K1418" t="s">
        <v>6253</v>
      </c>
      <c r="L1418" t="s">
        <v>2941</v>
      </c>
      <c r="M1418" t="s">
        <v>1067</v>
      </c>
      <c r="N1418" t="s">
        <v>643</v>
      </c>
      <c r="O1418" t="s">
        <v>120</v>
      </c>
      <c r="P1418" s="8">
        <v>96951</v>
      </c>
      <c r="Q1418" t="s">
        <v>121</v>
      </c>
      <c r="S1418" s="10">
        <v>16707850100</v>
      </c>
      <c r="U1418" t="s">
        <v>2942</v>
      </c>
      <c r="V1418">
        <v>722511</v>
      </c>
      <c r="W1418" t="s">
        <v>123</v>
      </c>
      <c r="Y1418" t="s">
        <v>5876</v>
      </c>
      <c r="Z1418" t="s">
        <v>2168</v>
      </c>
      <c r="AB1418" t="s">
        <v>396</v>
      </c>
      <c r="AC1418" t="s">
        <v>2941</v>
      </c>
      <c r="AD1418" t="s">
        <v>6254</v>
      </c>
      <c r="AE1418" t="s">
        <v>643</v>
      </c>
      <c r="AF1418" t="s">
        <v>120</v>
      </c>
      <c r="AG1418" s="8">
        <v>96951</v>
      </c>
      <c r="AH1418" t="s">
        <v>121</v>
      </c>
      <c r="AJ1418" s="10">
        <v>16707850100</v>
      </c>
      <c r="AL1418" t="s">
        <v>2946</v>
      </c>
      <c r="BD1418" t="str">
        <f>"13-2011.00"</f>
        <v>13-2011.00</v>
      </c>
      <c r="BE1418" t="s">
        <v>129</v>
      </c>
      <c r="BF1418" t="s">
        <v>6255</v>
      </c>
      <c r="BG1418" t="s">
        <v>131</v>
      </c>
      <c r="BH1418">
        <v>4</v>
      </c>
      <c r="BJ1418" s="1">
        <v>45724</v>
      </c>
      <c r="BK1418" s="1">
        <v>46088</v>
      </c>
      <c r="BN1418">
        <v>36</v>
      </c>
      <c r="BO1418">
        <v>0</v>
      </c>
      <c r="BP1418">
        <v>7</v>
      </c>
      <c r="BQ1418">
        <v>7</v>
      </c>
      <c r="BR1418">
        <v>7</v>
      </c>
      <c r="BS1418">
        <v>7</v>
      </c>
      <c r="BT1418">
        <v>7</v>
      </c>
      <c r="BU1418">
        <v>1</v>
      </c>
      <c r="BV1418" t="str">
        <f>"8:00 AM"</f>
        <v>8:00 AM</v>
      </c>
      <c r="BW1418" t="str">
        <f>"5:00 PM"</f>
        <v>5:00 PM</v>
      </c>
      <c r="BX1418" t="s">
        <v>132</v>
      </c>
      <c r="BY1418">
        <v>0</v>
      </c>
      <c r="BZ1418">
        <v>24</v>
      </c>
      <c r="CA1418" t="s">
        <v>115</v>
      </c>
      <c r="CC1418" t="s">
        <v>6256</v>
      </c>
      <c r="CD1418" t="s">
        <v>2941</v>
      </c>
      <c r="CE1418" t="s">
        <v>1067</v>
      </c>
      <c r="CF1418" t="s">
        <v>643</v>
      </c>
      <c r="CG1418" t="s">
        <v>120</v>
      </c>
      <c r="CH1418" s="8">
        <v>96951</v>
      </c>
      <c r="CI1418" s="3">
        <v>17.399999999999999</v>
      </c>
      <c r="CJ1418" s="3">
        <v>17.399999999999999</v>
      </c>
      <c r="CK1418" s="3">
        <v>26.22</v>
      </c>
      <c r="CL1418" s="3">
        <v>26.22</v>
      </c>
      <c r="CM1418" t="s">
        <v>136</v>
      </c>
      <c r="CN1418" t="s">
        <v>139</v>
      </c>
      <c r="CO1418" t="s">
        <v>138</v>
      </c>
      <c r="CQ1418" t="s">
        <v>115</v>
      </c>
      <c r="CR1418" t="s">
        <v>133</v>
      </c>
      <c r="CS1418" t="s">
        <v>139</v>
      </c>
      <c r="CT1418" t="s">
        <v>133</v>
      </c>
      <c r="CU1418" t="s">
        <v>139</v>
      </c>
      <c r="CV1418" t="s">
        <v>133</v>
      </c>
      <c r="CW1418" t="s">
        <v>139</v>
      </c>
      <c r="CX1418" t="s">
        <v>139</v>
      </c>
      <c r="CY1418" s="10">
        <v>16707850100</v>
      </c>
      <c r="CZ1418" t="s">
        <v>2948</v>
      </c>
      <c r="DA1418" t="s">
        <v>139</v>
      </c>
      <c r="DB1418" t="s">
        <v>133</v>
      </c>
      <c r="DC1418" t="s">
        <v>115</v>
      </c>
    </row>
    <row r="1419" spans="1:112" ht="14.45" customHeight="1" x14ac:dyDescent="0.25">
      <c r="A1419" t="s">
        <v>6900</v>
      </c>
      <c r="B1419" t="s">
        <v>192</v>
      </c>
      <c r="C1419" s="1">
        <v>45694</v>
      </c>
      <c r="D1419" s="1">
        <v>45721</v>
      </c>
      <c r="E1419" t="s">
        <v>144</v>
      </c>
      <c r="F1419" s="1">
        <v>45822</v>
      </c>
      <c r="G1419" t="s">
        <v>115</v>
      </c>
      <c r="H1419" t="s">
        <v>115</v>
      </c>
      <c r="I1419" t="s">
        <v>115</v>
      </c>
      <c r="J1419" t="s">
        <v>871</v>
      </c>
      <c r="L1419" t="s">
        <v>872</v>
      </c>
      <c r="M1419" t="s">
        <v>873</v>
      </c>
      <c r="N1419" t="s">
        <v>119</v>
      </c>
      <c r="O1419" t="s">
        <v>120</v>
      </c>
      <c r="P1419" s="8">
        <v>96950</v>
      </c>
      <c r="Q1419" t="s">
        <v>121</v>
      </c>
      <c r="R1419" t="s">
        <v>284</v>
      </c>
      <c r="S1419" s="10">
        <v>16703223320</v>
      </c>
      <c r="U1419" t="s">
        <v>875</v>
      </c>
      <c r="V1419">
        <v>611110</v>
      </c>
      <c r="W1419" t="s">
        <v>123</v>
      </c>
      <c r="Y1419" t="s">
        <v>876</v>
      </c>
      <c r="Z1419" t="s">
        <v>877</v>
      </c>
      <c r="AA1419" t="s">
        <v>878</v>
      </c>
      <c r="AB1419" t="s">
        <v>879</v>
      </c>
      <c r="AC1419" t="s">
        <v>872</v>
      </c>
      <c r="AE1419" t="s">
        <v>119</v>
      </c>
      <c r="AF1419" t="s">
        <v>120</v>
      </c>
      <c r="AG1419" s="8">
        <v>96950</v>
      </c>
      <c r="AH1419" t="s">
        <v>121</v>
      </c>
      <c r="AI1419" t="s">
        <v>284</v>
      </c>
      <c r="AJ1419" s="10">
        <v>16703223320</v>
      </c>
      <c r="AL1419" t="s">
        <v>880</v>
      </c>
      <c r="BD1419" t="str">
        <f>"25-4031.00"</f>
        <v>25-4031.00</v>
      </c>
      <c r="BE1419" t="s">
        <v>1615</v>
      </c>
      <c r="BF1419" t="s">
        <v>1616</v>
      </c>
      <c r="BG1419" t="s">
        <v>1617</v>
      </c>
      <c r="BH1419">
        <v>1</v>
      </c>
      <c r="BJ1419" s="1">
        <v>45824</v>
      </c>
      <c r="BK1419" s="1">
        <v>46188</v>
      </c>
      <c r="BN1419">
        <v>35</v>
      </c>
      <c r="BO1419">
        <v>0</v>
      </c>
      <c r="BP1419">
        <v>7</v>
      </c>
      <c r="BQ1419">
        <v>7</v>
      </c>
      <c r="BR1419">
        <v>7</v>
      </c>
      <c r="BS1419">
        <v>7</v>
      </c>
      <c r="BT1419">
        <v>7</v>
      </c>
      <c r="BU1419">
        <v>0</v>
      </c>
      <c r="BV1419" t="str">
        <f>"7:00 AM"</f>
        <v>7:00 AM</v>
      </c>
      <c r="BW1419" t="str">
        <f>"3:00 PM"</f>
        <v>3:00 PM</v>
      </c>
      <c r="BX1419" t="s">
        <v>726</v>
      </c>
      <c r="BY1419">
        <v>0</v>
      </c>
      <c r="BZ1419">
        <v>12</v>
      </c>
      <c r="CA1419" t="s">
        <v>115</v>
      </c>
      <c r="CC1419" t="s">
        <v>246</v>
      </c>
      <c r="CD1419" t="s">
        <v>885</v>
      </c>
      <c r="CF1419" t="s">
        <v>119</v>
      </c>
      <c r="CG1419" t="s">
        <v>120</v>
      </c>
      <c r="CH1419" s="8">
        <v>96950</v>
      </c>
      <c r="CI1419" s="3">
        <v>13.09</v>
      </c>
      <c r="CJ1419" s="3">
        <v>13.09</v>
      </c>
      <c r="CK1419" s="3">
        <v>0</v>
      </c>
      <c r="CL1419" s="3">
        <v>0</v>
      </c>
      <c r="CM1419" t="s">
        <v>136</v>
      </c>
      <c r="CN1419" t="s">
        <v>246</v>
      </c>
      <c r="CO1419" t="s">
        <v>138</v>
      </c>
      <c r="CQ1419" t="s">
        <v>115</v>
      </c>
      <c r="CR1419" t="s">
        <v>133</v>
      </c>
      <c r="CS1419" t="s">
        <v>139</v>
      </c>
      <c r="CT1419" t="s">
        <v>139</v>
      </c>
      <c r="CU1419" t="s">
        <v>139</v>
      </c>
      <c r="CV1419" t="s">
        <v>133</v>
      </c>
      <c r="CW1419" t="s">
        <v>139</v>
      </c>
      <c r="CX1419" t="s">
        <v>295</v>
      </c>
      <c r="CY1419" s="10">
        <v>16703223320</v>
      </c>
      <c r="CZ1419" t="s">
        <v>880</v>
      </c>
      <c r="DA1419" t="s">
        <v>793</v>
      </c>
      <c r="DB1419" t="s">
        <v>133</v>
      </c>
      <c r="DC1419" t="s">
        <v>115</v>
      </c>
    </row>
    <row r="1420" spans="1:112" ht="14.45" customHeight="1" x14ac:dyDescent="0.25">
      <c r="A1420" t="s">
        <v>7843</v>
      </c>
      <c r="B1420" t="s">
        <v>192</v>
      </c>
      <c r="C1420" s="1">
        <v>45642</v>
      </c>
      <c r="D1420" s="1">
        <v>45721</v>
      </c>
      <c r="E1420" t="s">
        <v>114</v>
      </c>
      <c r="G1420" t="s">
        <v>133</v>
      </c>
      <c r="H1420" t="s">
        <v>115</v>
      </c>
      <c r="I1420" t="s">
        <v>115</v>
      </c>
      <c r="J1420" t="s">
        <v>6918</v>
      </c>
      <c r="K1420" t="s">
        <v>6919</v>
      </c>
      <c r="L1420" t="s">
        <v>6920</v>
      </c>
      <c r="N1420" t="s">
        <v>148</v>
      </c>
      <c r="O1420" t="s">
        <v>120</v>
      </c>
      <c r="P1420" s="8">
        <v>96950</v>
      </c>
      <c r="Q1420" t="s">
        <v>121</v>
      </c>
      <c r="R1420" t="s">
        <v>139</v>
      </c>
      <c r="S1420" s="10">
        <v>16702876046</v>
      </c>
      <c r="U1420" t="s">
        <v>6921</v>
      </c>
      <c r="V1420">
        <v>812112</v>
      </c>
      <c r="W1420" t="s">
        <v>123</v>
      </c>
      <c r="Y1420" t="s">
        <v>6922</v>
      </c>
      <c r="Z1420" t="s">
        <v>6923</v>
      </c>
      <c r="AB1420" t="s">
        <v>4688</v>
      </c>
      <c r="AC1420" t="s">
        <v>6920</v>
      </c>
      <c r="AE1420" t="s">
        <v>148</v>
      </c>
      <c r="AF1420" t="s">
        <v>120</v>
      </c>
      <c r="AG1420" s="8">
        <v>96950</v>
      </c>
      <c r="AH1420" t="s">
        <v>121</v>
      </c>
      <c r="AJ1420" s="10">
        <v>16702876046</v>
      </c>
      <c r="AL1420" t="s">
        <v>6924</v>
      </c>
      <c r="BD1420" t="str">
        <f>"39-5011.00"</f>
        <v>39-5011.00</v>
      </c>
      <c r="BE1420" t="s">
        <v>1157</v>
      </c>
      <c r="BF1420" t="s">
        <v>7199</v>
      </c>
      <c r="BG1420" t="s">
        <v>4639</v>
      </c>
      <c r="BH1420">
        <v>4</v>
      </c>
      <c r="BJ1420" s="1">
        <v>45762</v>
      </c>
      <c r="BK1420" s="1">
        <v>46126</v>
      </c>
      <c r="BN1420">
        <v>35</v>
      </c>
      <c r="BO1420">
        <v>5</v>
      </c>
      <c r="BP1420">
        <v>5</v>
      </c>
      <c r="BQ1420">
        <v>4</v>
      </c>
      <c r="BR1420">
        <v>4</v>
      </c>
      <c r="BS1420">
        <v>5</v>
      </c>
      <c r="BT1420">
        <v>6</v>
      </c>
      <c r="BU1420">
        <v>6</v>
      </c>
      <c r="BV1420" t="str">
        <f>"11:30 AM"</f>
        <v>11:30 AM</v>
      </c>
      <c r="BW1420" t="str">
        <f>"5:30 PM"</f>
        <v>5:30 PM</v>
      </c>
      <c r="BX1420" t="s">
        <v>158</v>
      </c>
      <c r="BY1420">
        <v>0</v>
      </c>
      <c r="BZ1420">
        <v>12</v>
      </c>
      <c r="CA1420" t="s">
        <v>115</v>
      </c>
      <c r="CC1420" s="2" t="s">
        <v>7844</v>
      </c>
      <c r="CD1420" t="s">
        <v>7201</v>
      </c>
      <c r="CE1420" t="s">
        <v>7202</v>
      </c>
      <c r="CF1420" t="s">
        <v>148</v>
      </c>
      <c r="CG1420" t="s">
        <v>120</v>
      </c>
      <c r="CH1420" s="8">
        <v>96950</v>
      </c>
      <c r="CI1420" s="3">
        <v>8.14</v>
      </c>
      <c r="CJ1420" s="3">
        <v>8.15</v>
      </c>
      <c r="CK1420" s="3">
        <v>12.21</v>
      </c>
      <c r="CL1420" s="3">
        <v>12.23</v>
      </c>
      <c r="CM1420" t="s">
        <v>136</v>
      </c>
      <c r="CN1420" t="s">
        <v>139</v>
      </c>
      <c r="CO1420" t="s">
        <v>138</v>
      </c>
      <c r="CQ1420" t="s">
        <v>115</v>
      </c>
      <c r="CR1420" t="s">
        <v>133</v>
      </c>
      <c r="CS1420" t="s">
        <v>139</v>
      </c>
      <c r="CT1420" t="s">
        <v>133</v>
      </c>
      <c r="CU1420" t="s">
        <v>139</v>
      </c>
      <c r="CV1420" t="s">
        <v>133</v>
      </c>
      <c r="CW1420" t="s">
        <v>133</v>
      </c>
      <c r="CX1420" t="s">
        <v>7845</v>
      </c>
      <c r="CY1420" s="10">
        <v>16702876046</v>
      </c>
      <c r="CZ1420" t="s">
        <v>6924</v>
      </c>
      <c r="DA1420" t="s">
        <v>139</v>
      </c>
      <c r="DB1420" t="s">
        <v>133</v>
      </c>
      <c r="DC1420" t="s">
        <v>115</v>
      </c>
    </row>
    <row r="1421" spans="1:112" ht="14.45" customHeight="1" x14ac:dyDescent="0.25">
      <c r="A1421" t="s">
        <v>3381</v>
      </c>
      <c r="B1421" t="s">
        <v>192</v>
      </c>
      <c r="C1421" s="1">
        <v>45664</v>
      </c>
      <c r="D1421" s="1">
        <v>45722</v>
      </c>
      <c r="E1421" t="s">
        <v>144</v>
      </c>
      <c r="F1421" s="1">
        <v>45807</v>
      </c>
      <c r="G1421" t="s">
        <v>115</v>
      </c>
      <c r="H1421" t="s">
        <v>115</v>
      </c>
      <c r="I1421" t="s">
        <v>115</v>
      </c>
      <c r="J1421" t="s">
        <v>3382</v>
      </c>
      <c r="K1421" t="s">
        <v>2550</v>
      </c>
      <c r="L1421" t="s">
        <v>3224</v>
      </c>
      <c r="M1421" t="s">
        <v>2552</v>
      </c>
      <c r="N1421" t="s">
        <v>119</v>
      </c>
      <c r="O1421" t="s">
        <v>120</v>
      </c>
      <c r="P1421" s="8">
        <v>96950</v>
      </c>
      <c r="Q1421" t="s">
        <v>121</v>
      </c>
      <c r="S1421" s="10">
        <v>16703236877</v>
      </c>
      <c r="U1421" t="s">
        <v>2553</v>
      </c>
      <c r="V1421">
        <v>621610</v>
      </c>
      <c r="W1421" t="s">
        <v>123</v>
      </c>
      <c r="Y1421" t="s">
        <v>395</v>
      </c>
      <c r="Z1421" t="s">
        <v>2554</v>
      </c>
      <c r="AA1421" t="s">
        <v>190</v>
      </c>
      <c r="AB1421" t="s">
        <v>200</v>
      </c>
      <c r="AC1421" t="s">
        <v>2555</v>
      </c>
      <c r="AE1421" t="s">
        <v>2556</v>
      </c>
      <c r="AF1421" t="s">
        <v>1258</v>
      </c>
      <c r="AG1421" s="8">
        <v>96931</v>
      </c>
      <c r="AH1421" t="s">
        <v>121</v>
      </c>
      <c r="AJ1421" s="10">
        <v>16716498746</v>
      </c>
      <c r="AK1421">
        <v>203</v>
      </c>
      <c r="AL1421" t="s">
        <v>2557</v>
      </c>
      <c r="BD1421" t="str">
        <f>"43-3031.00"</f>
        <v>43-3031.00</v>
      </c>
      <c r="BE1421" t="s">
        <v>430</v>
      </c>
      <c r="BF1421" t="s">
        <v>3383</v>
      </c>
      <c r="BG1421" t="s">
        <v>3384</v>
      </c>
      <c r="BH1421">
        <v>1</v>
      </c>
      <c r="BJ1421" s="1">
        <v>45809</v>
      </c>
      <c r="BK1421" s="1">
        <v>46173</v>
      </c>
      <c r="BN1421">
        <v>40</v>
      </c>
      <c r="BO1421">
        <v>0</v>
      </c>
      <c r="BP1421">
        <v>8</v>
      </c>
      <c r="BQ1421">
        <v>8</v>
      </c>
      <c r="BR1421">
        <v>8</v>
      </c>
      <c r="BS1421">
        <v>8</v>
      </c>
      <c r="BT1421">
        <v>5</v>
      </c>
      <c r="BU1421">
        <v>3</v>
      </c>
      <c r="BV1421" t="str">
        <f>"8:30 AM"</f>
        <v>8:30 AM</v>
      </c>
      <c r="BW1421" t="str">
        <f>"5:30 PM"</f>
        <v>5:30 PM</v>
      </c>
      <c r="BX1421" t="s">
        <v>226</v>
      </c>
      <c r="BY1421">
        <v>0</v>
      </c>
      <c r="BZ1421">
        <v>12</v>
      </c>
      <c r="CA1421" t="s">
        <v>115</v>
      </c>
      <c r="CC1421" t="s">
        <v>3385</v>
      </c>
      <c r="CD1421" t="s">
        <v>2551</v>
      </c>
      <c r="CE1421" t="s">
        <v>2552</v>
      </c>
      <c r="CF1421" t="s">
        <v>119</v>
      </c>
      <c r="CG1421" t="s">
        <v>120</v>
      </c>
      <c r="CH1421" s="8">
        <v>96950</v>
      </c>
      <c r="CI1421" s="3">
        <v>12.28</v>
      </c>
      <c r="CJ1421" s="3">
        <v>12.28</v>
      </c>
      <c r="CM1421" t="s">
        <v>136</v>
      </c>
      <c r="CO1421" t="s">
        <v>138</v>
      </c>
      <c r="CQ1421" t="s">
        <v>115</v>
      </c>
      <c r="CR1421" t="s">
        <v>133</v>
      </c>
      <c r="CS1421" t="s">
        <v>139</v>
      </c>
      <c r="CT1421" t="s">
        <v>139</v>
      </c>
      <c r="CU1421" t="s">
        <v>139</v>
      </c>
      <c r="CV1421" t="s">
        <v>133</v>
      </c>
      <c r="CW1421" t="s">
        <v>139</v>
      </c>
      <c r="CX1421" t="s">
        <v>139</v>
      </c>
      <c r="CY1421" s="10">
        <v>16703236877</v>
      </c>
      <c r="CZ1421" t="s">
        <v>2562</v>
      </c>
      <c r="DA1421" t="s">
        <v>139</v>
      </c>
      <c r="DB1421" t="s">
        <v>133</v>
      </c>
      <c r="DC1421" t="s">
        <v>115</v>
      </c>
    </row>
    <row r="1422" spans="1:112" ht="14.45" customHeight="1" x14ac:dyDescent="0.25">
      <c r="A1422" t="s">
        <v>3765</v>
      </c>
      <c r="B1422" t="s">
        <v>143</v>
      </c>
      <c r="C1422" s="1">
        <v>45653</v>
      </c>
      <c r="D1422" s="1">
        <v>45722</v>
      </c>
      <c r="E1422" t="s">
        <v>114</v>
      </c>
      <c r="G1422" t="s">
        <v>115</v>
      </c>
      <c r="H1422" t="s">
        <v>115</v>
      </c>
      <c r="I1422" t="s">
        <v>115</v>
      </c>
      <c r="J1422" t="s">
        <v>3766</v>
      </c>
      <c r="L1422" t="s">
        <v>3767</v>
      </c>
      <c r="M1422" t="s">
        <v>3768</v>
      </c>
      <c r="N1422" t="s">
        <v>119</v>
      </c>
      <c r="O1422" t="s">
        <v>120</v>
      </c>
      <c r="P1422" s="8">
        <v>96950</v>
      </c>
      <c r="Q1422" t="s">
        <v>121</v>
      </c>
      <c r="R1422" t="s">
        <v>139</v>
      </c>
      <c r="S1422" s="10">
        <v>16702885982</v>
      </c>
      <c r="U1422" t="s">
        <v>3769</v>
      </c>
      <c r="V1422">
        <v>561320</v>
      </c>
      <c r="W1422" t="s">
        <v>123</v>
      </c>
      <c r="Y1422" t="s">
        <v>3770</v>
      </c>
      <c r="Z1422" t="s">
        <v>3771</v>
      </c>
      <c r="AA1422" t="s">
        <v>3772</v>
      </c>
      <c r="AB1422" t="s">
        <v>200</v>
      </c>
      <c r="AC1422" t="s">
        <v>3773</v>
      </c>
      <c r="AD1422" t="s">
        <v>3768</v>
      </c>
      <c r="AE1422" t="s">
        <v>119</v>
      </c>
      <c r="AF1422" t="s">
        <v>120</v>
      </c>
      <c r="AG1422" s="8">
        <v>96950</v>
      </c>
      <c r="AH1422" t="s">
        <v>121</v>
      </c>
      <c r="AJ1422" s="10">
        <v>16702885982</v>
      </c>
      <c r="AL1422" t="s">
        <v>3774</v>
      </c>
      <c r="BD1422" t="str">
        <f>"49-9071.00"</f>
        <v>49-9071.00</v>
      </c>
      <c r="BE1422" t="s">
        <v>241</v>
      </c>
      <c r="BF1422" t="s">
        <v>3775</v>
      </c>
      <c r="BG1422" t="s">
        <v>1627</v>
      </c>
      <c r="BH1422">
        <v>5</v>
      </c>
      <c r="BI1422">
        <v>5</v>
      </c>
      <c r="BJ1422" s="1">
        <v>45762</v>
      </c>
      <c r="BK1422" s="1">
        <v>46126</v>
      </c>
      <c r="BL1422" s="1">
        <v>45762</v>
      </c>
      <c r="BM1422" s="1">
        <v>46126</v>
      </c>
      <c r="BN1422">
        <v>40</v>
      </c>
      <c r="BO1422">
        <v>0</v>
      </c>
      <c r="BP1422">
        <v>8</v>
      </c>
      <c r="BQ1422">
        <v>8</v>
      </c>
      <c r="BR1422">
        <v>8</v>
      </c>
      <c r="BS1422">
        <v>8</v>
      </c>
      <c r="BT1422">
        <v>8</v>
      </c>
      <c r="BU1422">
        <v>0</v>
      </c>
      <c r="BV1422" t="str">
        <f>"8:00 AM"</f>
        <v>8:00 AM</v>
      </c>
      <c r="BW1422" t="str">
        <f>"5:00 PM"</f>
        <v>5:00 PM</v>
      </c>
      <c r="BX1422" t="s">
        <v>226</v>
      </c>
      <c r="BY1422">
        <v>0</v>
      </c>
      <c r="BZ1422">
        <v>24</v>
      </c>
      <c r="CA1422" t="s">
        <v>115</v>
      </c>
      <c r="CC1422" t="s">
        <v>3776</v>
      </c>
      <c r="CD1422" t="s">
        <v>3777</v>
      </c>
      <c r="CE1422" t="s">
        <v>139</v>
      </c>
      <c r="CF1422" t="s">
        <v>119</v>
      </c>
      <c r="CG1422" t="s">
        <v>120</v>
      </c>
      <c r="CH1422" s="8">
        <v>96950</v>
      </c>
      <c r="CI1422" s="3">
        <v>9.75</v>
      </c>
      <c r="CJ1422" s="3">
        <v>9.75</v>
      </c>
      <c r="CK1422" s="3">
        <v>14.63</v>
      </c>
      <c r="CL1422" s="3">
        <v>14.63</v>
      </c>
      <c r="CM1422" t="s">
        <v>136</v>
      </c>
      <c r="CN1422" t="s">
        <v>139</v>
      </c>
      <c r="CO1422" t="s">
        <v>138</v>
      </c>
      <c r="CQ1422" t="s">
        <v>115</v>
      </c>
      <c r="CR1422" t="s">
        <v>133</v>
      </c>
      <c r="CS1422" t="s">
        <v>139</v>
      </c>
      <c r="CT1422" t="s">
        <v>133</v>
      </c>
      <c r="CU1422" t="s">
        <v>139</v>
      </c>
      <c r="CV1422" t="s">
        <v>133</v>
      </c>
      <c r="CW1422" t="s">
        <v>139</v>
      </c>
      <c r="CX1422" t="s">
        <v>516</v>
      </c>
      <c r="CY1422" s="10">
        <v>16702885982</v>
      </c>
      <c r="CZ1422" t="s">
        <v>3774</v>
      </c>
      <c r="DA1422" t="s">
        <v>356</v>
      </c>
      <c r="DB1422" t="s">
        <v>133</v>
      </c>
      <c r="DC1422" t="s">
        <v>115</v>
      </c>
      <c r="DD1422" t="s">
        <v>517</v>
      </c>
      <c r="DE1422" t="s">
        <v>518</v>
      </c>
      <c r="DF1422" t="s">
        <v>519</v>
      </c>
      <c r="DG1422" t="s">
        <v>520</v>
      </c>
      <c r="DH1422" t="s">
        <v>521</v>
      </c>
    </row>
    <row r="1423" spans="1:112" ht="14.45" customHeight="1" x14ac:dyDescent="0.25">
      <c r="A1423" t="s">
        <v>6197</v>
      </c>
      <c r="B1423" t="s">
        <v>192</v>
      </c>
      <c r="C1423" s="1">
        <v>45648</v>
      </c>
      <c r="D1423" s="1">
        <v>45722</v>
      </c>
      <c r="E1423" t="s">
        <v>144</v>
      </c>
      <c r="F1423" s="1">
        <v>45822</v>
      </c>
      <c r="G1423" t="s">
        <v>115</v>
      </c>
      <c r="H1423" t="s">
        <v>115</v>
      </c>
      <c r="I1423" t="s">
        <v>115</v>
      </c>
      <c r="J1423" t="s">
        <v>871</v>
      </c>
      <c r="L1423" t="s">
        <v>872</v>
      </c>
      <c r="M1423" t="s">
        <v>873</v>
      </c>
      <c r="N1423" t="s">
        <v>119</v>
      </c>
      <c r="O1423" t="s">
        <v>120</v>
      </c>
      <c r="P1423" s="8">
        <v>96950</v>
      </c>
      <c r="Q1423" t="s">
        <v>121</v>
      </c>
      <c r="R1423" t="s">
        <v>284</v>
      </c>
      <c r="S1423" s="10">
        <v>16703223320</v>
      </c>
      <c r="U1423" t="s">
        <v>875</v>
      </c>
      <c r="V1423">
        <v>611110</v>
      </c>
      <c r="W1423" t="s">
        <v>123</v>
      </c>
      <c r="Y1423" t="s">
        <v>876</v>
      </c>
      <c r="Z1423" t="s">
        <v>877</v>
      </c>
      <c r="AA1423" t="s">
        <v>878</v>
      </c>
      <c r="AB1423" t="s">
        <v>879</v>
      </c>
      <c r="AC1423" t="s">
        <v>872</v>
      </c>
      <c r="AE1423" t="s">
        <v>119</v>
      </c>
      <c r="AF1423" t="s">
        <v>120</v>
      </c>
      <c r="AG1423" s="8">
        <v>96950</v>
      </c>
      <c r="AH1423" t="s">
        <v>121</v>
      </c>
      <c r="AI1423" t="s">
        <v>284</v>
      </c>
      <c r="AJ1423" s="10">
        <v>16703223320</v>
      </c>
      <c r="AL1423" t="s">
        <v>880</v>
      </c>
      <c r="BD1423" t="str">
        <f>"25-2022.00"</f>
        <v>25-2022.00</v>
      </c>
      <c r="BE1423" t="s">
        <v>881</v>
      </c>
      <c r="BF1423" t="s">
        <v>6198</v>
      </c>
      <c r="BG1423" t="s">
        <v>883</v>
      </c>
      <c r="BH1423">
        <v>2</v>
      </c>
      <c r="BJ1423" s="1">
        <v>45824</v>
      </c>
      <c r="BK1423" s="1">
        <v>46188</v>
      </c>
      <c r="BN1423">
        <v>35</v>
      </c>
      <c r="BO1423">
        <v>0</v>
      </c>
      <c r="BP1423">
        <v>7</v>
      </c>
      <c r="BQ1423">
        <v>7</v>
      </c>
      <c r="BR1423">
        <v>7</v>
      </c>
      <c r="BS1423">
        <v>7</v>
      </c>
      <c r="BT1423">
        <v>7</v>
      </c>
      <c r="BU1423">
        <v>0</v>
      </c>
      <c r="BV1423" t="str">
        <f>"7:00 AM"</f>
        <v>7:00 AM</v>
      </c>
      <c r="BW1423" t="str">
        <f>"3:00 PM"</f>
        <v>3:00 PM</v>
      </c>
      <c r="BX1423" t="s">
        <v>726</v>
      </c>
      <c r="BY1423">
        <v>0</v>
      </c>
      <c r="BZ1423">
        <v>6</v>
      </c>
      <c r="CA1423" t="s">
        <v>115</v>
      </c>
      <c r="CC1423" t="e">
        <f>- experience in CHRISTIAN SCHOOL SETTING.
- MUST BE WILLING to OBTAIN ACSI CERTIFICATION DURING THE INITIAL YEAR of EMPLOYMENT.
- MUST BE ABLE to USE TECHNOLOGY (LAPTOP, IPAD, PROJECTOR) in THE CLASSROOM.
- Knowledge in MICROSOFT OFFICE, GOOGLE CLASSROOM, GOOGLE DOCS, FORMS, and OTHER EDUCATIONAL SOFTWARE.
- Knowledge of INSTRUCTIONAL methods APPROPRIATE for STUDENTS AT THE RESPECTIVE GRADE LEVELS.</f>
        <v>#NAME?</v>
      </c>
      <c r="CD1423" t="s">
        <v>885</v>
      </c>
      <c r="CF1423" t="s">
        <v>119</v>
      </c>
      <c r="CG1423" t="s">
        <v>120</v>
      </c>
      <c r="CH1423" s="8">
        <v>96950</v>
      </c>
      <c r="CI1423" s="3">
        <v>20.89</v>
      </c>
      <c r="CJ1423" s="3">
        <v>20.89</v>
      </c>
      <c r="CK1423" s="3">
        <v>0</v>
      </c>
      <c r="CL1423" s="3">
        <v>0</v>
      </c>
      <c r="CM1423" t="s">
        <v>136</v>
      </c>
      <c r="CN1423" t="s">
        <v>246</v>
      </c>
      <c r="CO1423" t="s">
        <v>138</v>
      </c>
      <c r="CQ1423" t="s">
        <v>115</v>
      </c>
      <c r="CR1423" t="s">
        <v>133</v>
      </c>
      <c r="CS1423" t="s">
        <v>139</v>
      </c>
      <c r="CT1423" t="s">
        <v>139</v>
      </c>
      <c r="CU1423" t="s">
        <v>139</v>
      </c>
      <c r="CV1423" t="s">
        <v>133</v>
      </c>
      <c r="CW1423" t="s">
        <v>139</v>
      </c>
      <c r="CX1423" t="s">
        <v>295</v>
      </c>
      <c r="CY1423" s="10">
        <v>16703223320</v>
      </c>
      <c r="CZ1423" t="s">
        <v>880</v>
      </c>
      <c r="DA1423" t="s">
        <v>793</v>
      </c>
      <c r="DB1423" t="s">
        <v>133</v>
      </c>
      <c r="DC1423" t="s">
        <v>115</v>
      </c>
    </row>
    <row r="1424" spans="1:112" ht="14.45" customHeight="1" x14ac:dyDescent="0.25">
      <c r="A1424" t="s">
        <v>7348</v>
      </c>
      <c r="B1424" t="s">
        <v>143</v>
      </c>
      <c r="C1424" s="1">
        <v>45676</v>
      </c>
      <c r="D1424" s="1">
        <v>45722</v>
      </c>
      <c r="E1424" t="s">
        <v>144</v>
      </c>
      <c r="F1424" s="1">
        <v>45776</v>
      </c>
      <c r="G1424" t="s">
        <v>115</v>
      </c>
      <c r="H1424" t="s">
        <v>115</v>
      </c>
      <c r="I1424" t="s">
        <v>115</v>
      </c>
      <c r="J1424" t="s">
        <v>1547</v>
      </c>
      <c r="K1424" t="s">
        <v>1548</v>
      </c>
      <c r="L1424" t="s">
        <v>1549</v>
      </c>
      <c r="N1424" t="s">
        <v>148</v>
      </c>
      <c r="O1424" t="s">
        <v>120</v>
      </c>
      <c r="P1424" s="8">
        <v>96950</v>
      </c>
      <c r="Q1424" t="s">
        <v>121</v>
      </c>
      <c r="S1424" s="10">
        <v>16702345900</v>
      </c>
      <c r="T1424">
        <v>266</v>
      </c>
      <c r="U1424" t="s">
        <v>1550</v>
      </c>
      <c r="V1424">
        <v>721110</v>
      </c>
      <c r="W1424" t="s">
        <v>123</v>
      </c>
      <c r="Y1424" t="s">
        <v>1551</v>
      </c>
      <c r="Z1424" t="s">
        <v>1552</v>
      </c>
      <c r="AB1424" t="s">
        <v>1553</v>
      </c>
      <c r="AC1424" t="s">
        <v>1549</v>
      </c>
      <c r="AE1424" t="s">
        <v>148</v>
      </c>
      <c r="AF1424" t="s">
        <v>120</v>
      </c>
      <c r="AG1424" s="8">
        <v>96950</v>
      </c>
      <c r="AH1424" t="s">
        <v>121</v>
      </c>
      <c r="AJ1424" s="10">
        <v>16702345900</v>
      </c>
      <c r="AK1424">
        <v>266</v>
      </c>
      <c r="AL1424" t="s">
        <v>1554</v>
      </c>
      <c r="BD1424" t="str">
        <f>"49-9071.00"</f>
        <v>49-9071.00</v>
      </c>
      <c r="BE1424" t="s">
        <v>241</v>
      </c>
      <c r="BF1424" t="s">
        <v>1555</v>
      </c>
      <c r="BG1424" t="s">
        <v>1556</v>
      </c>
      <c r="BH1424">
        <v>4</v>
      </c>
      <c r="BI1424">
        <v>4</v>
      </c>
      <c r="BJ1424" s="1">
        <v>45778</v>
      </c>
      <c r="BK1424" s="1">
        <v>46142</v>
      </c>
      <c r="BL1424" s="1">
        <v>45778</v>
      </c>
      <c r="BM1424" s="1">
        <v>46142</v>
      </c>
      <c r="BN1424">
        <v>40</v>
      </c>
      <c r="BO1424">
        <v>0</v>
      </c>
      <c r="BP1424">
        <v>8</v>
      </c>
      <c r="BQ1424">
        <v>8</v>
      </c>
      <c r="BR1424">
        <v>8</v>
      </c>
      <c r="BS1424">
        <v>8</v>
      </c>
      <c r="BT1424">
        <v>8</v>
      </c>
      <c r="BU1424">
        <v>0</v>
      </c>
      <c r="BV1424" t="str">
        <f>"8:00 AM"</f>
        <v>8:00 AM</v>
      </c>
      <c r="BW1424" t="str">
        <f>"5:00 PM"</f>
        <v>5:00 PM</v>
      </c>
      <c r="BX1424" t="s">
        <v>226</v>
      </c>
      <c r="BY1424">
        <v>0</v>
      </c>
      <c r="BZ1424">
        <v>12</v>
      </c>
      <c r="CA1424" t="s">
        <v>115</v>
      </c>
      <c r="CC1424" t="s">
        <v>368</v>
      </c>
      <c r="CD1424" t="s">
        <v>1557</v>
      </c>
      <c r="CF1424" t="s">
        <v>148</v>
      </c>
      <c r="CG1424" t="s">
        <v>120</v>
      </c>
      <c r="CH1424" s="8">
        <v>96950</v>
      </c>
      <c r="CI1424" s="3">
        <v>9.75</v>
      </c>
      <c r="CJ1424" s="3">
        <v>9.75</v>
      </c>
      <c r="CK1424" s="3">
        <v>14.62</v>
      </c>
      <c r="CL1424" s="3">
        <v>14.62</v>
      </c>
      <c r="CM1424" t="s">
        <v>136</v>
      </c>
      <c r="CO1424" t="s">
        <v>138</v>
      </c>
      <c r="CQ1424" t="s">
        <v>115</v>
      </c>
      <c r="CR1424" t="s">
        <v>133</v>
      </c>
      <c r="CS1424" t="s">
        <v>139</v>
      </c>
      <c r="CT1424" t="s">
        <v>133</v>
      </c>
      <c r="CU1424" t="s">
        <v>139</v>
      </c>
      <c r="CV1424" t="s">
        <v>133</v>
      </c>
      <c r="CW1424" t="s">
        <v>139</v>
      </c>
      <c r="CX1424" t="s">
        <v>1558</v>
      </c>
      <c r="CY1424" s="10">
        <v>16702345900</v>
      </c>
      <c r="CZ1424" t="s">
        <v>1559</v>
      </c>
      <c r="DA1424" t="s">
        <v>139</v>
      </c>
      <c r="DB1424" t="s">
        <v>133</v>
      </c>
      <c r="DC1424" t="s">
        <v>115</v>
      </c>
    </row>
    <row r="1425" spans="1:112" ht="14.45" customHeight="1" x14ac:dyDescent="0.25">
      <c r="A1425" t="s">
        <v>7838</v>
      </c>
      <c r="B1425" t="s">
        <v>143</v>
      </c>
      <c r="C1425" s="1">
        <v>45665</v>
      </c>
      <c r="D1425" s="1">
        <v>45722</v>
      </c>
      <c r="E1425" t="s">
        <v>144</v>
      </c>
      <c r="F1425" s="1">
        <v>45777</v>
      </c>
      <c r="G1425" t="s">
        <v>115</v>
      </c>
      <c r="H1425" t="s">
        <v>115</v>
      </c>
      <c r="I1425" t="s">
        <v>115</v>
      </c>
      <c r="J1425" t="s">
        <v>1691</v>
      </c>
      <c r="K1425" t="s">
        <v>7839</v>
      </c>
      <c r="L1425" t="s">
        <v>4035</v>
      </c>
      <c r="N1425" t="s">
        <v>148</v>
      </c>
      <c r="O1425" t="s">
        <v>120</v>
      </c>
      <c r="P1425" s="8">
        <v>96950</v>
      </c>
      <c r="Q1425" t="s">
        <v>121</v>
      </c>
      <c r="R1425" t="s">
        <v>2881</v>
      </c>
      <c r="S1425" s="10">
        <v>16709899218</v>
      </c>
      <c r="U1425" t="s">
        <v>1694</v>
      </c>
      <c r="V1425">
        <v>72231</v>
      </c>
      <c r="W1425" t="s">
        <v>123</v>
      </c>
      <c r="Y1425" t="s">
        <v>1695</v>
      </c>
      <c r="Z1425" t="s">
        <v>1696</v>
      </c>
      <c r="AA1425" t="s">
        <v>1697</v>
      </c>
      <c r="AB1425" t="s">
        <v>4036</v>
      </c>
      <c r="AC1425" t="s">
        <v>4035</v>
      </c>
      <c r="AE1425" t="s">
        <v>148</v>
      </c>
      <c r="AF1425" t="s">
        <v>120</v>
      </c>
      <c r="AG1425" s="8">
        <v>96950</v>
      </c>
      <c r="AH1425" t="s">
        <v>121</v>
      </c>
      <c r="AI1425" t="s">
        <v>2881</v>
      </c>
      <c r="AJ1425" s="10">
        <v>16709899218</v>
      </c>
      <c r="AL1425" t="s">
        <v>1700</v>
      </c>
      <c r="BD1425" t="str">
        <f>"35-2014.00"</f>
        <v>35-2014.00</v>
      </c>
      <c r="BE1425" t="s">
        <v>273</v>
      </c>
      <c r="BF1425" t="s">
        <v>7840</v>
      </c>
      <c r="BG1425" t="s">
        <v>275</v>
      </c>
      <c r="BH1425">
        <v>5</v>
      </c>
      <c r="BI1425">
        <v>5</v>
      </c>
      <c r="BJ1425" s="1">
        <v>45778</v>
      </c>
      <c r="BK1425" s="1">
        <v>46142</v>
      </c>
      <c r="BL1425" s="1">
        <v>45778</v>
      </c>
      <c r="BM1425" s="1">
        <v>46142</v>
      </c>
      <c r="BN1425">
        <v>35</v>
      </c>
      <c r="BO1425">
        <v>0</v>
      </c>
      <c r="BP1425">
        <v>7</v>
      </c>
      <c r="BQ1425">
        <v>7</v>
      </c>
      <c r="BR1425">
        <v>7</v>
      </c>
      <c r="BS1425">
        <v>7</v>
      </c>
      <c r="BT1425">
        <v>7</v>
      </c>
      <c r="BU1425">
        <v>0</v>
      </c>
      <c r="BV1425" t="str">
        <f>"8:00 AM"</f>
        <v>8:00 AM</v>
      </c>
      <c r="BW1425" t="str">
        <f>"4:00 PM"</f>
        <v>4:00 PM</v>
      </c>
      <c r="BX1425" t="s">
        <v>158</v>
      </c>
      <c r="BY1425">
        <v>0</v>
      </c>
      <c r="BZ1425">
        <v>12</v>
      </c>
      <c r="CA1425" t="s">
        <v>115</v>
      </c>
      <c r="CC1425" t="s">
        <v>7841</v>
      </c>
      <c r="CD1425" t="s">
        <v>4040</v>
      </c>
      <c r="CF1425" t="s">
        <v>148</v>
      </c>
      <c r="CG1425" t="s">
        <v>120</v>
      </c>
      <c r="CH1425" s="8">
        <v>96950</v>
      </c>
      <c r="CI1425" s="3">
        <v>8.83</v>
      </c>
      <c r="CJ1425" s="3">
        <v>8.83</v>
      </c>
      <c r="CK1425" s="3">
        <v>13.24</v>
      </c>
      <c r="CL1425" s="3">
        <v>13.24</v>
      </c>
      <c r="CM1425" t="s">
        <v>136</v>
      </c>
      <c r="CN1425" t="s">
        <v>139</v>
      </c>
      <c r="CO1425" t="s">
        <v>138</v>
      </c>
      <c r="CQ1425" t="s">
        <v>115</v>
      </c>
      <c r="CR1425" t="s">
        <v>133</v>
      </c>
      <c r="CS1425" t="s">
        <v>133</v>
      </c>
      <c r="CT1425" t="s">
        <v>133</v>
      </c>
      <c r="CU1425" t="s">
        <v>139</v>
      </c>
      <c r="CV1425" t="s">
        <v>133</v>
      </c>
      <c r="CW1425" t="s">
        <v>133</v>
      </c>
      <c r="CX1425" t="s">
        <v>7842</v>
      </c>
      <c r="CY1425" s="10">
        <v>16709899218</v>
      </c>
      <c r="CZ1425" t="s">
        <v>1700</v>
      </c>
      <c r="DA1425" t="s">
        <v>139</v>
      </c>
      <c r="DB1425" t="s">
        <v>133</v>
      </c>
      <c r="DC1425" t="s">
        <v>115</v>
      </c>
      <c r="DD1425" t="s">
        <v>1695</v>
      </c>
      <c r="DE1425" t="s">
        <v>1696</v>
      </c>
      <c r="DF1425" t="s">
        <v>1057</v>
      </c>
      <c r="DG1425" t="s">
        <v>9652</v>
      </c>
      <c r="DH1425" t="s">
        <v>1700</v>
      </c>
    </row>
    <row r="1426" spans="1:112" ht="14.45" customHeight="1" x14ac:dyDescent="0.25">
      <c r="A1426" t="s">
        <v>8894</v>
      </c>
      <c r="B1426" t="s">
        <v>192</v>
      </c>
      <c r="C1426" s="1">
        <v>45608</v>
      </c>
      <c r="D1426" s="1">
        <v>45722</v>
      </c>
      <c r="E1426" t="s">
        <v>114</v>
      </c>
      <c r="G1426" t="s">
        <v>115</v>
      </c>
      <c r="H1426" t="s">
        <v>115</v>
      </c>
      <c r="I1426" t="s">
        <v>115</v>
      </c>
      <c r="J1426" t="s">
        <v>2875</v>
      </c>
      <c r="L1426" t="s">
        <v>2876</v>
      </c>
      <c r="N1426" t="s">
        <v>148</v>
      </c>
      <c r="O1426" t="s">
        <v>120</v>
      </c>
      <c r="P1426" s="8">
        <v>96950</v>
      </c>
      <c r="Q1426" t="s">
        <v>121</v>
      </c>
      <c r="R1426" t="s">
        <v>1354</v>
      </c>
      <c r="S1426" s="10">
        <v>16707891106</v>
      </c>
      <c r="U1426" t="s">
        <v>2877</v>
      </c>
      <c r="V1426">
        <v>54121</v>
      </c>
      <c r="W1426" t="s">
        <v>123</v>
      </c>
      <c r="Y1426" t="s">
        <v>2878</v>
      </c>
      <c r="Z1426" t="s">
        <v>2879</v>
      </c>
      <c r="AA1426" t="s">
        <v>2880</v>
      </c>
      <c r="AB1426" t="s">
        <v>623</v>
      </c>
      <c r="AC1426" t="s">
        <v>2876</v>
      </c>
      <c r="AE1426" t="s">
        <v>119</v>
      </c>
      <c r="AF1426" t="s">
        <v>120</v>
      </c>
      <c r="AG1426" s="8">
        <v>96950</v>
      </c>
      <c r="AH1426" t="s">
        <v>121</v>
      </c>
      <c r="AI1426" t="s">
        <v>8895</v>
      </c>
      <c r="AJ1426" s="10">
        <v>16707891106</v>
      </c>
      <c r="AL1426" t="s">
        <v>2882</v>
      </c>
      <c r="BD1426" t="str">
        <f>"43-3031.00"</f>
        <v>43-3031.00</v>
      </c>
      <c r="BE1426" t="s">
        <v>430</v>
      </c>
      <c r="BF1426" t="s">
        <v>8896</v>
      </c>
      <c r="BG1426" t="s">
        <v>785</v>
      </c>
      <c r="BH1426">
        <v>10</v>
      </c>
      <c r="BJ1426" s="1">
        <v>45689</v>
      </c>
      <c r="BK1426" s="1">
        <v>46053</v>
      </c>
      <c r="BN1426">
        <v>35</v>
      </c>
      <c r="BO1426">
        <v>0</v>
      </c>
      <c r="BP1426">
        <v>7</v>
      </c>
      <c r="BQ1426">
        <v>7</v>
      </c>
      <c r="BR1426">
        <v>7</v>
      </c>
      <c r="BS1426">
        <v>7</v>
      </c>
      <c r="BT1426">
        <v>7</v>
      </c>
      <c r="BU1426">
        <v>0</v>
      </c>
      <c r="BV1426" t="str">
        <f>"8:00 AM"</f>
        <v>8:00 AM</v>
      </c>
      <c r="BW1426" t="str">
        <f>"4:00 PM"</f>
        <v>4:00 PM</v>
      </c>
      <c r="BX1426" t="s">
        <v>226</v>
      </c>
      <c r="BY1426">
        <v>0</v>
      </c>
      <c r="BZ1426">
        <v>12</v>
      </c>
      <c r="CA1426" t="s">
        <v>115</v>
      </c>
      <c r="CC1426" t="s">
        <v>7753</v>
      </c>
      <c r="CD1426" t="s">
        <v>2876</v>
      </c>
      <c r="CF1426" t="s">
        <v>119</v>
      </c>
      <c r="CG1426" t="s">
        <v>120</v>
      </c>
      <c r="CH1426" s="8">
        <v>96950</v>
      </c>
      <c r="CI1426" s="3">
        <v>12.28</v>
      </c>
      <c r="CJ1426" s="3">
        <v>12.28</v>
      </c>
      <c r="CK1426" s="3">
        <v>18.420000000000002</v>
      </c>
      <c r="CL1426" s="3">
        <v>18.420000000000002</v>
      </c>
      <c r="CM1426" t="s">
        <v>136</v>
      </c>
      <c r="CO1426" t="s">
        <v>138</v>
      </c>
      <c r="CQ1426" t="s">
        <v>115</v>
      </c>
      <c r="CR1426" t="s">
        <v>133</v>
      </c>
      <c r="CS1426" t="s">
        <v>139</v>
      </c>
      <c r="CT1426" t="s">
        <v>133</v>
      </c>
      <c r="CU1426" t="s">
        <v>139</v>
      </c>
      <c r="CV1426" t="s">
        <v>133</v>
      </c>
      <c r="CW1426" t="s">
        <v>139</v>
      </c>
      <c r="CX1426" t="s">
        <v>8897</v>
      </c>
      <c r="CY1426" s="10">
        <v>16707891106</v>
      </c>
      <c r="CZ1426" t="s">
        <v>2882</v>
      </c>
      <c r="DA1426" t="s">
        <v>793</v>
      </c>
      <c r="DB1426" t="s">
        <v>133</v>
      </c>
      <c r="DC1426" t="s">
        <v>115</v>
      </c>
    </row>
    <row r="1427" spans="1:112" ht="14.45" customHeight="1" x14ac:dyDescent="0.25">
      <c r="A1427" t="s">
        <v>9049</v>
      </c>
      <c r="B1427" t="s">
        <v>192</v>
      </c>
      <c r="C1427" s="1">
        <v>45664</v>
      </c>
      <c r="D1427" s="1">
        <v>45722</v>
      </c>
      <c r="E1427" t="s">
        <v>114</v>
      </c>
      <c r="G1427" t="s">
        <v>115</v>
      </c>
      <c r="H1427" t="s">
        <v>115</v>
      </c>
      <c r="I1427" t="s">
        <v>115</v>
      </c>
      <c r="J1427" t="s">
        <v>3223</v>
      </c>
      <c r="K1427" t="s">
        <v>2550</v>
      </c>
      <c r="L1427" t="s">
        <v>3224</v>
      </c>
      <c r="M1427" t="s">
        <v>3225</v>
      </c>
      <c r="N1427" t="s">
        <v>119</v>
      </c>
      <c r="O1427" t="s">
        <v>120</v>
      </c>
      <c r="P1427" s="8">
        <v>96950</v>
      </c>
      <c r="Q1427" t="s">
        <v>121</v>
      </c>
      <c r="S1427" s="10">
        <v>16703236877</v>
      </c>
      <c r="U1427" t="s">
        <v>2553</v>
      </c>
      <c r="V1427">
        <v>62161</v>
      </c>
      <c r="W1427" t="s">
        <v>123</v>
      </c>
      <c r="Y1427" t="s">
        <v>395</v>
      </c>
      <c r="Z1427" t="s">
        <v>2554</v>
      </c>
      <c r="AA1427" t="s">
        <v>190</v>
      </c>
      <c r="AB1427" t="s">
        <v>200</v>
      </c>
      <c r="AC1427" t="s">
        <v>2555</v>
      </c>
      <c r="AE1427" t="s">
        <v>2556</v>
      </c>
      <c r="AF1427" t="s">
        <v>1258</v>
      </c>
      <c r="AG1427" s="8">
        <v>96931</v>
      </c>
      <c r="AH1427" t="s">
        <v>121</v>
      </c>
      <c r="AJ1427" s="10">
        <v>16716498746</v>
      </c>
      <c r="AK1427">
        <v>203</v>
      </c>
      <c r="AL1427" t="s">
        <v>2557</v>
      </c>
      <c r="BD1427" t="str">
        <f>"29-1141.00"</f>
        <v>29-1141.00</v>
      </c>
      <c r="BE1427" t="s">
        <v>772</v>
      </c>
      <c r="BF1427" t="s">
        <v>3226</v>
      </c>
      <c r="BG1427" t="s">
        <v>3227</v>
      </c>
      <c r="BH1427">
        <v>3</v>
      </c>
      <c r="BJ1427" s="1">
        <v>45778</v>
      </c>
      <c r="BK1427" s="1">
        <v>46142</v>
      </c>
      <c r="BN1427">
        <v>40</v>
      </c>
      <c r="BO1427">
        <v>0</v>
      </c>
      <c r="BP1427">
        <v>8</v>
      </c>
      <c r="BQ1427">
        <v>8</v>
      </c>
      <c r="BR1427">
        <v>8</v>
      </c>
      <c r="BS1427">
        <v>8</v>
      </c>
      <c r="BT1427">
        <v>5</v>
      </c>
      <c r="BU1427">
        <v>3</v>
      </c>
      <c r="BV1427" t="str">
        <f>"8:30 AM"</f>
        <v>8:30 AM</v>
      </c>
      <c r="BW1427" t="str">
        <f>"5:30 PM"</f>
        <v>5:30 PM</v>
      </c>
      <c r="BX1427" t="s">
        <v>726</v>
      </c>
      <c r="BY1427">
        <v>0</v>
      </c>
      <c r="BZ1427">
        <v>0</v>
      </c>
      <c r="CA1427" t="s">
        <v>115</v>
      </c>
      <c r="CC1427" s="2" t="s">
        <v>3228</v>
      </c>
      <c r="CD1427" t="s">
        <v>3224</v>
      </c>
      <c r="CE1427" t="s">
        <v>3225</v>
      </c>
      <c r="CF1427" t="s">
        <v>119</v>
      </c>
      <c r="CG1427" t="s">
        <v>120</v>
      </c>
      <c r="CH1427" s="8">
        <v>96950</v>
      </c>
      <c r="CI1427" s="3">
        <v>17.05</v>
      </c>
      <c r="CJ1427" s="3">
        <v>17.05</v>
      </c>
      <c r="CM1427" t="s">
        <v>136</v>
      </c>
      <c r="CO1427" t="s">
        <v>138</v>
      </c>
      <c r="CQ1427" t="s">
        <v>115</v>
      </c>
      <c r="CR1427" t="s">
        <v>133</v>
      </c>
      <c r="CS1427" t="s">
        <v>139</v>
      </c>
      <c r="CT1427" t="s">
        <v>139</v>
      </c>
      <c r="CU1427" t="s">
        <v>139</v>
      </c>
      <c r="CV1427" t="s">
        <v>133</v>
      </c>
      <c r="CW1427" t="s">
        <v>139</v>
      </c>
      <c r="CX1427" t="s">
        <v>139</v>
      </c>
      <c r="CY1427" s="10">
        <v>16703236877</v>
      </c>
      <c r="CZ1427" t="s">
        <v>2562</v>
      </c>
      <c r="DA1427" t="s">
        <v>139</v>
      </c>
      <c r="DB1427" t="s">
        <v>133</v>
      </c>
      <c r="DC1427" t="s">
        <v>115</v>
      </c>
    </row>
    <row r="1428" spans="1:112" ht="14.45" customHeight="1" x14ac:dyDescent="0.25">
      <c r="A1428" t="s">
        <v>9263</v>
      </c>
      <c r="B1428" t="s">
        <v>212</v>
      </c>
      <c r="C1428" s="1">
        <v>45722</v>
      </c>
      <c r="D1428" s="1">
        <v>45722</v>
      </c>
      <c r="E1428" t="s">
        <v>114</v>
      </c>
      <c r="G1428" t="s">
        <v>115</v>
      </c>
      <c r="H1428" t="s">
        <v>115</v>
      </c>
      <c r="I1428" t="s">
        <v>115</v>
      </c>
      <c r="J1428" t="s">
        <v>2406</v>
      </c>
      <c r="K1428" t="s">
        <v>1291</v>
      </c>
      <c r="L1428" t="s">
        <v>1292</v>
      </c>
      <c r="M1428" t="s">
        <v>1293</v>
      </c>
      <c r="N1428" t="s">
        <v>148</v>
      </c>
      <c r="O1428" t="s">
        <v>120</v>
      </c>
      <c r="P1428" s="8">
        <v>96950</v>
      </c>
      <c r="Q1428" t="s">
        <v>121</v>
      </c>
      <c r="S1428" s="10">
        <v>16702346412</v>
      </c>
      <c r="T1428">
        <v>1510</v>
      </c>
      <c r="U1428" t="s">
        <v>1294</v>
      </c>
      <c r="V1428">
        <v>72111</v>
      </c>
      <c r="W1428" t="s">
        <v>123</v>
      </c>
      <c r="Y1428" t="s">
        <v>1295</v>
      </c>
      <c r="Z1428" t="s">
        <v>783</v>
      </c>
      <c r="AB1428" t="s">
        <v>1296</v>
      </c>
      <c r="AC1428" t="s">
        <v>1292</v>
      </c>
      <c r="AD1428" t="s">
        <v>1293</v>
      </c>
      <c r="AE1428" t="s">
        <v>148</v>
      </c>
      <c r="AF1428" t="s">
        <v>120</v>
      </c>
      <c r="AG1428" s="8">
        <v>96950</v>
      </c>
      <c r="AH1428" t="s">
        <v>121</v>
      </c>
      <c r="AJ1428" s="10">
        <v>16702852190</v>
      </c>
      <c r="AL1428" t="s">
        <v>1297</v>
      </c>
      <c r="BD1428" t="str">
        <f>"53-7065.00"</f>
        <v>53-7065.00</v>
      </c>
      <c r="BE1428" t="s">
        <v>849</v>
      </c>
      <c r="BF1428" t="s">
        <v>6913</v>
      </c>
      <c r="BG1428" t="s">
        <v>6793</v>
      </c>
      <c r="BH1428">
        <v>2</v>
      </c>
      <c r="BJ1428" s="1">
        <v>45840</v>
      </c>
      <c r="BK1428" s="1">
        <v>46204</v>
      </c>
      <c r="BN1428">
        <v>35</v>
      </c>
      <c r="BO1428">
        <v>0</v>
      </c>
      <c r="BP1428">
        <v>7</v>
      </c>
      <c r="BQ1428">
        <v>7</v>
      </c>
      <c r="BR1428">
        <v>7</v>
      </c>
      <c r="BS1428">
        <v>7</v>
      </c>
      <c r="BT1428">
        <v>7</v>
      </c>
      <c r="BU1428">
        <v>0</v>
      </c>
      <c r="BV1428" t="str">
        <f>"8:00 AM"</f>
        <v>8:00 AM</v>
      </c>
      <c r="BW1428" t="str">
        <f>"4:00 PM"</f>
        <v>4:00 PM</v>
      </c>
      <c r="BX1428" t="s">
        <v>226</v>
      </c>
      <c r="BY1428">
        <v>0</v>
      </c>
      <c r="BZ1428">
        <v>12</v>
      </c>
      <c r="CA1428" t="s">
        <v>115</v>
      </c>
      <c r="CC1428" t="s">
        <v>6914</v>
      </c>
      <c r="CD1428" t="s">
        <v>6915</v>
      </c>
      <c r="CE1428" t="s">
        <v>1293</v>
      </c>
      <c r="CF1428" t="s">
        <v>148</v>
      </c>
      <c r="CG1428" t="s">
        <v>120</v>
      </c>
      <c r="CH1428" s="8">
        <v>96950</v>
      </c>
      <c r="CI1428" s="3">
        <v>8.86</v>
      </c>
      <c r="CJ1428" s="3">
        <v>10</v>
      </c>
      <c r="CK1428" s="3">
        <v>13.29</v>
      </c>
      <c r="CL1428" s="3">
        <v>15</v>
      </c>
      <c r="CM1428" t="s">
        <v>136</v>
      </c>
      <c r="CN1428" t="s">
        <v>1301</v>
      </c>
      <c r="CO1428" t="s">
        <v>138</v>
      </c>
      <c r="CQ1428" t="s">
        <v>115</v>
      </c>
      <c r="CR1428" t="s">
        <v>133</v>
      </c>
      <c r="CS1428" t="s">
        <v>139</v>
      </c>
      <c r="CT1428" t="s">
        <v>133</v>
      </c>
      <c r="CU1428" t="s">
        <v>133</v>
      </c>
      <c r="CV1428" t="s">
        <v>133</v>
      </c>
      <c r="CW1428" t="s">
        <v>139</v>
      </c>
      <c r="CX1428" t="s">
        <v>713</v>
      </c>
      <c r="CY1428" s="10">
        <v>16702346412</v>
      </c>
      <c r="CZ1428" t="s">
        <v>1302</v>
      </c>
      <c r="DA1428" t="s">
        <v>793</v>
      </c>
      <c r="DB1428" t="s">
        <v>133</v>
      </c>
      <c r="DC1428" t="s">
        <v>115</v>
      </c>
      <c r="DD1428" t="s">
        <v>1295</v>
      </c>
      <c r="DE1428" t="s">
        <v>783</v>
      </c>
      <c r="DG1428" t="s">
        <v>9264</v>
      </c>
      <c r="DH1428" t="s">
        <v>1297</v>
      </c>
    </row>
    <row r="1429" spans="1:112" ht="14.45" customHeight="1" x14ac:dyDescent="0.25">
      <c r="A1429" t="s">
        <v>9271</v>
      </c>
      <c r="B1429" t="s">
        <v>192</v>
      </c>
      <c r="C1429" s="1">
        <v>45644</v>
      </c>
      <c r="D1429" s="1">
        <v>45722</v>
      </c>
      <c r="E1429" t="s">
        <v>114</v>
      </c>
      <c r="G1429" t="s">
        <v>115</v>
      </c>
      <c r="H1429" t="s">
        <v>115</v>
      </c>
      <c r="I1429" t="s">
        <v>115</v>
      </c>
      <c r="J1429" t="s">
        <v>9272</v>
      </c>
      <c r="K1429" t="s">
        <v>9273</v>
      </c>
      <c r="L1429" t="s">
        <v>2945</v>
      </c>
      <c r="M1429" t="s">
        <v>1067</v>
      </c>
      <c r="N1429" t="s">
        <v>643</v>
      </c>
      <c r="O1429" t="s">
        <v>120</v>
      </c>
      <c r="P1429" s="8">
        <v>96951</v>
      </c>
      <c r="Q1429" t="s">
        <v>121</v>
      </c>
      <c r="S1429" s="10">
        <v>16707850100</v>
      </c>
      <c r="U1429" t="s">
        <v>2942</v>
      </c>
      <c r="V1429">
        <v>722511</v>
      </c>
      <c r="W1429" t="s">
        <v>123</v>
      </c>
      <c r="Y1429" t="s">
        <v>5876</v>
      </c>
      <c r="Z1429" t="s">
        <v>2168</v>
      </c>
      <c r="AA1429" t="s">
        <v>8492</v>
      </c>
      <c r="AB1429" t="s">
        <v>396</v>
      </c>
      <c r="AC1429" t="s">
        <v>2941</v>
      </c>
      <c r="AD1429" t="s">
        <v>1067</v>
      </c>
      <c r="AE1429" t="s">
        <v>643</v>
      </c>
      <c r="AF1429" t="s">
        <v>120</v>
      </c>
      <c r="AG1429" s="8">
        <v>96951</v>
      </c>
      <c r="AH1429" t="s">
        <v>121</v>
      </c>
      <c r="AJ1429" s="10">
        <v>16707850100</v>
      </c>
      <c r="AL1429" t="s">
        <v>2946</v>
      </c>
      <c r="BD1429" t="str">
        <f>"35-1011.00"</f>
        <v>35-1011.00</v>
      </c>
      <c r="BE1429" t="s">
        <v>6517</v>
      </c>
      <c r="BF1429" t="s">
        <v>9274</v>
      </c>
      <c r="BG1429" t="s">
        <v>9275</v>
      </c>
      <c r="BH1429">
        <v>4</v>
      </c>
      <c r="BJ1429" s="1">
        <v>45726</v>
      </c>
      <c r="BK1429" s="1">
        <v>46090</v>
      </c>
      <c r="BN1429">
        <v>36</v>
      </c>
      <c r="BO1429">
        <v>0</v>
      </c>
      <c r="BP1429">
        <v>7</v>
      </c>
      <c r="BQ1429">
        <v>7</v>
      </c>
      <c r="BR1429">
        <v>7</v>
      </c>
      <c r="BS1429">
        <v>7</v>
      </c>
      <c r="BT1429">
        <v>7</v>
      </c>
      <c r="BU1429">
        <v>1</v>
      </c>
      <c r="BV1429" t="str">
        <f>"8:00 AM"</f>
        <v>8:00 AM</v>
      </c>
      <c r="BW1429" t="str">
        <f>"5:00 PM"</f>
        <v>5:00 PM</v>
      </c>
      <c r="BX1429" t="s">
        <v>226</v>
      </c>
      <c r="BY1429">
        <v>0</v>
      </c>
      <c r="BZ1429">
        <v>12</v>
      </c>
      <c r="CA1429" t="s">
        <v>115</v>
      </c>
      <c r="CC1429" t="s">
        <v>9276</v>
      </c>
      <c r="CD1429" t="s">
        <v>2941</v>
      </c>
      <c r="CE1429" t="s">
        <v>1067</v>
      </c>
      <c r="CF1429" t="s">
        <v>643</v>
      </c>
      <c r="CG1429" t="s">
        <v>120</v>
      </c>
      <c r="CH1429" s="8">
        <v>96951</v>
      </c>
      <c r="CI1429" s="3">
        <v>15.13</v>
      </c>
      <c r="CJ1429" s="3">
        <v>15.13</v>
      </c>
      <c r="CK1429" s="3">
        <v>22.69</v>
      </c>
      <c r="CL1429" s="3">
        <v>22.69</v>
      </c>
      <c r="CM1429" t="s">
        <v>136</v>
      </c>
      <c r="CN1429" t="s">
        <v>139</v>
      </c>
      <c r="CO1429" t="s">
        <v>138</v>
      </c>
      <c r="CQ1429" t="s">
        <v>115</v>
      </c>
      <c r="CR1429" t="s">
        <v>133</v>
      </c>
      <c r="CS1429" t="s">
        <v>139</v>
      </c>
      <c r="CT1429" t="s">
        <v>133</v>
      </c>
      <c r="CU1429" t="s">
        <v>139</v>
      </c>
      <c r="CV1429" t="s">
        <v>133</v>
      </c>
      <c r="CW1429" t="s">
        <v>139</v>
      </c>
      <c r="CX1429" t="s">
        <v>139</v>
      </c>
      <c r="CY1429" s="10">
        <v>16707850100</v>
      </c>
      <c r="CZ1429" t="s">
        <v>2948</v>
      </c>
      <c r="DA1429" t="s">
        <v>139</v>
      </c>
      <c r="DB1429" t="s">
        <v>133</v>
      </c>
      <c r="DC1429" t="s">
        <v>115</v>
      </c>
    </row>
    <row r="1430" spans="1:112" ht="14.45" customHeight="1" x14ac:dyDescent="0.25">
      <c r="A1430" t="s">
        <v>1073</v>
      </c>
      <c r="B1430" t="s">
        <v>143</v>
      </c>
      <c r="C1430" s="1">
        <v>45665</v>
      </c>
      <c r="D1430" s="1">
        <v>45723</v>
      </c>
      <c r="E1430" t="s">
        <v>114</v>
      </c>
      <c r="G1430" t="s">
        <v>115</v>
      </c>
      <c r="H1430" t="s">
        <v>115</v>
      </c>
      <c r="I1430" t="s">
        <v>115</v>
      </c>
      <c r="J1430" t="s">
        <v>1074</v>
      </c>
      <c r="K1430" t="s">
        <v>1075</v>
      </c>
      <c r="L1430" t="s">
        <v>1076</v>
      </c>
      <c r="M1430" t="s">
        <v>1077</v>
      </c>
      <c r="N1430" t="s">
        <v>119</v>
      </c>
      <c r="O1430" t="s">
        <v>120</v>
      </c>
      <c r="P1430" s="8">
        <v>96950</v>
      </c>
      <c r="Q1430" t="s">
        <v>121</v>
      </c>
      <c r="S1430" s="10">
        <v>16702342664</v>
      </c>
      <c r="U1430" t="s">
        <v>1078</v>
      </c>
      <c r="V1430">
        <v>23611</v>
      </c>
      <c r="W1430" t="s">
        <v>123</v>
      </c>
      <c r="Y1430" t="s">
        <v>1079</v>
      </c>
      <c r="Z1430" t="s">
        <v>1080</v>
      </c>
      <c r="AA1430" t="s">
        <v>1081</v>
      </c>
      <c r="AB1430" t="s">
        <v>1082</v>
      </c>
      <c r="AC1430" t="s">
        <v>1076</v>
      </c>
      <c r="AD1430" t="s">
        <v>1077</v>
      </c>
      <c r="AE1430" t="s">
        <v>119</v>
      </c>
      <c r="AF1430" t="s">
        <v>120</v>
      </c>
      <c r="AG1430" s="8">
        <v>96950</v>
      </c>
      <c r="AH1430" t="s">
        <v>121</v>
      </c>
      <c r="AJ1430" s="10">
        <v>16702342664</v>
      </c>
      <c r="AL1430" t="s">
        <v>1083</v>
      </c>
      <c r="BD1430" t="str">
        <f>"49-9071.00"</f>
        <v>49-9071.00</v>
      </c>
      <c r="BE1430" t="s">
        <v>241</v>
      </c>
      <c r="BF1430" t="s">
        <v>1084</v>
      </c>
      <c r="BG1430" t="s">
        <v>1085</v>
      </c>
      <c r="BH1430">
        <v>20</v>
      </c>
      <c r="BI1430">
        <v>20</v>
      </c>
      <c r="BJ1430" s="1">
        <v>45748</v>
      </c>
      <c r="BK1430" s="1">
        <v>46111</v>
      </c>
      <c r="BL1430" s="1">
        <v>45748</v>
      </c>
      <c r="BM1430" s="1">
        <v>46111</v>
      </c>
      <c r="BN1430">
        <v>40</v>
      </c>
      <c r="BO1430">
        <v>0</v>
      </c>
      <c r="BP1430">
        <v>8</v>
      </c>
      <c r="BQ1430">
        <v>8</v>
      </c>
      <c r="BR1430">
        <v>8</v>
      </c>
      <c r="BS1430">
        <v>8</v>
      </c>
      <c r="BT1430">
        <v>8</v>
      </c>
      <c r="BU1430">
        <v>0</v>
      </c>
      <c r="BV1430" t="str">
        <f>"8:00 AM"</f>
        <v>8:00 AM</v>
      </c>
      <c r="BW1430" t="str">
        <f>"5:00 PM"</f>
        <v>5:00 PM</v>
      </c>
      <c r="BX1430" t="s">
        <v>226</v>
      </c>
      <c r="BY1430">
        <v>0</v>
      </c>
      <c r="BZ1430">
        <v>12</v>
      </c>
      <c r="CA1430" t="s">
        <v>115</v>
      </c>
      <c r="CC1430" t="s">
        <v>1086</v>
      </c>
      <c r="CD1430" t="s">
        <v>1076</v>
      </c>
      <c r="CE1430" t="s">
        <v>1077</v>
      </c>
      <c r="CF1430" t="s">
        <v>119</v>
      </c>
      <c r="CG1430" t="s">
        <v>120</v>
      </c>
      <c r="CH1430" s="8">
        <v>96950</v>
      </c>
      <c r="CI1430" s="3">
        <v>9.75</v>
      </c>
      <c r="CJ1430" s="3">
        <v>9.75</v>
      </c>
      <c r="CK1430" s="3">
        <v>14.63</v>
      </c>
      <c r="CL1430" s="3">
        <v>14.63</v>
      </c>
      <c r="CM1430" t="s">
        <v>136</v>
      </c>
      <c r="CN1430" t="s">
        <v>158</v>
      </c>
      <c r="CO1430" t="s">
        <v>138</v>
      </c>
      <c r="CQ1430" t="s">
        <v>115</v>
      </c>
      <c r="CR1430" t="s">
        <v>133</v>
      </c>
      <c r="CS1430" t="s">
        <v>139</v>
      </c>
      <c r="CT1430" t="s">
        <v>133</v>
      </c>
      <c r="CU1430" t="s">
        <v>139</v>
      </c>
      <c r="CV1430" t="s">
        <v>133</v>
      </c>
      <c r="CW1430" t="s">
        <v>139</v>
      </c>
      <c r="CX1430" s="2" t="s">
        <v>1087</v>
      </c>
      <c r="CY1430" s="10">
        <v>16702342664</v>
      </c>
      <c r="CZ1430" t="s">
        <v>1083</v>
      </c>
      <c r="DA1430" t="s">
        <v>1088</v>
      </c>
      <c r="DB1430" t="s">
        <v>133</v>
      </c>
      <c r="DC1430" t="s">
        <v>115</v>
      </c>
    </row>
    <row r="1431" spans="1:112" ht="14.45" customHeight="1" x14ac:dyDescent="0.25">
      <c r="A1431" t="s">
        <v>2009</v>
      </c>
      <c r="B1431" t="s">
        <v>143</v>
      </c>
      <c r="C1431" s="1">
        <v>45677</v>
      </c>
      <c r="D1431" s="1">
        <v>45723</v>
      </c>
      <c r="E1431" t="s">
        <v>144</v>
      </c>
      <c r="F1431" s="1">
        <v>45746</v>
      </c>
      <c r="G1431" t="s">
        <v>115</v>
      </c>
      <c r="H1431" t="s">
        <v>115</v>
      </c>
      <c r="I1431" t="s">
        <v>115</v>
      </c>
      <c r="J1431" t="s">
        <v>2010</v>
      </c>
      <c r="K1431" t="s">
        <v>2011</v>
      </c>
      <c r="L1431" t="s">
        <v>1228</v>
      </c>
      <c r="M1431" t="s">
        <v>2012</v>
      </c>
      <c r="N1431" t="s">
        <v>119</v>
      </c>
      <c r="O1431" t="s">
        <v>120</v>
      </c>
      <c r="P1431" s="8">
        <v>96950</v>
      </c>
      <c r="Q1431" t="s">
        <v>121</v>
      </c>
      <c r="S1431" s="10">
        <v>16702852551</v>
      </c>
      <c r="U1431" t="s">
        <v>2013</v>
      </c>
      <c r="V1431">
        <v>56179</v>
      </c>
      <c r="W1431" t="s">
        <v>123</v>
      </c>
      <c r="Y1431" t="s">
        <v>893</v>
      </c>
      <c r="Z1431" t="s">
        <v>2014</v>
      </c>
      <c r="AB1431" t="s">
        <v>565</v>
      </c>
      <c r="AC1431" t="s">
        <v>1228</v>
      </c>
      <c r="AD1431" t="s">
        <v>2015</v>
      </c>
      <c r="AE1431" t="s">
        <v>119</v>
      </c>
      <c r="AF1431" t="s">
        <v>120</v>
      </c>
      <c r="AG1431" s="8">
        <v>96950</v>
      </c>
      <c r="AH1431" t="s">
        <v>121</v>
      </c>
      <c r="AJ1431" s="10">
        <v>16702852551</v>
      </c>
      <c r="AL1431" t="s">
        <v>2016</v>
      </c>
      <c r="BD1431" t="str">
        <f>"37-2011.00"</f>
        <v>37-2011.00</v>
      </c>
      <c r="BE1431" t="s">
        <v>203</v>
      </c>
      <c r="BF1431" t="s">
        <v>2017</v>
      </c>
      <c r="BG1431" t="s">
        <v>2018</v>
      </c>
      <c r="BH1431">
        <v>1</v>
      </c>
      <c r="BI1431">
        <v>1</v>
      </c>
      <c r="BJ1431" s="1">
        <v>45748</v>
      </c>
      <c r="BK1431" s="1">
        <v>46112</v>
      </c>
      <c r="BL1431" s="1">
        <v>45748</v>
      </c>
      <c r="BM1431" s="1">
        <v>46112</v>
      </c>
      <c r="BN1431">
        <v>35</v>
      </c>
      <c r="BO1431">
        <v>0</v>
      </c>
      <c r="BP1431">
        <v>7</v>
      </c>
      <c r="BQ1431">
        <v>7</v>
      </c>
      <c r="BR1431">
        <v>7</v>
      </c>
      <c r="BS1431">
        <v>7</v>
      </c>
      <c r="BT1431">
        <v>7</v>
      </c>
      <c r="BU1431">
        <v>0</v>
      </c>
      <c r="BV1431" t="str">
        <f>"8:00 AM"</f>
        <v>8:00 AM</v>
      </c>
      <c r="BW1431" t="str">
        <f>"5:00 PM"</f>
        <v>5:00 PM</v>
      </c>
      <c r="BX1431" t="s">
        <v>158</v>
      </c>
      <c r="BY1431">
        <v>0</v>
      </c>
      <c r="BZ1431">
        <v>3</v>
      </c>
      <c r="CA1431" t="s">
        <v>115</v>
      </c>
      <c r="CC1431" s="2" t="s">
        <v>2019</v>
      </c>
      <c r="CD1431" t="s">
        <v>1808</v>
      </c>
      <c r="CF1431" t="s">
        <v>119</v>
      </c>
      <c r="CG1431" t="s">
        <v>120</v>
      </c>
      <c r="CH1431" s="8">
        <v>96950</v>
      </c>
      <c r="CI1431" s="3">
        <v>8.2899999999999991</v>
      </c>
      <c r="CJ1431" s="3">
        <v>8.2899999999999991</v>
      </c>
      <c r="CK1431" s="3">
        <v>12.44</v>
      </c>
      <c r="CL1431" s="3">
        <v>12.44</v>
      </c>
      <c r="CM1431" t="s">
        <v>136</v>
      </c>
      <c r="CN1431">
        <v>0</v>
      </c>
      <c r="CO1431" t="s">
        <v>138</v>
      </c>
      <c r="CQ1431" t="s">
        <v>133</v>
      </c>
      <c r="CR1431" t="s">
        <v>133</v>
      </c>
      <c r="CS1431" t="s">
        <v>139</v>
      </c>
      <c r="CT1431" t="s">
        <v>133</v>
      </c>
      <c r="CU1431" t="s">
        <v>139</v>
      </c>
      <c r="CV1431" t="s">
        <v>133</v>
      </c>
      <c r="CW1431" t="s">
        <v>139</v>
      </c>
      <c r="CX1431" t="s">
        <v>2020</v>
      </c>
      <c r="CY1431" s="10">
        <v>16702852551</v>
      </c>
      <c r="CZ1431" t="s">
        <v>2016</v>
      </c>
      <c r="DA1431" t="s">
        <v>209</v>
      </c>
      <c r="DB1431" t="s">
        <v>133</v>
      </c>
      <c r="DC1431" t="s">
        <v>115</v>
      </c>
    </row>
    <row r="1432" spans="1:112" ht="14.45" customHeight="1" x14ac:dyDescent="0.25">
      <c r="A1432" t="s">
        <v>6501</v>
      </c>
      <c r="B1432" t="s">
        <v>143</v>
      </c>
      <c r="C1432" s="1">
        <v>45665</v>
      </c>
      <c r="D1432" s="1">
        <v>45723</v>
      </c>
      <c r="E1432" t="s">
        <v>114</v>
      </c>
      <c r="G1432" t="s">
        <v>115</v>
      </c>
      <c r="H1432" t="s">
        <v>115</v>
      </c>
      <c r="I1432" t="s">
        <v>115</v>
      </c>
      <c r="J1432" t="s">
        <v>3382</v>
      </c>
      <c r="K1432" t="s">
        <v>2550</v>
      </c>
      <c r="L1432" t="s">
        <v>3224</v>
      </c>
      <c r="M1432" t="s">
        <v>2552</v>
      </c>
      <c r="N1432" t="s">
        <v>119</v>
      </c>
      <c r="O1432" t="s">
        <v>120</v>
      </c>
      <c r="P1432" s="8">
        <v>96950</v>
      </c>
      <c r="Q1432" t="s">
        <v>121</v>
      </c>
      <c r="S1432" s="10">
        <v>16703236877</v>
      </c>
      <c r="U1432" t="s">
        <v>2553</v>
      </c>
      <c r="V1432">
        <v>621610</v>
      </c>
      <c r="W1432" t="s">
        <v>123</v>
      </c>
      <c r="Y1432" t="s">
        <v>395</v>
      </c>
      <c r="Z1432" t="s">
        <v>2554</v>
      </c>
      <c r="AA1432" t="s">
        <v>190</v>
      </c>
      <c r="AB1432" t="s">
        <v>200</v>
      </c>
      <c r="AC1432" t="s">
        <v>2555</v>
      </c>
      <c r="AE1432" t="s">
        <v>2556</v>
      </c>
      <c r="AF1432" t="s">
        <v>1258</v>
      </c>
      <c r="AG1432" s="8">
        <v>96931</v>
      </c>
      <c r="AH1432" t="s">
        <v>121</v>
      </c>
      <c r="AJ1432" s="10">
        <v>16716498746</v>
      </c>
      <c r="AK1432">
        <v>203</v>
      </c>
      <c r="AL1432" t="s">
        <v>2557</v>
      </c>
      <c r="BD1432" t="str">
        <f>"43-3031.00"</f>
        <v>43-3031.00</v>
      </c>
      <c r="BE1432" t="s">
        <v>430</v>
      </c>
      <c r="BF1432" t="s">
        <v>3383</v>
      </c>
      <c r="BG1432" t="s">
        <v>3384</v>
      </c>
      <c r="BH1432">
        <v>3</v>
      </c>
      <c r="BI1432">
        <v>3</v>
      </c>
      <c r="BJ1432" s="1">
        <v>45778</v>
      </c>
      <c r="BK1432" s="1">
        <v>46142</v>
      </c>
      <c r="BL1432" s="1">
        <v>45778</v>
      </c>
      <c r="BM1432" s="1">
        <v>46142</v>
      </c>
      <c r="BN1432">
        <v>40</v>
      </c>
      <c r="BO1432">
        <v>0</v>
      </c>
      <c r="BP1432">
        <v>8</v>
      </c>
      <c r="BQ1432">
        <v>8</v>
      </c>
      <c r="BR1432">
        <v>8</v>
      </c>
      <c r="BS1432">
        <v>8</v>
      </c>
      <c r="BT1432">
        <v>5</v>
      </c>
      <c r="BU1432">
        <v>3</v>
      </c>
      <c r="BV1432" t="str">
        <f>"8:30 AM"</f>
        <v>8:30 AM</v>
      </c>
      <c r="BW1432" t="str">
        <f>"5:30 PM"</f>
        <v>5:30 PM</v>
      </c>
      <c r="BX1432" t="s">
        <v>226</v>
      </c>
      <c r="BY1432">
        <v>0</v>
      </c>
      <c r="BZ1432">
        <v>12</v>
      </c>
      <c r="CA1432" t="s">
        <v>115</v>
      </c>
      <c r="CC1432" t="s">
        <v>3385</v>
      </c>
      <c r="CD1432" t="s">
        <v>3224</v>
      </c>
      <c r="CE1432" t="s">
        <v>2552</v>
      </c>
      <c r="CF1432" t="s">
        <v>119</v>
      </c>
      <c r="CG1432" t="s">
        <v>120</v>
      </c>
      <c r="CH1432" s="8">
        <v>96950</v>
      </c>
      <c r="CI1432" s="3">
        <v>12.28</v>
      </c>
      <c r="CJ1432" s="3">
        <v>12.28</v>
      </c>
      <c r="CM1432" t="s">
        <v>136</v>
      </c>
      <c r="CO1432" t="s">
        <v>138</v>
      </c>
      <c r="CQ1432" t="s">
        <v>115</v>
      </c>
      <c r="CR1432" t="s">
        <v>133</v>
      </c>
      <c r="CS1432" t="s">
        <v>139</v>
      </c>
      <c r="CT1432" t="s">
        <v>139</v>
      </c>
      <c r="CU1432" t="s">
        <v>139</v>
      </c>
      <c r="CV1432" t="s">
        <v>133</v>
      </c>
      <c r="CW1432" t="s">
        <v>139</v>
      </c>
      <c r="CX1432" t="s">
        <v>139</v>
      </c>
      <c r="CY1432" s="10">
        <v>16703236877</v>
      </c>
      <c r="CZ1432" t="s">
        <v>2562</v>
      </c>
      <c r="DA1432" t="s">
        <v>139</v>
      </c>
      <c r="DB1432" t="s">
        <v>133</v>
      </c>
      <c r="DC1432" t="s">
        <v>115</v>
      </c>
    </row>
    <row r="1433" spans="1:112" ht="14.45" customHeight="1" x14ac:dyDescent="0.25">
      <c r="A1433" t="s">
        <v>7145</v>
      </c>
      <c r="B1433" t="s">
        <v>192</v>
      </c>
      <c r="C1433" s="1">
        <v>45637</v>
      </c>
      <c r="D1433" s="1">
        <v>45723</v>
      </c>
      <c r="E1433" t="s">
        <v>114</v>
      </c>
      <c r="G1433" t="s">
        <v>115</v>
      </c>
      <c r="H1433" t="s">
        <v>115</v>
      </c>
      <c r="I1433" t="s">
        <v>115</v>
      </c>
      <c r="J1433" t="s">
        <v>2093</v>
      </c>
      <c r="L1433" t="s">
        <v>3735</v>
      </c>
      <c r="M1433" t="s">
        <v>2095</v>
      </c>
      <c r="N1433" t="s">
        <v>148</v>
      </c>
      <c r="O1433" t="s">
        <v>120</v>
      </c>
      <c r="P1433" s="8">
        <v>96950</v>
      </c>
      <c r="Q1433" t="s">
        <v>121</v>
      </c>
      <c r="S1433" s="10">
        <v>16703221558</v>
      </c>
      <c r="U1433" t="s">
        <v>2096</v>
      </c>
      <c r="V1433">
        <v>53249</v>
      </c>
      <c r="W1433" t="s">
        <v>123</v>
      </c>
      <c r="Y1433" t="s">
        <v>2097</v>
      </c>
      <c r="Z1433" t="s">
        <v>2098</v>
      </c>
      <c r="AB1433" t="s">
        <v>565</v>
      </c>
      <c r="AC1433" t="s">
        <v>2094</v>
      </c>
      <c r="AD1433" t="s">
        <v>3736</v>
      </c>
      <c r="AE1433" t="s">
        <v>148</v>
      </c>
      <c r="AF1433" t="s">
        <v>120</v>
      </c>
      <c r="AG1433" s="8">
        <v>96950</v>
      </c>
      <c r="AH1433" t="s">
        <v>121</v>
      </c>
      <c r="AJ1433" s="10">
        <v>16703221558</v>
      </c>
      <c r="AL1433" t="s">
        <v>2099</v>
      </c>
      <c r="BD1433" t="str">
        <f>"53-3032.00"</f>
        <v>53-3032.00</v>
      </c>
      <c r="BE1433" t="s">
        <v>2970</v>
      </c>
      <c r="BF1433" t="s">
        <v>3737</v>
      </c>
      <c r="BG1433" t="s">
        <v>3738</v>
      </c>
      <c r="BH1433">
        <v>10</v>
      </c>
      <c r="BJ1433" s="1">
        <v>45658</v>
      </c>
      <c r="BK1433" s="1">
        <v>46021</v>
      </c>
      <c r="BN1433">
        <v>35</v>
      </c>
      <c r="BO1433">
        <v>0</v>
      </c>
      <c r="BP1433">
        <v>7</v>
      </c>
      <c r="BQ1433">
        <v>7</v>
      </c>
      <c r="BR1433">
        <v>7</v>
      </c>
      <c r="BS1433">
        <v>7</v>
      </c>
      <c r="BT1433">
        <v>7</v>
      </c>
      <c r="BU1433">
        <v>0</v>
      </c>
      <c r="BV1433" t="str">
        <f>"8:00 AM"</f>
        <v>8:00 AM</v>
      </c>
      <c r="BW1433" t="str">
        <f>"3:00 PM"</f>
        <v>3:00 PM</v>
      </c>
      <c r="BX1433" t="s">
        <v>158</v>
      </c>
      <c r="BY1433">
        <v>0</v>
      </c>
      <c r="BZ1433">
        <v>12</v>
      </c>
      <c r="CA1433" t="s">
        <v>115</v>
      </c>
      <c r="CC1433" t="s">
        <v>7146</v>
      </c>
      <c r="CD1433" t="s">
        <v>2094</v>
      </c>
      <c r="CE1433" t="s">
        <v>2095</v>
      </c>
      <c r="CF1433" t="s">
        <v>148</v>
      </c>
      <c r="CG1433" t="s">
        <v>120</v>
      </c>
      <c r="CH1433" s="8">
        <v>96950</v>
      </c>
      <c r="CI1433" s="3">
        <v>11.31</v>
      </c>
      <c r="CJ1433" s="3">
        <v>11.31</v>
      </c>
      <c r="CK1433" s="3">
        <v>16.97</v>
      </c>
      <c r="CL1433" s="3">
        <v>16.97</v>
      </c>
      <c r="CM1433" t="s">
        <v>136</v>
      </c>
      <c r="CN1433" t="s">
        <v>368</v>
      </c>
      <c r="CO1433" t="s">
        <v>138</v>
      </c>
      <c r="CQ1433" t="s">
        <v>115</v>
      </c>
      <c r="CR1433" t="s">
        <v>133</v>
      </c>
      <c r="CS1433" t="s">
        <v>139</v>
      </c>
      <c r="CT1433" t="s">
        <v>133</v>
      </c>
      <c r="CU1433" t="s">
        <v>139</v>
      </c>
      <c r="CV1433" t="s">
        <v>133</v>
      </c>
      <c r="CW1433" t="s">
        <v>139</v>
      </c>
      <c r="CX1433" t="s">
        <v>7147</v>
      </c>
      <c r="CY1433" s="10">
        <v>16703221558</v>
      </c>
      <c r="CZ1433" t="s">
        <v>2099</v>
      </c>
      <c r="DA1433" t="s">
        <v>139</v>
      </c>
      <c r="DB1433" t="s">
        <v>133</v>
      </c>
      <c r="DC1433" t="s">
        <v>115</v>
      </c>
    </row>
    <row r="1434" spans="1:112" ht="14.45" customHeight="1" x14ac:dyDescent="0.25">
      <c r="A1434" t="s">
        <v>8737</v>
      </c>
      <c r="B1434" t="s">
        <v>192</v>
      </c>
      <c r="C1434" s="1">
        <v>45663</v>
      </c>
      <c r="D1434" s="1">
        <v>45723</v>
      </c>
      <c r="E1434" t="s">
        <v>144</v>
      </c>
      <c r="F1434" s="1">
        <v>45807</v>
      </c>
      <c r="G1434" t="s">
        <v>115</v>
      </c>
      <c r="H1434" t="s">
        <v>115</v>
      </c>
      <c r="I1434" t="s">
        <v>115</v>
      </c>
      <c r="J1434" t="s">
        <v>871</v>
      </c>
      <c r="L1434" t="s">
        <v>872</v>
      </c>
      <c r="M1434" t="s">
        <v>873</v>
      </c>
      <c r="N1434" t="s">
        <v>119</v>
      </c>
      <c r="O1434" t="s">
        <v>120</v>
      </c>
      <c r="P1434" s="8">
        <v>96950</v>
      </c>
      <c r="Q1434" t="s">
        <v>121</v>
      </c>
      <c r="R1434" t="s">
        <v>284</v>
      </c>
      <c r="S1434" s="10">
        <v>16703223320</v>
      </c>
      <c r="U1434" t="s">
        <v>875</v>
      </c>
      <c r="V1434">
        <v>611110</v>
      </c>
      <c r="W1434" t="s">
        <v>123</v>
      </c>
      <c r="Y1434" t="s">
        <v>876</v>
      </c>
      <c r="Z1434" t="s">
        <v>877</v>
      </c>
      <c r="AA1434" t="s">
        <v>878</v>
      </c>
      <c r="AB1434" t="s">
        <v>879</v>
      </c>
      <c r="AC1434" t="s">
        <v>872</v>
      </c>
      <c r="AE1434" t="s">
        <v>119</v>
      </c>
      <c r="AF1434" t="s">
        <v>120</v>
      </c>
      <c r="AG1434" s="8">
        <v>96950</v>
      </c>
      <c r="AH1434" t="s">
        <v>121</v>
      </c>
      <c r="AI1434" t="s">
        <v>284</v>
      </c>
      <c r="AJ1434" s="10">
        <v>16703223320</v>
      </c>
      <c r="AL1434" t="s">
        <v>880</v>
      </c>
      <c r="BD1434" t="str">
        <f>"25-2022.00"</f>
        <v>25-2022.00</v>
      </c>
      <c r="BE1434" t="s">
        <v>881</v>
      </c>
      <c r="BF1434" t="s">
        <v>6198</v>
      </c>
      <c r="BG1434" t="s">
        <v>883</v>
      </c>
      <c r="BH1434">
        <v>6</v>
      </c>
      <c r="BJ1434" s="1">
        <v>45809</v>
      </c>
      <c r="BK1434" s="1">
        <v>46173</v>
      </c>
      <c r="BN1434">
        <v>35</v>
      </c>
      <c r="BO1434">
        <v>0</v>
      </c>
      <c r="BP1434">
        <v>7</v>
      </c>
      <c r="BQ1434">
        <v>7</v>
      </c>
      <c r="BR1434">
        <v>7</v>
      </c>
      <c r="BS1434">
        <v>7</v>
      </c>
      <c r="BT1434">
        <v>7</v>
      </c>
      <c r="BU1434">
        <v>0</v>
      </c>
      <c r="BV1434" t="str">
        <f>"7:00 AM"</f>
        <v>7:00 AM</v>
      </c>
      <c r="BW1434" t="str">
        <f>"3:00 PM"</f>
        <v>3:00 PM</v>
      </c>
      <c r="BX1434" t="s">
        <v>726</v>
      </c>
      <c r="BY1434">
        <v>0</v>
      </c>
      <c r="BZ1434">
        <v>6</v>
      </c>
      <c r="CA1434" t="s">
        <v>115</v>
      </c>
      <c r="CC1434" t="e">
        <f>- experience in CHRISTIAN SCHOOL SETTING.
- MUST BE WILLING to OBTAIN ACSI CERTIFICATION DURING THE INITIAL YEAR of EMPLOYMENT.
-  MUST BE ABLE to USE TECHNOLOGY (LAPTOP, IPAD, PROJECTOR) in THE CLASSROOM.
- Knowledge in MICROSOFT OFFICE, GOOGLE CLASSROOM, GOOGLE DOCS, FORMS, and OTHER EDUCATIONAL SOFTWARE.
- Knowledge of INSTRUCTIONAL methods APPROPRIATE for STUDENTS AT THE RESPECTIVE GRADE LEVELS.</f>
        <v>#NAME?</v>
      </c>
      <c r="CD1434" t="s">
        <v>885</v>
      </c>
      <c r="CF1434" t="s">
        <v>119</v>
      </c>
      <c r="CG1434" t="s">
        <v>120</v>
      </c>
      <c r="CH1434" s="8">
        <v>96950</v>
      </c>
      <c r="CI1434" s="3">
        <v>20.89</v>
      </c>
      <c r="CJ1434" s="3">
        <v>20.89</v>
      </c>
      <c r="CK1434" s="3">
        <v>0</v>
      </c>
      <c r="CL1434" s="3">
        <v>0</v>
      </c>
      <c r="CM1434" t="s">
        <v>136</v>
      </c>
      <c r="CN1434" t="s">
        <v>246</v>
      </c>
      <c r="CO1434" t="s">
        <v>138</v>
      </c>
      <c r="CQ1434" t="s">
        <v>115</v>
      </c>
      <c r="CR1434" t="s">
        <v>133</v>
      </c>
      <c r="CS1434" t="s">
        <v>139</v>
      </c>
      <c r="CT1434" t="s">
        <v>139</v>
      </c>
      <c r="CU1434" t="s">
        <v>139</v>
      </c>
      <c r="CV1434" t="s">
        <v>133</v>
      </c>
      <c r="CW1434" t="s">
        <v>139</v>
      </c>
      <c r="CX1434" t="s">
        <v>295</v>
      </c>
      <c r="CY1434" s="10">
        <v>16703223320</v>
      </c>
      <c r="CZ1434" t="s">
        <v>880</v>
      </c>
      <c r="DA1434" t="s">
        <v>793</v>
      </c>
      <c r="DB1434" t="s">
        <v>133</v>
      </c>
      <c r="DC1434" t="s">
        <v>115</v>
      </c>
    </row>
    <row r="1435" spans="1:112" ht="14.45" customHeight="1" x14ac:dyDescent="0.25">
      <c r="A1435" t="s">
        <v>819</v>
      </c>
      <c r="B1435" t="s">
        <v>143</v>
      </c>
      <c r="C1435" s="1">
        <v>45667</v>
      </c>
      <c r="D1435" s="1">
        <v>45726</v>
      </c>
      <c r="E1435" t="s">
        <v>114</v>
      </c>
      <c r="G1435" t="s">
        <v>115</v>
      </c>
      <c r="H1435" t="s">
        <v>115</v>
      </c>
      <c r="I1435" t="s">
        <v>115</v>
      </c>
      <c r="J1435" t="s">
        <v>820</v>
      </c>
      <c r="K1435" t="s">
        <v>821</v>
      </c>
      <c r="L1435" t="s">
        <v>822</v>
      </c>
      <c r="N1435" t="s">
        <v>823</v>
      </c>
      <c r="O1435" t="s">
        <v>120</v>
      </c>
      <c r="P1435" s="8">
        <v>96951</v>
      </c>
      <c r="Q1435" t="s">
        <v>121</v>
      </c>
      <c r="S1435" s="10">
        <v>16702857170</v>
      </c>
      <c r="U1435" t="s">
        <v>824</v>
      </c>
      <c r="V1435">
        <v>455219</v>
      </c>
      <c r="W1435" t="s">
        <v>123</v>
      </c>
      <c r="Y1435" t="s">
        <v>825</v>
      </c>
      <c r="Z1435" t="s">
        <v>826</v>
      </c>
      <c r="AB1435" t="s">
        <v>827</v>
      </c>
      <c r="AC1435" t="s">
        <v>828</v>
      </c>
      <c r="AE1435" t="s">
        <v>823</v>
      </c>
      <c r="AF1435" t="s">
        <v>120</v>
      </c>
      <c r="AG1435" s="8">
        <v>96951</v>
      </c>
      <c r="AH1435" t="s">
        <v>121</v>
      </c>
      <c r="AJ1435" s="10">
        <v>16702857170</v>
      </c>
      <c r="AL1435" t="s">
        <v>829</v>
      </c>
      <c r="BD1435" t="str">
        <f>"43-9061.00"</f>
        <v>43-9061.00</v>
      </c>
      <c r="BE1435" t="s">
        <v>223</v>
      </c>
      <c r="BF1435" t="s">
        <v>830</v>
      </c>
      <c r="BG1435" t="s">
        <v>831</v>
      </c>
      <c r="BH1435">
        <v>2</v>
      </c>
      <c r="BI1435">
        <v>2</v>
      </c>
      <c r="BJ1435" s="1">
        <v>45748</v>
      </c>
      <c r="BK1435" s="1">
        <v>46112</v>
      </c>
      <c r="BL1435" s="1">
        <v>45748</v>
      </c>
      <c r="BM1435" s="1">
        <v>46112</v>
      </c>
      <c r="BN1435">
        <v>35</v>
      </c>
      <c r="BO1435">
        <v>0</v>
      </c>
      <c r="BP1435">
        <v>7</v>
      </c>
      <c r="BQ1435">
        <v>7</v>
      </c>
      <c r="BR1435">
        <v>7</v>
      </c>
      <c r="BS1435">
        <v>7</v>
      </c>
      <c r="BT1435">
        <v>7</v>
      </c>
      <c r="BU1435">
        <v>0</v>
      </c>
      <c r="BV1435" t="str">
        <f>"8:00 AM"</f>
        <v>8:00 AM</v>
      </c>
      <c r="BW1435" t="str">
        <f>"5:00 PM"</f>
        <v>5:00 PM</v>
      </c>
      <c r="BX1435" t="s">
        <v>226</v>
      </c>
      <c r="BY1435">
        <v>0</v>
      </c>
      <c r="BZ1435">
        <v>6</v>
      </c>
      <c r="CA1435" t="s">
        <v>115</v>
      </c>
      <c r="CC1435" t="s">
        <v>832</v>
      </c>
      <c r="CD1435" t="s">
        <v>833</v>
      </c>
      <c r="CF1435" t="s">
        <v>834</v>
      </c>
      <c r="CG1435" t="s">
        <v>120</v>
      </c>
      <c r="CH1435" s="8">
        <v>96951</v>
      </c>
      <c r="CI1435" s="3">
        <v>9.9499999999999993</v>
      </c>
      <c r="CJ1435" s="3">
        <v>9.9499999999999993</v>
      </c>
      <c r="CK1435" s="3">
        <v>14.92</v>
      </c>
      <c r="CL1435" s="3">
        <v>14.92</v>
      </c>
      <c r="CM1435" t="s">
        <v>136</v>
      </c>
      <c r="CN1435" t="s">
        <v>368</v>
      </c>
      <c r="CO1435" t="s">
        <v>138</v>
      </c>
      <c r="CQ1435" t="s">
        <v>115</v>
      </c>
      <c r="CR1435" t="s">
        <v>133</v>
      </c>
      <c r="CS1435" t="s">
        <v>139</v>
      </c>
      <c r="CT1435" t="s">
        <v>133</v>
      </c>
      <c r="CU1435" t="s">
        <v>139</v>
      </c>
      <c r="CV1435" t="s">
        <v>133</v>
      </c>
      <c r="CW1435" t="s">
        <v>139</v>
      </c>
      <c r="CX1435" t="s">
        <v>835</v>
      </c>
      <c r="CY1435" s="10">
        <v>16702857170</v>
      </c>
      <c r="CZ1435" t="s">
        <v>829</v>
      </c>
      <c r="DA1435" t="s">
        <v>139</v>
      </c>
      <c r="DB1435" t="s">
        <v>133</v>
      </c>
      <c r="DC1435" t="s">
        <v>115</v>
      </c>
      <c r="DD1435" t="s">
        <v>825</v>
      </c>
      <c r="DE1435" t="s">
        <v>826</v>
      </c>
      <c r="DG1435" t="s">
        <v>836</v>
      </c>
      <c r="DH1435" t="s">
        <v>829</v>
      </c>
    </row>
    <row r="1436" spans="1:112" ht="14.45" customHeight="1" x14ac:dyDescent="0.25">
      <c r="A1436" t="s">
        <v>6233</v>
      </c>
      <c r="B1436" t="s">
        <v>143</v>
      </c>
      <c r="C1436" s="1">
        <v>45666</v>
      </c>
      <c r="D1436" s="1">
        <v>45726</v>
      </c>
      <c r="E1436" t="s">
        <v>144</v>
      </c>
      <c r="F1436" s="1">
        <v>45792</v>
      </c>
      <c r="G1436" t="s">
        <v>115</v>
      </c>
      <c r="H1436" t="s">
        <v>115</v>
      </c>
      <c r="I1436" t="s">
        <v>115</v>
      </c>
      <c r="J1436" t="s">
        <v>4124</v>
      </c>
      <c r="K1436" t="s">
        <v>4125</v>
      </c>
      <c r="L1436" t="s">
        <v>4126</v>
      </c>
      <c r="M1436" t="s">
        <v>4127</v>
      </c>
      <c r="N1436" t="s">
        <v>148</v>
      </c>
      <c r="O1436" t="s">
        <v>120</v>
      </c>
      <c r="P1436" s="8">
        <v>96950</v>
      </c>
      <c r="Q1436" t="s">
        <v>121</v>
      </c>
      <c r="S1436" s="10">
        <v>16709894241</v>
      </c>
      <c r="U1436" t="s">
        <v>4128</v>
      </c>
      <c r="V1436">
        <v>236220</v>
      </c>
      <c r="W1436" t="s">
        <v>123</v>
      </c>
      <c r="Y1436" t="s">
        <v>4129</v>
      </c>
      <c r="Z1436" t="s">
        <v>4130</v>
      </c>
      <c r="AA1436" t="s">
        <v>4131</v>
      </c>
      <c r="AB1436" t="s">
        <v>1125</v>
      </c>
      <c r="AC1436" t="s">
        <v>4127</v>
      </c>
      <c r="AE1436" t="s">
        <v>148</v>
      </c>
      <c r="AF1436" t="s">
        <v>120</v>
      </c>
      <c r="AG1436" s="8">
        <v>96950</v>
      </c>
      <c r="AH1436" t="s">
        <v>121</v>
      </c>
      <c r="AJ1436" s="10">
        <v>16709894241</v>
      </c>
      <c r="AL1436" t="s">
        <v>4132</v>
      </c>
      <c r="BD1436" t="str">
        <f>"49-9071.00"</f>
        <v>49-9071.00</v>
      </c>
      <c r="BE1436" t="s">
        <v>241</v>
      </c>
      <c r="BF1436" t="s">
        <v>6234</v>
      </c>
      <c r="BG1436" t="s">
        <v>241</v>
      </c>
      <c r="BH1436">
        <v>15</v>
      </c>
      <c r="BI1436">
        <v>15</v>
      </c>
      <c r="BJ1436" s="1">
        <v>45794</v>
      </c>
      <c r="BK1436" s="1">
        <v>46158</v>
      </c>
      <c r="BL1436" s="1">
        <v>45794</v>
      </c>
      <c r="BM1436" s="1">
        <v>46158</v>
      </c>
      <c r="BN1436">
        <v>40</v>
      </c>
      <c r="BO1436">
        <v>0</v>
      </c>
      <c r="BP1436">
        <v>8</v>
      </c>
      <c r="BQ1436">
        <v>8</v>
      </c>
      <c r="BR1436">
        <v>8</v>
      </c>
      <c r="BS1436">
        <v>8</v>
      </c>
      <c r="BT1436">
        <v>8</v>
      </c>
      <c r="BU1436">
        <v>0</v>
      </c>
      <c r="BV1436" t="str">
        <f>"8:00 AM"</f>
        <v>8:00 AM</v>
      </c>
      <c r="BW1436" t="str">
        <f>"5:00 PM"</f>
        <v>5:00 PM</v>
      </c>
      <c r="BX1436" t="s">
        <v>226</v>
      </c>
      <c r="BY1436">
        <v>0</v>
      </c>
      <c r="BZ1436">
        <v>12</v>
      </c>
      <c r="CA1436" t="s">
        <v>115</v>
      </c>
      <c r="CC1436" t="s">
        <v>6235</v>
      </c>
      <c r="CD1436" t="s">
        <v>4126</v>
      </c>
      <c r="CE1436" t="s">
        <v>4127</v>
      </c>
      <c r="CF1436" t="s">
        <v>148</v>
      </c>
      <c r="CG1436" t="s">
        <v>120</v>
      </c>
      <c r="CH1436" s="8">
        <v>96950</v>
      </c>
      <c r="CI1436" s="3">
        <v>9.75</v>
      </c>
      <c r="CJ1436" s="3">
        <v>9.75</v>
      </c>
      <c r="CK1436" s="3">
        <v>14.63</v>
      </c>
      <c r="CL1436" s="3">
        <v>14.63</v>
      </c>
      <c r="CM1436" t="s">
        <v>136</v>
      </c>
      <c r="CN1436" t="s">
        <v>158</v>
      </c>
      <c r="CO1436" t="s">
        <v>138</v>
      </c>
      <c r="CQ1436" t="s">
        <v>133</v>
      </c>
      <c r="CR1436" t="s">
        <v>133</v>
      </c>
      <c r="CS1436" t="s">
        <v>139</v>
      </c>
      <c r="CT1436" t="s">
        <v>133</v>
      </c>
      <c r="CU1436" t="s">
        <v>139</v>
      </c>
      <c r="CV1436" t="s">
        <v>133</v>
      </c>
      <c r="CW1436" t="s">
        <v>139</v>
      </c>
      <c r="CX1436" t="s">
        <v>6236</v>
      </c>
      <c r="CY1436" s="10">
        <v>16709894241</v>
      </c>
      <c r="CZ1436" t="s">
        <v>4132</v>
      </c>
      <c r="DA1436" t="s">
        <v>139</v>
      </c>
      <c r="DB1436" t="s">
        <v>133</v>
      </c>
      <c r="DC1436" t="s">
        <v>115</v>
      </c>
    </row>
    <row r="1437" spans="1:112" ht="14.45" customHeight="1" x14ac:dyDescent="0.25">
      <c r="A1437" t="s">
        <v>7192</v>
      </c>
      <c r="B1437" t="s">
        <v>143</v>
      </c>
      <c r="C1437" s="1">
        <v>45670</v>
      </c>
      <c r="D1437" s="1">
        <v>45726</v>
      </c>
      <c r="E1437" t="s">
        <v>114</v>
      </c>
      <c r="G1437" t="s">
        <v>115</v>
      </c>
      <c r="H1437" t="s">
        <v>115</v>
      </c>
      <c r="I1437" t="s">
        <v>115</v>
      </c>
      <c r="J1437" t="s">
        <v>694</v>
      </c>
      <c r="L1437" t="s">
        <v>711</v>
      </c>
      <c r="M1437" t="s">
        <v>707</v>
      </c>
      <c r="N1437" t="s">
        <v>148</v>
      </c>
      <c r="O1437" t="s">
        <v>120</v>
      </c>
      <c r="P1437" s="8">
        <v>96950</v>
      </c>
      <c r="Q1437" t="s">
        <v>121</v>
      </c>
      <c r="S1437" s="10">
        <v>16702350561</v>
      </c>
      <c r="T1437">
        <v>131</v>
      </c>
      <c r="U1437" t="s">
        <v>697</v>
      </c>
      <c r="V1437">
        <v>531110</v>
      </c>
      <c r="W1437" t="s">
        <v>123</v>
      </c>
      <c r="Y1437" t="s">
        <v>698</v>
      </c>
      <c r="Z1437" t="s">
        <v>699</v>
      </c>
      <c r="AA1437" t="s">
        <v>700</v>
      </c>
      <c r="AB1437" t="s">
        <v>460</v>
      </c>
      <c r="AC1437" t="s">
        <v>711</v>
      </c>
      <c r="AD1437" t="s">
        <v>707</v>
      </c>
      <c r="AE1437" t="s">
        <v>148</v>
      </c>
      <c r="AF1437" t="s">
        <v>120</v>
      </c>
      <c r="AG1437" s="8">
        <v>96950</v>
      </c>
      <c r="AH1437" t="s">
        <v>121</v>
      </c>
      <c r="AJ1437" s="10">
        <v>16702350561</v>
      </c>
      <c r="AK1437">
        <v>131</v>
      </c>
      <c r="AL1437" t="s">
        <v>702</v>
      </c>
      <c r="BD1437" t="str">
        <f>"49-9021.00"</f>
        <v>49-9021.00</v>
      </c>
      <c r="BE1437" t="s">
        <v>935</v>
      </c>
      <c r="BF1437" t="s">
        <v>7193</v>
      </c>
      <c r="BG1437" t="s">
        <v>7194</v>
      </c>
      <c r="BH1437">
        <v>1</v>
      </c>
      <c r="BI1437">
        <v>1</v>
      </c>
      <c r="BJ1437" s="1">
        <v>45748</v>
      </c>
      <c r="BK1437" s="1">
        <v>46112</v>
      </c>
      <c r="BL1437" s="1">
        <v>45748</v>
      </c>
      <c r="BM1437" s="1">
        <v>46112</v>
      </c>
      <c r="BN1437">
        <v>35</v>
      </c>
      <c r="BO1437">
        <v>0</v>
      </c>
      <c r="BP1437">
        <v>7</v>
      </c>
      <c r="BQ1437">
        <v>7</v>
      </c>
      <c r="BR1437">
        <v>7</v>
      </c>
      <c r="BS1437">
        <v>7</v>
      </c>
      <c r="BT1437">
        <v>7</v>
      </c>
      <c r="BU1437">
        <v>0</v>
      </c>
      <c r="BV1437" t="str">
        <f>"8:00 AM"</f>
        <v>8:00 AM</v>
      </c>
      <c r="BW1437" t="str">
        <f>"5:00 PM"</f>
        <v>5:00 PM</v>
      </c>
      <c r="BX1437" t="s">
        <v>226</v>
      </c>
      <c r="BY1437">
        <v>0</v>
      </c>
      <c r="BZ1437">
        <v>24</v>
      </c>
      <c r="CA1437" t="s">
        <v>115</v>
      </c>
      <c r="CC1437" t="s">
        <v>7195</v>
      </c>
      <c r="CD1437" t="s">
        <v>706</v>
      </c>
      <c r="CE1437" t="s">
        <v>707</v>
      </c>
      <c r="CF1437" t="s">
        <v>148</v>
      </c>
      <c r="CG1437" t="s">
        <v>120</v>
      </c>
      <c r="CH1437" s="8">
        <v>96950</v>
      </c>
      <c r="CI1437" s="3">
        <v>10.74</v>
      </c>
      <c r="CJ1437" s="3">
        <v>10.74</v>
      </c>
      <c r="CK1437" s="3">
        <v>16.11</v>
      </c>
      <c r="CL1437" s="3">
        <v>16.11</v>
      </c>
      <c r="CM1437" t="s">
        <v>136</v>
      </c>
      <c r="CN1437" t="s">
        <v>708</v>
      </c>
      <c r="CO1437" t="s">
        <v>138</v>
      </c>
      <c r="CQ1437" t="s">
        <v>133</v>
      </c>
      <c r="CR1437" t="s">
        <v>133</v>
      </c>
      <c r="CS1437" t="s">
        <v>139</v>
      </c>
      <c r="CT1437" t="s">
        <v>133</v>
      </c>
      <c r="CU1437" t="s">
        <v>133</v>
      </c>
      <c r="CV1437" t="s">
        <v>133</v>
      </c>
      <c r="CW1437" t="s">
        <v>139</v>
      </c>
      <c r="CX1437" t="s">
        <v>709</v>
      </c>
      <c r="CY1437" s="10">
        <v>16702350561</v>
      </c>
      <c r="CZ1437" t="s">
        <v>702</v>
      </c>
      <c r="DA1437" t="s">
        <v>710</v>
      </c>
      <c r="DB1437" t="s">
        <v>133</v>
      </c>
      <c r="DC1437" t="s">
        <v>115</v>
      </c>
    </row>
    <row r="1438" spans="1:112" ht="14.45" customHeight="1" x14ac:dyDescent="0.25">
      <c r="A1438" t="s">
        <v>7571</v>
      </c>
      <c r="B1438" t="s">
        <v>212</v>
      </c>
      <c r="C1438" s="1">
        <v>45678</v>
      </c>
      <c r="D1438" s="1">
        <v>45726</v>
      </c>
      <c r="E1438" t="s">
        <v>144</v>
      </c>
      <c r="F1438" s="1">
        <v>45807</v>
      </c>
      <c r="G1438" t="s">
        <v>115</v>
      </c>
      <c r="H1438" t="s">
        <v>115</v>
      </c>
      <c r="I1438" t="s">
        <v>115</v>
      </c>
      <c r="J1438" t="s">
        <v>997</v>
      </c>
      <c r="L1438" t="s">
        <v>998</v>
      </c>
      <c r="M1438" t="s">
        <v>3252</v>
      </c>
      <c r="N1438" t="s">
        <v>119</v>
      </c>
      <c r="O1438" t="s">
        <v>120</v>
      </c>
      <c r="P1438" s="8">
        <v>96950</v>
      </c>
      <c r="Q1438" t="s">
        <v>121</v>
      </c>
      <c r="S1438" s="10">
        <v>16702858730</v>
      </c>
      <c r="U1438" t="s">
        <v>3253</v>
      </c>
      <c r="V1438">
        <v>561320</v>
      </c>
      <c r="W1438" t="s">
        <v>123</v>
      </c>
      <c r="Y1438" t="s">
        <v>1001</v>
      </c>
      <c r="Z1438" t="s">
        <v>1002</v>
      </c>
      <c r="AA1438" t="s">
        <v>1003</v>
      </c>
      <c r="AB1438" t="s">
        <v>288</v>
      </c>
      <c r="AC1438" t="s">
        <v>998</v>
      </c>
      <c r="AD1438" t="s">
        <v>3252</v>
      </c>
      <c r="AE1438" t="s">
        <v>119</v>
      </c>
      <c r="AF1438" t="s">
        <v>120</v>
      </c>
      <c r="AG1438" s="8">
        <v>96950</v>
      </c>
      <c r="AH1438" t="s">
        <v>121</v>
      </c>
      <c r="AJ1438" s="10">
        <v>16702858730</v>
      </c>
      <c r="AL1438" t="s">
        <v>1004</v>
      </c>
      <c r="BD1438" t="str">
        <f>"37-2011.00"</f>
        <v>37-2011.00</v>
      </c>
      <c r="BE1438" t="s">
        <v>203</v>
      </c>
      <c r="BF1438" t="s">
        <v>3254</v>
      </c>
      <c r="BG1438" t="s">
        <v>1242</v>
      </c>
      <c r="BH1438">
        <v>12</v>
      </c>
      <c r="BJ1438" s="1">
        <v>45809</v>
      </c>
      <c r="BK1438" s="1">
        <v>46173</v>
      </c>
      <c r="BN1438">
        <v>35</v>
      </c>
      <c r="BO1438">
        <v>0</v>
      </c>
      <c r="BP1438">
        <v>7</v>
      </c>
      <c r="BQ1438">
        <v>7</v>
      </c>
      <c r="BR1438">
        <v>7</v>
      </c>
      <c r="BS1438">
        <v>7</v>
      </c>
      <c r="BT1438">
        <v>7</v>
      </c>
      <c r="BU1438">
        <v>0</v>
      </c>
      <c r="BV1438" t="str">
        <f>"9:00 AM"</f>
        <v>9:00 AM</v>
      </c>
      <c r="BW1438" t="str">
        <f>"5:00 PM"</f>
        <v>5:00 PM</v>
      </c>
      <c r="BX1438" t="s">
        <v>158</v>
      </c>
      <c r="BY1438">
        <v>0</v>
      </c>
      <c r="BZ1438">
        <v>3</v>
      </c>
      <c r="CA1438" t="s">
        <v>115</v>
      </c>
      <c r="CC1438" s="2" t="s">
        <v>7572</v>
      </c>
      <c r="CD1438" t="s">
        <v>1008</v>
      </c>
      <c r="CE1438" t="s">
        <v>1009</v>
      </c>
      <c r="CF1438" t="s">
        <v>119</v>
      </c>
      <c r="CG1438" t="s">
        <v>120</v>
      </c>
      <c r="CH1438" s="8">
        <v>96950</v>
      </c>
      <c r="CI1438" s="3">
        <v>8.2899999999999991</v>
      </c>
      <c r="CJ1438" s="3">
        <v>8.2899999999999991</v>
      </c>
      <c r="CK1438" s="3">
        <v>12.44</v>
      </c>
      <c r="CL1438" s="3">
        <v>12.44</v>
      </c>
      <c r="CM1438" t="s">
        <v>136</v>
      </c>
      <c r="CN1438" t="s">
        <v>137</v>
      </c>
      <c r="CO1438" t="s">
        <v>138</v>
      </c>
      <c r="CQ1438" t="s">
        <v>115</v>
      </c>
      <c r="CR1438" t="s">
        <v>133</v>
      </c>
      <c r="CS1438" t="s">
        <v>139</v>
      </c>
      <c r="CT1438" t="s">
        <v>133</v>
      </c>
      <c r="CU1438" t="s">
        <v>139</v>
      </c>
      <c r="CV1438" t="s">
        <v>133</v>
      </c>
      <c r="CW1438" t="s">
        <v>139</v>
      </c>
      <c r="CX1438" s="2" t="s">
        <v>3256</v>
      </c>
      <c r="CY1438" s="10">
        <v>16702858730</v>
      </c>
      <c r="CZ1438" t="s">
        <v>1004</v>
      </c>
      <c r="DA1438" t="s">
        <v>139</v>
      </c>
      <c r="DB1438" t="s">
        <v>133</v>
      </c>
      <c r="DC1438" t="s">
        <v>115</v>
      </c>
    </row>
    <row r="1439" spans="1:112" ht="14.45" customHeight="1" x14ac:dyDescent="0.25">
      <c r="A1439" t="s">
        <v>8353</v>
      </c>
      <c r="B1439" t="s">
        <v>143</v>
      </c>
      <c r="C1439" s="1">
        <v>45688</v>
      </c>
      <c r="D1439" s="1">
        <v>45726</v>
      </c>
      <c r="E1439" t="s">
        <v>144</v>
      </c>
      <c r="F1439" s="1">
        <v>45807</v>
      </c>
      <c r="G1439" t="s">
        <v>133</v>
      </c>
      <c r="H1439" t="s">
        <v>115</v>
      </c>
      <c r="I1439" t="s">
        <v>115</v>
      </c>
      <c r="J1439" t="s">
        <v>5008</v>
      </c>
      <c r="K1439" t="s">
        <v>5009</v>
      </c>
      <c r="L1439" t="s">
        <v>5010</v>
      </c>
      <c r="M1439" t="s">
        <v>5011</v>
      </c>
      <c r="N1439" t="s">
        <v>119</v>
      </c>
      <c r="O1439" t="s">
        <v>120</v>
      </c>
      <c r="P1439" s="8">
        <v>96950</v>
      </c>
      <c r="Q1439" t="s">
        <v>121</v>
      </c>
      <c r="R1439" t="s">
        <v>139</v>
      </c>
      <c r="S1439" s="10">
        <v>16709891062</v>
      </c>
      <c r="U1439" t="s">
        <v>5012</v>
      </c>
      <c r="V1439">
        <v>624410</v>
      </c>
      <c r="W1439" t="s">
        <v>123</v>
      </c>
      <c r="Y1439" t="s">
        <v>1081</v>
      </c>
      <c r="Z1439" t="s">
        <v>5013</v>
      </c>
      <c r="AA1439" t="s">
        <v>5014</v>
      </c>
      <c r="AB1439" t="s">
        <v>4007</v>
      </c>
      <c r="AC1439" t="s">
        <v>5010</v>
      </c>
      <c r="AD1439" t="s">
        <v>5011</v>
      </c>
      <c r="AE1439" t="s">
        <v>119</v>
      </c>
      <c r="AF1439" t="s">
        <v>120</v>
      </c>
      <c r="AG1439" s="8">
        <v>96950</v>
      </c>
      <c r="AH1439" t="s">
        <v>121</v>
      </c>
      <c r="AJ1439" s="10">
        <v>16709891062</v>
      </c>
      <c r="AL1439" t="s">
        <v>5015</v>
      </c>
      <c r="BD1439" t="str">
        <f>"49-9071.00"</f>
        <v>49-9071.00</v>
      </c>
      <c r="BE1439" t="s">
        <v>241</v>
      </c>
      <c r="BF1439" t="s">
        <v>8354</v>
      </c>
      <c r="BG1439" t="s">
        <v>1085</v>
      </c>
      <c r="BH1439">
        <v>3</v>
      </c>
      <c r="BI1439">
        <v>3</v>
      </c>
      <c r="BJ1439" s="1">
        <v>45809</v>
      </c>
      <c r="BK1439" s="1">
        <v>46904</v>
      </c>
      <c r="BL1439" s="1">
        <v>45809</v>
      </c>
      <c r="BM1439" s="1">
        <v>46904</v>
      </c>
      <c r="BN1439">
        <v>35</v>
      </c>
      <c r="BO1439">
        <v>0</v>
      </c>
      <c r="BP1439">
        <v>7</v>
      </c>
      <c r="BQ1439">
        <v>7</v>
      </c>
      <c r="BR1439">
        <v>7</v>
      </c>
      <c r="BS1439">
        <v>7</v>
      </c>
      <c r="BT1439">
        <v>7</v>
      </c>
      <c r="BU1439">
        <v>0</v>
      </c>
      <c r="BV1439" t="str">
        <f>"8:00 AM"</f>
        <v>8:00 AM</v>
      </c>
      <c r="BW1439" t="str">
        <f>"5:00 PM"</f>
        <v>5:00 PM</v>
      </c>
      <c r="BX1439" t="s">
        <v>226</v>
      </c>
      <c r="BY1439">
        <v>0</v>
      </c>
      <c r="BZ1439">
        <v>12</v>
      </c>
      <c r="CA1439" t="s">
        <v>115</v>
      </c>
      <c r="CC1439" t="s">
        <v>137</v>
      </c>
      <c r="CD1439" t="s">
        <v>5010</v>
      </c>
      <c r="CF1439" t="s">
        <v>119</v>
      </c>
      <c r="CG1439" t="s">
        <v>120</v>
      </c>
      <c r="CH1439" s="8">
        <v>96950</v>
      </c>
      <c r="CI1439" s="3">
        <v>9.75</v>
      </c>
      <c r="CJ1439" s="3">
        <v>9.75</v>
      </c>
      <c r="CK1439" s="3">
        <v>14.62</v>
      </c>
      <c r="CL1439" s="3">
        <v>14.62</v>
      </c>
      <c r="CM1439" t="s">
        <v>136</v>
      </c>
      <c r="CN1439" t="s">
        <v>368</v>
      </c>
      <c r="CO1439" t="s">
        <v>138</v>
      </c>
      <c r="CQ1439" t="s">
        <v>115</v>
      </c>
      <c r="CR1439" t="s">
        <v>133</v>
      </c>
      <c r="CS1439" t="s">
        <v>139</v>
      </c>
      <c r="CT1439" t="s">
        <v>133</v>
      </c>
      <c r="CU1439" t="s">
        <v>139</v>
      </c>
      <c r="CV1439" t="s">
        <v>133</v>
      </c>
      <c r="CW1439" t="s">
        <v>139</v>
      </c>
      <c r="CX1439" t="s">
        <v>2193</v>
      </c>
      <c r="CY1439" s="10">
        <v>16709891062</v>
      </c>
      <c r="CZ1439" t="s">
        <v>5015</v>
      </c>
      <c r="DA1439" t="s">
        <v>139</v>
      </c>
      <c r="DB1439" t="s">
        <v>133</v>
      </c>
      <c r="DC1439" t="s">
        <v>115</v>
      </c>
      <c r="DD1439" t="s">
        <v>594</v>
      </c>
      <c r="DE1439" t="s">
        <v>5018</v>
      </c>
      <c r="DF1439" t="s">
        <v>4433</v>
      </c>
      <c r="DG1439" t="s">
        <v>5019</v>
      </c>
      <c r="DH1439" t="s">
        <v>5015</v>
      </c>
    </row>
    <row r="1440" spans="1:112" ht="14.45" customHeight="1" x14ac:dyDescent="0.25">
      <c r="A1440" t="s">
        <v>8537</v>
      </c>
      <c r="B1440" t="s">
        <v>143</v>
      </c>
      <c r="C1440" s="1">
        <v>45666</v>
      </c>
      <c r="D1440" s="1">
        <v>45726</v>
      </c>
      <c r="E1440" t="s">
        <v>114</v>
      </c>
      <c r="G1440" t="s">
        <v>115</v>
      </c>
      <c r="H1440" t="s">
        <v>115</v>
      </c>
      <c r="I1440" t="s">
        <v>115</v>
      </c>
      <c r="J1440" t="s">
        <v>5965</v>
      </c>
      <c r="K1440" t="s">
        <v>5966</v>
      </c>
      <c r="L1440" t="s">
        <v>8538</v>
      </c>
      <c r="M1440" t="s">
        <v>2776</v>
      </c>
      <c r="N1440" t="s">
        <v>119</v>
      </c>
      <c r="O1440" t="s">
        <v>120</v>
      </c>
      <c r="P1440" s="8">
        <v>96950</v>
      </c>
      <c r="Q1440" t="s">
        <v>121</v>
      </c>
      <c r="S1440" s="10">
        <v>16702332288</v>
      </c>
      <c r="U1440" t="s">
        <v>5968</v>
      </c>
      <c r="V1440">
        <v>722511</v>
      </c>
      <c r="W1440" t="s">
        <v>123</v>
      </c>
      <c r="Y1440" t="s">
        <v>2778</v>
      </c>
      <c r="Z1440" t="s">
        <v>2779</v>
      </c>
      <c r="AA1440" t="s">
        <v>2780</v>
      </c>
      <c r="AB1440" t="s">
        <v>288</v>
      </c>
      <c r="AC1440" t="s">
        <v>5967</v>
      </c>
      <c r="AD1440" t="s">
        <v>2776</v>
      </c>
      <c r="AE1440" t="s">
        <v>119</v>
      </c>
      <c r="AF1440" t="s">
        <v>120</v>
      </c>
      <c r="AG1440" s="8">
        <v>96950</v>
      </c>
      <c r="AH1440" t="s">
        <v>121</v>
      </c>
      <c r="AJ1440" s="10">
        <v>16702332288</v>
      </c>
      <c r="AL1440" t="s">
        <v>2782</v>
      </c>
      <c r="BD1440" t="str">
        <f>"35-2014.00"</f>
        <v>35-2014.00</v>
      </c>
      <c r="BE1440" t="s">
        <v>273</v>
      </c>
      <c r="BF1440" t="s">
        <v>5969</v>
      </c>
      <c r="BG1440" t="s">
        <v>275</v>
      </c>
      <c r="BH1440">
        <v>3</v>
      </c>
      <c r="BI1440">
        <v>3</v>
      </c>
      <c r="BJ1440" s="1">
        <v>45717</v>
      </c>
      <c r="BK1440" s="1">
        <v>46081</v>
      </c>
      <c r="BL1440" s="1">
        <v>45726</v>
      </c>
      <c r="BM1440" s="1">
        <v>46081</v>
      </c>
      <c r="BN1440">
        <v>35</v>
      </c>
      <c r="BO1440">
        <v>0</v>
      </c>
      <c r="BP1440">
        <v>5</v>
      </c>
      <c r="BQ1440">
        <v>6</v>
      </c>
      <c r="BR1440">
        <v>6</v>
      </c>
      <c r="BS1440">
        <v>6</v>
      </c>
      <c r="BT1440">
        <v>6</v>
      </c>
      <c r="BU1440">
        <v>6</v>
      </c>
      <c r="BV1440" t="str">
        <f>"11:00 AM"</f>
        <v>11:00 AM</v>
      </c>
      <c r="BW1440" t="str">
        <f>"9:00 PM"</f>
        <v>9:00 PM</v>
      </c>
      <c r="BX1440" t="s">
        <v>158</v>
      </c>
      <c r="BY1440">
        <v>0</v>
      </c>
      <c r="BZ1440">
        <v>12</v>
      </c>
      <c r="CA1440" t="s">
        <v>115</v>
      </c>
      <c r="CC1440" t="s">
        <v>8539</v>
      </c>
      <c r="CD1440" t="s">
        <v>8540</v>
      </c>
      <c r="CE1440" t="s">
        <v>2776</v>
      </c>
      <c r="CF1440" t="s">
        <v>119</v>
      </c>
      <c r="CG1440" t="s">
        <v>120</v>
      </c>
      <c r="CH1440" s="8">
        <v>96950</v>
      </c>
      <c r="CI1440" s="3">
        <v>8.83</v>
      </c>
      <c r="CJ1440" s="3">
        <v>8.83</v>
      </c>
      <c r="CK1440" s="3">
        <v>13.25</v>
      </c>
      <c r="CL1440" s="3">
        <v>13.25</v>
      </c>
      <c r="CM1440" t="s">
        <v>136</v>
      </c>
      <c r="CN1440" t="s">
        <v>137</v>
      </c>
      <c r="CO1440" t="s">
        <v>138</v>
      </c>
      <c r="CQ1440" t="s">
        <v>115</v>
      </c>
      <c r="CR1440" t="s">
        <v>133</v>
      </c>
      <c r="CS1440" t="s">
        <v>139</v>
      </c>
      <c r="CT1440" t="s">
        <v>133</v>
      </c>
      <c r="CU1440" t="s">
        <v>139</v>
      </c>
      <c r="CV1440" t="s">
        <v>133</v>
      </c>
      <c r="CW1440" t="s">
        <v>139</v>
      </c>
      <c r="CX1440" t="s">
        <v>5972</v>
      </c>
      <c r="CY1440" s="10">
        <v>16702332288</v>
      </c>
      <c r="CZ1440" t="s">
        <v>2782</v>
      </c>
      <c r="DA1440" t="s">
        <v>139</v>
      </c>
      <c r="DB1440" t="s">
        <v>133</v>
      </c>
      <c r="DC1440" t="s">
        <v>115</v>
      </c>
    </row>
    <row r="1441" spans="1:112" ht="14.45" customHeight="1" x14ac:dyDescent="0.25">
      <c r="A1441" t="s">
        <v>8765</v>
      </c>
      <c r="B1441" t="s">
        <v>192</v>
      </c>
      <c r="C1441" s="1">
        <v>45694</v>
      </c>
      <c r="D1441" s="1">
        <v>45726</v>
      </c>
      <c r="E1441" t="s">
        <v>114</v>
      </c>
      <c r="G1441" t="s">
        <v>115</v>
      </c>
      <c r="H1441" t="s">
        <v>115</v>
      </c>
      <c r="I1441" t="s">
        <v>115</v>
      </c>
      <c r="J1441" t="s">
        <v>778</v>
      </c>
      <c r="K1441" t="s">
        <v>139</v>
      </c>
      <c r="L1441" t="s">
        <v>6732</v>
      </c>
      <c r="M1441" t="s">
        <v>6733</v>
      </c>
      <c r="N1441" t="s">
        <v>148</v>
      </c>
      <c r="O1441" t="s">
        <v>120</v>
      </c>
      <c r="P1441" s="8">
        <v>96950</v>
      </c>
      <c r="Q1441" t="s">
        <v>121</v>
      </c>
      <c r="R1441" t="s">
        <v>139</v>
      </c>
      <c r="S1441" s="10">
        <v>16702346560</v>
      </c>
      <c r="U1441" t="s">
        <v>781</v>
      </c>
      <c r="V1441">
        <v>238220</v>
      </c>
      <c r="W1441" t="s">
        <v>123</v>
      </c>
      <c r="Y1441" t="s">
        <v>782</v>
      </c>
      <c r="Z1441" t="s">
        <v>783</v>
      </c>
      <c r="AA1441" t="s">
        <v>784</v>
      </c>
      <c r="AB1441" t="s">
        <v>785</v>
      </c>
      <c r="AC1441" t="s">
        <v>6732</v>
      </c>
      <c r="AD1441" t="s">
        <v>6733</v>
      </c>
      <c r="AE1441" t="s">
        <v>148</v>
      </c>
      <c r="AF1441" t="s">
        <v>120</v>
      </c>
      <c r="AG1441" s="8">
        <v>96950</v>
      </c>
      <c r="AH1441" t="s">
        <v>121</v>
      </c>
      <c r="AJ1441" s="10">
        <v>16702346560</v>
      </c>
      <c r="AL1441" t="s">
        <v>786</v>
      </c>
      <c r="BD1441" t="str">
        <f>"49-9021.00"</f>
        <v>49-9021.00</v>
      </c>
      <c r="BE1441" t="s">
        <v>935</v>
      </c>
      <c r="BF1441" t="s">
        <v>6734</v>
      </c>
      <c r="BG1441" t="s">
        <v>6735</v>
      </c>
      <c r="BH1441">
        <v>1</v>
      </c>
      <c r="BJ1441" s="1">
        <v>45809</v>
      </c>
      <c r="BK1441" s="1">
        <v>46173</v>
      </c>
      <c r="BN1441">
        <v>44</v>
      </c>
      <c r="BO1441">
        <v>0</v>
      </c>
      <c r="BP1441">
        <v>8</v>
      </c>
      <c r="BQ1441">
        <v>8</v>
      </c>
      <c r="BR1441">
        <v>8</v>
      </c>
      <c r="BS1441">
        <v>8</v>
      </c>
      <c r="BT1441">
        <v>8</v>
      </c>
      <c r="BU1441">
        <v>4</v>
      </c>
      <c r="BV1441" t="str">
        <f>"8:00 AM"</f>
        <v>8:00 AM</v>
      </c>
      <c r="BW1441" t="str">
        <f>"5:00 PM"</f>
        <v>5:00 PM</v>
      </c>
      <c r="BX1441" t="s">
        <v>226</v>
      </c>
      <c r="BY1441">
        <v>0</v>
      </c>
      <c r="BZ1441">
        <v>24</v>
      </c>
      <c r="CA1441" t="s">
        <v>115</v>
      </c>
      <c r="CC1441" t="s">
        <v>6736</v>
      </c>
      <c r="CD1441" t="s">
        <v>6732</v>
      </c>
      <c r="CE1441" t="s">
        <v>6733</v>
      </c>
      <c r="CF1441" t="s">
        <v>148</v>
      </c>
      <c r="CG1441" t="s">
        <v>120</v>
      </c>
      <c r="CH1441" s="8">
        <v>96950</v>
      </c>
      <c r="CI1441" s="3">
        <v>2400</v>
      </c>
      <c r="CJ1441" s="3">
        <v>3200</v>
      </c>
      <c r="CK1441" s="3">
        <v>0</v>
      </c>
      <c r="CL1441" s="3">
        <v>0</v>
      </c>
      <c r="CM1441" t="s">
        <v>869</v>
      </c>
      <c r="CO1441" t="s">
        <v>138</v>
      </c>
      <c r="CQ1441" t="s">
        <v>133</v>
      </c>
      <c r="CR1441" t="s">
        <v>133</v>
      </c>
      <c r="CS1441" t="s">
        <v>133</v>
      </c>
      <c r="CT1441" t="s">
        <v>139</v>
      </c>
      <c r="CU1441" t="s">
        <v>139</v>
      </c>
      <c r="CV1441" t="s">
        <v>133</v>
      </c>
      <c r="CW1441" t="s">
        <v>133</v>
      </c>
      <c r="CX1441" t="s">
        <v>790</v>
      </c>
      <c r="CY1441" s="10">
        <v>16702346560</v>
      </c>
      <c r="CZ1441" t="s">
        <v>786</v>
      </c>
      <c r="DA1441" t="s">
        <v>296</v>
      </c>
      <c r="DB1441" t="s">
        <v>133</v>
      </c>
      <c r="DC1441" t="s">
        <v>115</v>
      </c>
    </row>
    <row r="1442" spans="1:112" ht="14.45" customHeight="1" x14ac:dyDescent="0.25">
      <c r="A1442" t="s">
        <v>794</v>
      </c>
      <c r="B1442" t="s">
        <v>143</v>
      </c>
      <c r="C1442" s="1">
        <v>45660</v>
      </c>
      <c r="D1442" s="1">
        <v>45727</v>
      </c>
      <c r="E1442" t="s">
        <v>114</v>
      </c>
      <c r="G1442" t="s">
        <v>115</v>
      </c>
      <c r="H1442" t="s">
        <v>115</v>
      </c>
      <c r="I1442" t="s">
        <v>115</v>
      </c>
      <c r="J1442" t="s">
        <v>795</v>
      </c>
      <c r="K1442" t="s">
        <v>796</v>
      </c>
      <c r="L1442" t="s">
        <v>797</v>
      </c>
      <c r="M1442" t="s">
        <v>798</v>
      </c>
      <c r="N1442" t="s">
        <v>119</v>
      </c>
      <c r="O1442" t="s">
        <v>120</v>
      </c>
      <c r="P1442" s="8">
        <v>96950</v>
      </c>
      <c r="Q1442" t="s">
        <v>121</v>
      </c>
      <c r="S1442" s="10">
        <v>16707836408</v>
      </c>
      <c r="U1442" t="s">
        <v>799</v>
      </c>
      <c r="V1442">
        <v>561320</v>
      </c>
      <c r="W1442" t="s">
        <v>234</v>
      </c>
      <c r="X1442" t="s">
        <v>133</v>
      </c>
      <c r="Y1442" t="s">
        <v>800</v>
      </c>
      <c r="Z1442" t="s">
        <v>801</v>
      </c>
      <c r="AA1442" t="s">
        <v>802</v>
      </c>
      <c r="AB1442" t="s">
        <v>365</v>
      </c>
      <c r="AC1442" t="s">
        <v>797</v>
      </c>
      <c r="AD1442" t="s">
        <v>798</v>
      </c>
      <c r="AE1442" t="s">
        <v>119</v>
      </c>
      <c r="AF1442" t="s">
        <v>120</v>
      </c>
      <c r="AG1442" s="8">
        <v>96950</v>
      </c>
      <c r="AH1442" t="s">
        <v>121</v>
      </c>
      <c r="AJ1442" s="10">
        <v>16707836408</v>
      </c>
      <c r="AL1442" t="s">
        <v>803</v>
      </c>
      <c r="BD1442" t="str">
        <f>"37-2011.00"</f>
        <v>37-2011.00</v>
      </c>
      <c r="BE1442" t="s">
        <v>203</v>
      </c>
      <c r="BF1442" t="s">
        <v>804</v>
      </c>
      <c r="BG1442" t="s">
        <v>805</v>
      </c>
      <c r="BH1442">
        <v>3</v>
      </c>
      <c r="BI1442">
        <v>3</v>
      </c>
      <c r="BJ1442" s="1">
        <v>45767</v>
      </c>
      <c r="BK1442" s="1">
        <v>46131</v>
      </c>
      <c r="BL1442" s="1">
        <v>45767</v>
      </c>
      <c r="BM1442" s="1">
        <v>46131</v>
      </c>
      <c r="BN1442">
        <v>40</v>
      </c>
      <c r="BO1442">
        <v>0</v>
      </c>
      <c r="BP1442">
        <v>8</v>
      </c>
      <c r="BQ1442">
        <v>8</v>
      </c>
      <c r="BR1442">
        <v>8</v>
      </c>
      <c r="BS1442">
        <v>8</v>
      </c>
      <c r="BT1442">
        <v>8</v>
      </c>
      <c r="BU1442">
        <v>0</v>
      </c>
      <c r="BV1442" t="str">
        <f>"8:00 AM"</f>
        <v>8:00 AM</v>
      </c>
      <c r="BW1442" t="str">
        <f>"5:00 PM"</f>
        <v>5:00 PM</v>
      </c>
      <c r="BX1442" t="s">
        <v>158</v>
      </c>
      <c r="BY1442">
        <v>0</v>
      </c>
      <c r="BZ1442">
        <v>12</v>
      </c>
      <c r="CA1442" t="s">
        <v>115</v>
      </c>
      <c r="CC1442" t="s">
        <v>158</v>
      </c>
      <c r="CD1442" t="s">
        <v>797</v>
      </c>
      <c r="CE1442" t="s">
        <v>798</v>
      </c>
      <c r="CF1442" t="s">
        <v>119</v>
      </c>
      <c r="CG1442" t="s">
        <v>120</v>
      </c>
      <c r="CH1442" s="8">
        <v>96950</v>
      </c>
      <c r="CI1442" s="3">
        <v>8.2899999999999991</v>
      </c>
      <c r="CJ1442" s="3">
        <v>8.2899999999999991</v>
      </c>
      <c r="CK1442" s="3">
        <v>12.44</v>
      </c>
      <c r="CL1442" s="3">
        <v>12.44</v>
      </c>
      <c r="CM1442" t="s">
        <v>136</v>
      </c>
      <c r="CN1442" t="s">
        <v>137</v>
      </c>
      <c r="CO1442" t="s">
        <v>138</v>
      </c>
      <c r="CQ1442" t="s">
        <v>115</v>
      </c>
      <c r="CR1442" t="s">
        <v>133</v>
      </c>
      <c r="CS1442" t="s">
        <v>139</v>
      </c>
      <c r="CT1442" t="s">
        <v>133</v>
      </c>
      <c r="CU1442" t="s">
        <v>139</v>
      </c>
      <c r="CV1442" t="s">
        <v>133</v>
      </c>
      <c r="CW1442" t="s">
        <v>139</v>
      </c>
      <c r="CX1442" t="s">
        <v>806</v>
      </c>
      <c r="CY1442" s="10">
        <v>16707836408</v>
      </c>
      <c r="CZ1442" t="s">
        <v>803</v>
      </c>
      <c r="DA1442" t="s">
        <v>139</v>
      </c>
      <c r="DB1442" t="s">
        <v>133</v>
      </c>
      <c r="DC1442" t="s">
        <v>133</v>
      </c>
      <c r="DD1442" t="s">
        <v>800</v>
      </c>
      <c r="DE1442" t="s">
        <v>801</v>
      </c>
      <c r="DF1442" t="s">
        <v>807</v>
      </c>
      <c r="DG1442" t="s">
        <v>808</v>
      </c>
      <c r="DH1442" t="s">
        <v>803</v>
      </c>
    </row>
    <row r="1443" spans="1:112" ht="14.45" customHeight="1" x14ac:dyDescent="0.25">
      <c r="A1443" t="s">
        <v>3794</v>
      </c>
      <c r="B1443" t="s">
        <v>113</v>
      </c>
      <c r="C1443" s="1">
        <v>45720</v>
      </c>
      <c r="D1443" s="1">
        <v>45727</v>
      </c>
      <c r="E1443" t="s">
        <v>114</v>
      </c>
      <c r="G1443" t="s">
        <v>133</v>
      </c>
      <c r="H1443" t="s">
        <v>133</v>
      </c>
      <c r="I1443" t="s">
        <v>115</v>
      </c>
      <c r="J1443" t="s">
        <v>2594</v>
      </c>
      <c r="L1443" t="s">
        <v>2595</v>
      </c>
      <c r="M1443" t="s">
        <v>3795</v>
      </c>
      <c r="N1443" t="s">
        <v>119</v>
      </c>
      <c r="O1443" t="s">
        <v>120</v>
      </c>
      <c r="P1443" s="8">
        <v>96950</v>
      </c>
      <c r="Q1443" t="s">
        <v>121</v>
      </c>
      <c r="S1443" s="10">
        <v>16702874740</v>
      </c>
      <c r="U1443" t="s">
        <v>2596</v>
      </c>
      <c r="V1443">
        <v>333111</v>
      </c>
      <c r="W1443" t="s">
        <v>123</v>
      </c>
      <c r="Y1443" t="s">
        <v>2597</v>
      </c>
      <c r="Z1443" t="s">
        <v>2598</v>
      </c>
      <c r="AA1443" t="s">
        <v>1411</v>
      </c>
      <c r="AB1443" t="s">
        <v>648</v>
      </c>
      <c r="AC1443" t="s">
        <v>3796</v>
      </c>
      <c r="AD1443" t="s">
        <v>3797</v>
      </c>
      <c r="AE1443" t="s">
        <v>119</v>
      </c>
      <c r="AF1443" t="s">
        <v>120</v>
      </c>
      <c r="AG1443" s="8">
        <v>96950</v>
      </c>
      <c r="AH1443" t="s">
        <v>121</v>
      </c>
      <c r="AJ1443" s="10">
        <v>16702337770</v>
      </c>
      <c r="AL1443" t="s">
        <v>2602</v>
      </c>
      <c r="BD1443" t="str">
        <f>"49-9071.00"</f>
        <v>49-9071.00</v>
      </c>
      <c r="BE1443" t="s">
        <v>241</v>
      </c>
      <c r="BF1443" t="s">
        <v>3798</v>
      </c>
      <c r="BG1443" t="s">
        <v>1570</v>
      </c>
      <c r="BH1443">
        <v>4</v>
      </c>
      <c r="BJ1443" s="1">
        <v>45931</v>
      </c>
      <c r="BK1443" s="1">
        <v>47026</v>
      </c>
      <c r="BN1443">
        <v>40</v>
      </c>
      <c r="BO1443">
        <v>0</v>
      </c>
      <c r="BP1443">
        <v>8</v>
      </c>
      <c r="BQ1443">
        <v>8</v>
      </c>
      <c r="BR1443">
        <v>8</v>
      </c>
      <c r="BS1443">
        <v>8</v>
      </c>
      <c r="BT1443">
        <v>8</v>
      </c>
      <c r="BU1443">
        <v>0</v>
      </c>
      <c r="BV1443" t="str">
        <f>"8:00 AM"</f>
        <v>8:00 AM</v>
      </c>
      <c r="BW1443" t="str">
        <f>"5:00 PM"</f>
        <v>5:00 PM</v>
      </c>
      <c r="BX1443" t="s">
        <v>158</v>
      </c>
      <c r="BY1443">
        <v>0</v>
      </c>
      <c r="BZ1443">
        <v>12</v>
      </c>
      <c r="CA1443" t="s">
        <v>115</v>
      </c>
      <c r="CC1443" t="s">
        <v>3799</v>
      </c>
      <c r="CD1443" t="s">
        <v>3797</v>
      </c>
      <c r="CE1443" t="s">
        <v>3796</v>
      </c>
      <c r="CF1443" t="s">
        <v>119</v>
      </c>
      <c r="CG1443" t="s">
        <v>120</v>
      </c>
      <c r="CH1443" s="8">
        <v>96950</v>
      </c>
      <c r="CI1443" s="3">
        <v>9.75</v>
      </c>
      <c r="CJ1443" s="3">
        <v>9.75</v>
      </c>
      <c r="CK1443" s="3">
        <v>14.62</v>
      </c>
      <c r="CL1443" s="3">
        <v>14.62</v>
      </c>
      <c r="CM1443" t="s">
        <v>136</v>
      </c>
      <c r="CN1443" t="s">
        <v>3800</v>
      </c>
      <c r="CO1443" t="s">
        <v>138</v>
      </c>
      <c r="CQ1443" t="s">
        <v>115</v>
      </c>
      <c r="CR1443" t="s">
        <v>133</v>
      </c>
      <c r="CS1443" t="s">
        <v>133</v>
      </c>
      <c r="CT1443" t="s">
        <v>133</v>
      </c>
      <c r="CU1443" t="s">
        <v>139</v>
      </c>
      <c r="CV1443" t="s">
        <v>133</v>
      </c>
      <c r="CW1443" t="s">
        <v>139</v>
      </c>
      <c r="CX1443" t="s">
        <v>3801</v>
      </c>
      <c r="CY1443" s="10">
        <v>16707837461</v>
      </c>
      <c r="CZ1443" t="s">
        <v>2600</v>
      </c>
      <c r="DA1443" t="s">
        <v>2603</v>
      </c>
      <c r="DB1443" t="s">
        <v>133</v>
      </c>
      <c r="DC1443" t="s">
        <v>115</v>
      </c>
    </row>
    <row r="1444" spans="1:112" ht="14.45" customHeight="1" x14ac:dyDescent="0.25">
      <c r="A1444" t="s">
        <v>7185</v>
      </c>
      <c r="B1444" t="s">
        <v>192</v>
      </c>
      <c r="C1444" s="1">
        <v>45692</v>
      </c>
      <c r="D1444" s="1">
        <v>45727</v>
      </c>
      <c r="E1444" t="s">
        <v>114</v>
      </c>
      <c r="G1444" t="s">
        <v>115</v>
      </c>
      <c r="H1444" t="s">
        <v>115</v>
      </c>
      <c r="I1444" t="s">
        <v>115</v>
      </c>
      <c r="J1444" t="s">
        <v>326</v>
      </c>
      <c r="K1444" t="s">
        <v>327</v>
      </c>
      <c r="L1444" t="s">
        <v>959</v>
      </c>
      <c r="M1444" t="s">
        <v>329</v>
      </c>
      <c r="N1444" t="s">
        <v>119</v>
      </c>
      <c r="O1444" t="s">
        <v>120</v>
      </c>
      <c r="P1444" s="8">
        <v>96950</v>
      </c>
      <c r="Q1444" t="s">
        <v>121</v>
      </c>
      <c r="S1444" s="10">
        <v>16702336927</v>
      </c>
      <c r="U1444" t="s">
        <v>7186</v>
      </c>
      <c r="V1444">
        <v>561320</v>
      </c>
      <c r="W1444" t="s">
        <v>123</v>
      </c>
      <c r="Y1444" t="s">
        <v>331</v>
      </c>
      <c r="Z1444" t="s">
        <v>332</v>
      </c>
      <c r="AA1444" t="s">
        <v>333</v>
      </c>
      <c r="AB1444" t="s">
        <v>200</v>
      </c>
      <c r="AC1444" t="s">
        <v>959</v>
      </c>
      <c r="AD1444" t="s">
        <v>329</v>
      </c>
      <c r="AE1444" t="s">
        <v>119</v>
      </c>
      <c r="AF1444" t="s">
        <v>120</v>
      </c>
      <c r="AG1444" s="8">
        <v>96950</v>
      </c>
      <c r="AH1444" t="s">
        <v>121</v>
      </c>
      <c r="AJ1444" s="10">
        <v>16702336927</v>
      </c>
      <c r="AL1444" t="s">
        <v>334</v>
      </c>
      <c r="BD1444" t="str">
        <f>"37-2011.00"</f>
        <v>37-2011.00</v>
      </c>
      <c r="BE1444" t="s">
        <v>203</v>
      </c>
      <c r="BF1444" t="s">
        <v>7187</v>
      </c>
      <c r="BG1444" t="s">
        <v>2257</v>
      </c>
      <c r="BH1444">
        <v>20</v>
      </c>
      <c r="BJ1444" s="1">
        <v>45809</v>
      </c>
      <c r="BK1444" s="1">
        <v>46173</v>
      </c>
      <c r="BN1444">
        <v>35</v>
      </c>
      <c r="BO1444">
        <v>0</v>
      </c>
      <c r="BP1444">
        <v>7</v>
      </c>
      <c r="BQ1444">
        <v>7</v>
      </c>
      <c r="BR1444">
        <v>7</v>
      </c>
      <c r="BS1444">
        <v>7</v>
      </c>
      <c r="BT1444">
        <v>7</v>
      </c>
      <c r="BU1444">
        <v>0</v>
      </c>
      <c r="BV1444" t="str">
        <f>"7:30 AM"</f>
        <v>7:30 AM</v>
      </c>
      <c r="BW1444" t="str">
        <f>"4:30 PM"</f>
        <v>4:30 PM</v>
      </c>
      <c r="BX1444" t="s">
        <v>158</v>
      </c>
      <c r="BY1444">
        <v>0</v>
      </c>
      <c r="BZ1444">
        <v>12</v>
      </c>
      <c r="CA1444" t="s">
        <v>115</v>
      </c>
      <c r="CC1444" s="2" t="s">
        <v>7188</v>
      </c>
      <c r="CD1444" t="s">
        <v>7189</v>
      </c>
      <c r="CF1444" t="s">
        <v>119</v>
      </c>
      <c r="CG1444" t="s">
        <v>120</v>
      </c>
      <c r="CH1444" s="8">
        <v>96950</v>
      </c>
      <c r="CI1444" s="3">
        <v>8.2899999999999991</v>
      </c>
      <c r="CJ1444" s="3">
        <v>8.2899999999999991</v>
      </c>
      <c r="CK1444" s="3">
        <v>12.44</v>
      </c>
      <c r="CL1444" s="3">
        <v>12.44</v>
      </c>
      <c r="CM1444" t="s">
        <v>136</v>
      </c>
      <c r="CN1444" t="s">
        <v>139</v>
      </c>
      <c r="CO1444" t="s">
        <v>138</v>
      </c>
      <c r="CQ1444" t="s">
        <v>115</v>
      </c>
      <c r="CR1444" t="s">
        <v>133</v>
      </c>
      <c r="CS1444" t="s">
        <v>139</v>
      </c>
      <c r="CT1444" t="s">
        <v>133</v>
      </c>
      <c r="CU1444" t="s">
        <v>139</v>
      </c>
      <c r="CV1444" t="s">
        <v>133</v>
      </c>
      <c r="CW1444" t="s">
        <v>139</v>
      </c>
      <c r="CX1444" t="s">
        <v>965</v>
      </c>
      <c r="CY1444" s="10">
        <v>16702336927</v>
      </c>
      <c r="CZ1444" t="s">
        <v>334</v>
      </c>
      <c r="DA1444" t="s">
        <v>139</v>
      </c>
      <c r="DB1444" t="s">
        <v>133</v>
      </c>
      <c r="DC1444" t="s">
        <v>115</v>
      </c>
    </row>
    <row r="1445" spans="1:112" ht="14.45" customHeight="1" x14ac:dyDescent="0.25">
      <c r="A1445" t="s">
        <v>8045</v>
      </c>
      <c r="B1445" t="s">
        <v>192</v>
      </c>
      <c r="C1445" s="1">
        <v>45690</v>
      </c>
      <c r="D1445" s="1">
        <v>45727</v>
      </c>
      <c r="E1445" t="s">
        <v>144</v>
      </c>
      <c r="F1445" s="1">
        <v>45868</v>
      </c>
      <c r="G1445" t="s">
        <v>115</v>
      </c>
      <c r="H1445" t="s">
        <v>115</v>
      </c>
      <c r="I1445" t="s">
        <v>115</v>
      </c>
      <c r="J1445" t="s">
        <v>3312</v>
      </c>
      <c r="K1445" t="s">
        <v>8046</v>
      </c>
      <c r="L1445" t="s">
        <v>3314</v>
      </c>
      <c r="M1445" t="s">
        <v>2990</v>
      </c>
      <c r="N1445" t="s">
        <v>148</v>
      </c>
      <c r="O1445" t="s">
        <v>120</v>
      </c>
      <c r="P1445" s="8">
        <v>96950</v>
      </c>
      <c r="Q1445" t="s">
        <v>121</v>
      </c>
      <c r="S1445" s="10">
        <v>16702353313</v>
      </c>
      <c r="U1445" t="s">
        <v>3315</v>
      </c>
      <c r="V1445">
        <v>722511</v>
      </c>
      <c r="W1445" t="s">
        <v>123</v>
      </c>
      <c r="Y1445" t="s">
        <v>1195</v>
      </c>
      <c r="Z1445" t="s">
        <v>2992</v>
      </c>
      <c r="AB1445" t="s">
        <v>2725</v>
      </c>
      <c r="AC1445" t="s">
        <v>3314</v>
      </c>
      <c r="AD1445" t="s">
        <v>2990</v>
      </c>
      <c r="AE1445" t="s">
        <v>148</v>
      </c>
      <c r="AF1445" t="s">
        <v>120</v>
      </c>
      <c r="AG1445" s="8">
        <v>96950</v>
      </c>
      <c r="AH1445" t="s">
        <v>121</v>
      </c>
      <c r="AJ1445" s="10">
        <v>16702353313</v>
      </c>
      <c r="AL1445" t="s">
        <v>2994</v>
      </c>
      <c r="BD1445" t="str">
        <f>"35-3031.00"</f>
        <v>35-3031.00</v>
      </c>
      <c r="BE1445" t="s">
        <v>1072</v>
      </c>
      <c r="BF1445" t="s">
        <v>8047</v>
      </c>
      <c r="BG1445" t="s">
        <v>8048</v>
      </c>
      <c r="BH1445">
        <v>3</v>
      </c>
      <c r="BJ1445" s="1">
        <v>45870</v>
      </c>
      <c r="BK1445" s="1">
        <v>46234</v>
      </c>
      <c r="BN1445">
        <v>36</v>
      </c>
      <c r="BO1445">
        <v>6</v>
      </c>
      <c r="BP1445">
        <v>6</v>
      </c>
      <c r="BQ1445">
        <v>6</v>
      </c>
      <c r="BR1445">
        <v>0</v>
      </c>
      <c r="BS1445">
        <v>6</v>
      </c>
      <c r="BT1445">
        <v>6</v>
      </c>
      <c r="BU1445">
        <v>6</v>
      </c>
      <c r="BV1445" t="str">
        <f>"7:00 AM"</f>
        <v>7:00 AM</v>
      </c>
      <c r="BW1445" t="str">
        <f>"9:00 PM"</f>
        <v>9:00 PM</v>
      </c>
      <c r="BX1445" t="s">
        <v>158</v>
      </c>
      <c r="BY1445">
        <v>0</v>
      </c>
      <c r="BZ1445">
        <v>3</v>
      </c>
      <c r="CA1445" t="s">
        <v>115</v>
      </c>
      <c r="CC1445" t="s">
        <v>8049</v>
      </c>
      <c r="CD1445" t="s">
        <v>3319</v>
      </c>
      <c r="CE1445" t="s">
        <v>3238</v>
      </c>
      <c r="CF1445" t="s">
        <v>148</v>
      </c>
      <c r="CG1445" t="s">
        <v>120</v>
      </c>
      <c r="CH1445" s="8">
        <v>96950</v>
      </c>
      <c r="CI1445" s="3">
        <v>8.0399999999999991</v>
      </c>
      <c r="CJ1445" s="3">
        <v>8.0399999999999991</v>
      </c>
      <c r="CK1445" s="3">
        <v>0</v>
      </c>
      <c r="CL1445" s="3">
        <v>0</v>
      </c>
      <c r="CM1445" t="s">
        <v>136</v>
      </c>
      <c r="CN1445" t="s">
        <v>158</v>
      </c>
      <c r="CO1445" t="s">
        <v>4733</v>
      </c>
      <c r="CQ1445" t="s">
        <v>115</v>
      </c>
      <c r="CR1445" t="s">
        <v>133</v>
      </c>
      <c r="CS1445" t="s">
        <v>139</v>
      </c>
      <c r="CT1445" t="s">
        <v>139</v>
      </c>
      <c r="CU1445" t="s">
        <v>139</v>
      </c>
      <c r="CV1445" t="s">
        <v>133</v>
      </c>
      <c r="CW1445" t="s">
        <v>139</v>
      </c>
      <c r="CX1445" t="s">
        <v>158</v>
      </c>
      <c r="CY1445" s="10">
        <v>16702353313</v>
      </c>
      <c r="CZ1445" t="s">
        <v>2994</v>
      </c>
      <c r="DA1445" t="s">
        <v>139</v>
      </c>
      <c r="DB1445" t="s">
        <v>133</v>
      </c>
      <c r="DC1445" t="s">
        <v>115</v>
      </c>
    </row>
    <row r="1446" spans="1:112" ht="14.45" customHeight="1" x14ac:dyDescent="0.25">
      <c r="A1446" t="s">
        <v>9071</v>
      </c>
      <c r="B1446" t="s">
        <v>143</v>
      </c>
      <c r="C1446" s="1">
        <v>45683</v>
      </c>
      <c r="D1446" s="1">
        <v>45727</v>
      </c>
      <c r="E1446" t="s">
        <v>114</v>
      </c>
      <c r="G1446" t="s">
        <v>115</v>
      </c>
      <c r="H1446" t="s">
        <v>115</v>
      </c>
      <c r="I1446" t="s">
        <v>115</v>
      </c>
      <c r="J1446" t="s">
        <v>6513</v>
      </c>
      <c r="K1446" t="s">
        <v>5228</v>
      </c>
      <c r="L1446" t="s">
        <v>5229</v>
      </c>
      <c r="M1446" t="s">
        <v>5230</v>
      </c>
      <c r="N1446" t="s">
        <v>148</v>
      </c>
      <c r="O1446" t="s">
        <v>120</v>
      </c>
      <c r="P1446" s="8">
        <v>96950</v>
      </c>
      <c r="Q1446" t="s">
        <v>121</v>
      </c>
      <c r="S1446" s="10">
        <v>16703221690</v>
      </c>
      <c r="T1446">
        <v>408</v>
      </c>
      <c r="U1446" t="s">
        <v>5231</v>
      </c>
      <c r="V1446">
        <v>488510</v>
      </c>
      <c r="W1446" t="s">
        <v>123</v>
      </c>
      <c r="Y1446" t="s">
        <v>2028</v>
      </c>
      <c r="Z1446" t="s">
        <v>6514</v>
      </c>
      <c r="AA1446" t="s">
        <v>5233</v>
      </c>
      <c r="AB1446" t="s">
        <v>460</v>
      </c>
      <c r="AC1446" t="s">
        <v>5229</v>
      </c>
      <c r="AD1446" t="s">
        <v>5230</v>
      </c>
      <c r="AE1446" t="s">
        <v>148</v>
      </c>
      <c r="AF1446" t="s">
        <v>120</v>
      </c>
      <c r="AG1446" s="8">
        <v>96950</v>
      </c>
      <c r="AH1446" t="s">
        <v>121</v>
      </c>
      <c r="AJ1446" s="10">
        <v>16703221690</v>
      </c>
      <c r="AK1446">
        <v>408</v>
      </c>
      <c r="AL1446" t="s">
        <v>5234</v>
      </c>
      <c r="BD1446" t="str">
        <f>"49-3031.00"</f>
        <v>49-3031.00</v>
      </c>
      <c r="BE1446" t="s">
        <v>445</v>
      </c>
      <c r="BF1446" t="s">
        <v>9072</v>
      </c>
      <c r="BG1446" t="s">
        <v>9073</v>
      </c>
      <c r="BH1446">
        <v>2</v>
      </c>
      <c r="BI1446">
        <v>2</v>
      </c>
      <c r="BJ1446" s="1">
        <v>45778</v>
      </c>
      <c r="BK1446" s="1">
        <v>46142</v>
      </c>
      <c r="BL1446" s="1">
        <v>45778</v>
      </c>
      <c r="BM1446" s="1">
        <v>46142</v>
      </c>
      <c r="BN1446">
        <v>35</v>
      </c>
      <c r="BO1446">
        <v>0</v>
      </c>
      <c r="BP1446">
        <v>7</v>
      </c>
      <c r="BQ1446">
        <v>7</v>
      </c>
      <c r="BR1446">
        <v>7</v>
      </c>
      <c r="BS1446">
        <v>7</v>
      </c>
      <c r="BT1446">
        <v>7</v>
      </c>
      <c r="BU1446">
        <v>0</v>
      </c>
      <c r="BV1446" t="str">
        <f>"8:00 AM"</f>
        <v>8:00 AM</v>
      </c>
      <c r="BW1446" t="str">
        <f>"5:00 PM"</f>
        <v>5:00 PM</v>
      </c>
      <c r="BX1446" t="s">
        <v>226</v>
      </c>
      <c r="BY1446">
        <v>0</v>
      </c>
      <c r="BZ1446">
        <v>12</v>
      </c>
      <c r="CA1446" t="s">
        <v>115</v>
      </c>
      <c r="CC1446" t="s">
        <v>9074</v>
      </c>
      <c r="CD1446" t="s">
        <v>5229</v>
      </c>
      <c r="CE1446" t="s">
        <v>5230</v>
      </c>
      <c r="CF1446" t="s">
        <v>148</v>
      </c>
      <c r="CG1446" t="s">
        <v>120</v>
      </c>
      <c r="CH1446" s="8">
        <v>96950</v>
      </c>
      <c r="CI1446" s="3">
        <v>11.85</v>
      </c>
      <c r="CJ1446" s="3">
        <v>11.85</v>
      </c>
      <c r="CK1446" s="3">
        <v>17.78</v>
      </c>
      <c r="CL1446" s="3">
        <v>17.78</v>
      </c>
      <c r="CM1446" t="s">
        <v>136</v>
      </c>
      <c r="CN1446" t="s">
        <v>2330</v>
      </c>
      <c r="CO1446" t="s">
        <v>138</v>
      </c>
      <c r="CQ1446" t="s">
        <v>115</v>
      </c>
      <c r="CR1446" t="s">
        <v>133</v>
      </c>
      <c r="CS1446" t="s">
        <v>139</v>
      </c>
      <c r="CT1446" t="s">
        <v>133</v>
      </c>
      <c r="CU1446" t="s">
        <v>133</v>
      </c>
      <c r="CV1446" t="s">
        <v>133</v>
      </c>
      <c r="CW1446" t="s">
        <v>139</v>
      </c>
      <c r="CX1446" t="s">
        <v>713</v>
      </c>
      <c r="CY1446" s="10">
        <v>16703221690</v>
      </c>
      <c r="CZ1446" t="s">
        <v>5234</v>
      </c>
      <c r="DA1446" t="s">
        <v>710</v>
      </c>
      <c r="DB1446" t="s">
        <v>133</v>
      </c>
      <c r="DC1446" t="s">
        <v>115</v>
      </c>
    </row>
    <row r="1447" spans="1:112" ht="14.45" customHeight="1" x14ac:dyDescent="0.25">
      <c r="A1447" t="s">
        <v>5353</v>
      </c>
      <c r="B1447" t="s">
        <v>143</v>
      </c>
      <c r="C1447" s="1">
        <v>45665</v>
      </c>
      <c r="D1447" s="1">
        <v>45728</v>
      </c>
      <c r="E1447" t="s">
        <v>114</v>
      </c>
      <c r="G1447" t="s">
        <v>133</v>
      </c>
      <c r="H1447" t="s">
        <v>115</v>
      </c>
      <c r="I1447" t="s">
        <v>115</v>
      </c>
      <c r="J1447" t="s">
        <v>859</v>
      </c>
      <c r="L1447" t="s">
        <v>860</v>
      </c>
      <c r="M1447" t="s">
        <v>861</v>
      </c>
      <c r="N1447" t="s">
        <v>119</v>
      </c>
      <c r="O1447" t="s">
        <v>120</v>
      </c>
      <c r="P1447" s="8">
        <v>96950</v>
      </c>
      <c r="Q1447" t="s">
        <v>121</v>
      </c>
      <c r="S1447" s="10">
        <v>16703229240</v>
      </c>
      <c r="U1447" t="s">
        <v>862</v>
      </c>
      <c r="V1447">
        <v>488320</v>
      </c>
      <c r="W1447" t="s">
        <v>123</v>
      </c>
      <c r="Y1447" t="s">
        <v>863</v>
      </c>
      <c r="Z1447" t="s">
        <v>317</v>
      </c>
      <c r="AA1447" t="s">
        <v>237</v>
      </c>
      <c r="AB1447" t="s">
        <v>663</v>
      </c>
      <c r="AC1447" t="s">
        <v>864</v>
      </c>
      <c r="AD1447" t="s">
        <v>861</v>
      </c>
      <c r="AE1447" t="s">
        <v>119</v>
      </c>
      <c r="AF1447" t="s">
        <v>120</v>
      </c>
      <c r="AG1447" s="8">
        <v>96950</v>
      </c>
      <c r="AH1447" t="s">
        <v>121</v>
      </c>
      <c r="AJ1447" s="10">
        <v>16703229240</v>
      </c>
      <c r="AL1447" t="s">
        <v>865</v>
      </c>
      <c r="BD1447" t="str">
        <f>"49-9071.00"</f>
        <v>49-9071.00</v>
      </c>
      <c r="BE1447" t="s">
        <v>241</v>
      </c>
      <c r="BF1447" t="s">
        <v>866</v>
      </c>
      <c r="BG1447" t="s">
        <v>750</v>
      </c>
      <c r="BH1447">
        <v>1</v>
      </c>
      <c r="BI1447">
        <v>1</v>
      </c>
      <c r="BJ1447" s="1">
        <v>45786</v>
      </c>
      <c r="BK1447" s="1">
        <v>46881</v>
      </c>
      <c r="BL1447" s="1">
        <v>45786</v>
      </c>
      <c r="BM1447" s="1">
        <v>46881</v>
      </c>
      <c r="BN1447">
        <v>40</v>
      </c>
      <c r="BO1447">
        <v>0</v>
      </c>
      <c r="BP1447">
        <v>8</v>
      </c>
      <c r="BQ1447">
        <v>8</v>
      </c>
      <c r="BR1447">
        <v>8</v>
      </c>
      <c r="BS1447">
        <v>8</v>
      </c>
      <c r="BT1447">
        <v>8</v>
      </c>
      <c r="BU1447">
        <v>0</v>
      </c>
      <c r="BV1447" t="str">
        <f>"8:00 AM"</f>
        <v>8:00 AM</v>
      </c>
      <c r="BW1447" t="str">
        <f>"5:00 PM"</f>
        <v>5:00 PM</v>
      </c>
      <c r="BX1447" t="s">
        <v>158</v>
      </c>
      <c r="BY1447">
        <v>0</v>
      </c>
      <c r="BZ1447">
        <v>24</v>
      </c>
      <c r="CA1447" t="s">
        <v>115</v>
      </c>
      <c r="CC1447" t="s">
        <v>867</v>
      </c>
      <c r="CD1447" t="s">
        <v>868</v>
      </c>
      <c r="CE1447" t="s">
        <v>861</v>
      </c>
      <c r="CF1447" t="s">
        <v>119</v>
      </c>
      <c r="CG1447" t="s">
        <v>120</v>
      </c>
      <c r="CH1447" s="8">
        <v>96950</v>
      </c>
      <c r="CI1447" s="3">
        <v>9.75</v>
      </c>
      <c r="CJ1447" s="3">
        <v>9.75</v>
      </c>
      <c r="CK1447" s="3">
        <v>14.63</v>
      </c>
      <c r="CL1447" s="3">
        <v>14.63</v>
      </c>
      <c r="CM1447" t="s">
        <v>136</v>
      </c>
      <c r="CN1447" t="s">
        <v>209</v>
      </c>
      <c r="CO1447" t="s">
        <v>138</v>
      </c>
      <c r="CQ1447" t="s">
        <v>115</v>
      </c>
      <c r="CR1447" t="s">
        <v>133</v>
      </c>
      <c r="CS1447" t="s">
        <v>139</v>
      </c>
      <c r="CT1447" t="s">
        <v>133</v>
      </c>
      <c r="CU1447" t="s">
        <v>139</v>
      </c>
      <c r="CV1447" t="s">
        <v>133</v>
      </c>
      <c r="CW1447" t="s">
        <v>139</v>
      </c>
      <c r="CX1447" t="s">
        <v>209</v>
      </c>
      <c r="CY1447" s="10">
        <v>16703229240</v>
      </c>
      <c r="CZ1447" t="s">
        <v>139</v>
      </c>
      <c r="DA1447" t="s">
        <v>296</v>
      </c>
      <c r="DB1447" t="s">
        <v>133</v>
      </c>
      <c r="DC1447" t="s">
        <v>115</v>
      </c>
    </row>
    <row r="1448" spans="1:112" ht="14.45" customHeight="1" x14ac:dyDescent="0.25">
      <c r="A1448" t="s">
        <v>7332</v>
      </c>
      <c r="B1448" t="s">
        <v>143</v>
      </c>
      <c r="C1448" s="1">
        <v>45671</v>
      </c>
      <c r="D1448" s="1">
        <v>45728</v>
      </c>
      <c r="E1448" t="s">
        <v>114</v>
      </c>
      <c r="G1448" t="s">
        <v>115</v>
      </c>
      <c r="H1448" t="s">
        <v>115</v>
      </c>
      <c r="I1448" t="s">
        <v>115</v>
      </c>
      <c r="J1448" t="s">
        <v>7333</v>
      </c>
      <c r="L1448" t="s">
        <v>7334</v>
      </c>
      <c r="M1448" t="s">
        <v>7335</v>
      </c>
      <c r="N1448" t="s">
        <v>148</v>
      </c>
      <c r="O1448" t="s">
        <v>120</v>
      </c>
      <c r="P1448" s="8">
        <v>96950</v>
      </c>
      <c r="Q1448" t="s">
        <v>121</v>
      </c>
      <c r="S1448" s="10">
        <v>16702351234</v>
      </c>
      <c r="U1448" t="s">
        <v>7336</v>
      </c>
      <c r="V1448">
        <v>4413</v>
      </c>
      <c r="W1448" t="s">
        <v>123</v>
      </c>
      <c r="Y1448" t="s">
        <v>3830</v>
      </c>
      <c r="Z1448" t="s">
        <v>7337</v>
      </c>
      <c r="AB1448" t="s">
        <v>565</v>
      </c>
      <c r="AC1448" t="s">
        <v>7334</v>
      </c>
      <c r="AD1448" t="s">
        <v>7335</v>
      </c>
      <c r="AE1448" t="s">
        <v>148</v>
      </c>
      <c r="AF1448" t="s">
        <v>120</v>
      </c>
      <c r="AG1448" s="8">
        <v>96950</v>
      </c>
      <c r="AH1448" t="s">
        <v>121</v>
      </c>
      <c r="AJ1448" s="10">
        <v>16702351234</v>
      </c>
      <c r="AL1448" t="s">
        <v>7338</v>
      </c>
      <c r="BD1448" t="str">
        <f>"49-9071.00"</f>
        <v>49-9071.00</v>
      </c>
      <c r="BE1448" t="s">
        <v>241</v>
      </c>
      <c r="BF1448" t="s">
        <v>7339</v>
      </c>
      <c r="BG1448" t="s">
        <v>7141</v>
      </c>
      <c r="BH1448">
        <v>2</v>
      </c>
      <c r="BI1448">
        <v>2</v>
      </c>
      <c r="BJ1448" s="1">
        <v>45780</v>
      </c>
      <c r="BK1448" s="1">
        <v>46144</v>
      </c>
      <c r="BL1448" s="1">
        <v>45780</v>
      </c>
      <c r="BM1448" s="1">
        <v>46144</v>
      </c>
      <c r="BN1448">
        <v>40</v>
      </c>
      <c r="BO1448">
        <v>0</v>
      </c>
      <c r="BP1448">
        <v>8</v>
      </c>
      <c r="BQ1448">
        <v>8</v>
      </c>
      <c r="BR1448">
        <v>8</v>
      </c>
      <c r="BS1448">
        <v>8</v>
      </c>
      <c r="BT1448">
        <v>8</v>
      </c>
      <c r="BU1448">
        <v>0</v>
      </c>
      <c r="BV1448" t="str">
        <f>"8:00 AM"</f>
        <v>8:00 AM</v>
      </c>
      <c r="BW1448" t="str">
        <f>"5:00 PM"</f>
        <v>5:00 PM</v>
      </c>
      <c r="BX1448" t="s">
        <v>226</v>
      </c>
      <c r="BY1448">
        <v>0</v>
      </c>
      <c r="BZ1448">
        <v>24</v>
      </c>
      <c r="CA1448" t="s">
        <v>115</v>
      </c>
      <c r="CC1448" s="2" t="s">
        <v>7340</v>
      </c>
      <c r="CD1448" t="s">
        <v>7334</v>
      </c>
      <c r="CE1448" t="s">
        <v>139</v>
      </c>
      <c r="CF1448" t="s">
        <v>148</v>
      </c>
      <c r="CG1448" t="s">
        <v>120</v>
      </c>
      <c r="CH1448" s="8">
        <v>96950</v>
      </c>
      <c r="CI1448" s="3">
        <v>9.75</v>
      </c>
      <c r="CJ1448" s="3">
        <v>9.75</v>
      </c>
      <c r="CK1448" s="3">
        <v>14.63</v>
      </c>
      <c r="CL1448" s="3">
        <v>14.63</v>
      </c>
      <c r="CM1448" t="s">
        <v>136</v>
      </c>
      <c r="CN1448" t="s">
        <v>139</v>
      </c>
      <c r="CO1448" t="s">
        <v>138</v>
      </c>
      <c r="CQ1448" t="s">
        <v>115</v>
      </c>
      <c r="CR1448" t="s">
        <v>133</v>
      </c>
      <c r="CS1448" t="s">
        <v>139</v>
      </c>
      <c r="CT1448" t="s">
        <v>133</v>
      </c>
      <c r="CU1448" t="s">
        <v>139</v>
      </c>
      <c r="CV1448" t="s">
        <v>133</v>
      </c>
      <c r="CW1448" t="s">
        <v>139</v>
      </c>
      <c r="CX1448" t="s">
        <v>516</v>
      </c>
      <c r="CY1448" s="10">
        <v>16702351234</v>
      </c>
      <c r="CZ1448" t="s">
        <v>7341</v>
      </c>
      <c r="DA1448" t="s">
        <v>356</v>
      </c>
      <c r="DB1448" t="s">
        <v>133</v>
      </c>
      <c r="DC1448" t="s">
        <v>115</v>
      </c>
      <c r="DD1448" t="s">
        <v>517</v>
      </c>
      <c r="DE1448" t="s">
        <v>518</v>
      </c>
      <c r="DF1448" t="s">
        <v>519</v>
      </c>
      <c r="DG1448" t="s">
        <v>520</v>
      </c>
      <c r="DH1448" t="s">
        <v>521</v>
      </c>
    </row>
    <row r="1449" spans="1:112" ht="14.45" customHeight="1" x14ac:dyDescent="0.25">
      <c r="A1449" t="s">
        <v>7814</v>
      </c>
      <c r="B1449" t="s">
        <v>143</v>
      </c>
      <c r="C1449" s="1">
        <v>45673</v>
      </c>
      <c r="D1449" s="1">
        <v>45728</v>
      </c>
      <c r="E1449" t="s">
        <v>144</v>
      </c>
      <c r="F1449" s="1">
        <v>45837</v>
      </c>
      <c r="G1449" t="s">
        <v>133</v>
      </c>
      <c r="H1449" t="s">
        <v>115</v>
      </c>
      <c r="I1449" t="s">
        <v>115</v>
      </c>
      <c r="J1449" t="s">
        <v>4360</v>
      </c>
      <c r="K1449" t="s">
        <v>4361</v>
      </c>
      <c r="L1449" t="s">
        <v>4362</v>
      </c>
      <c r="M1449" t="s">
        <v>4363</v>
      </c>
      <c r="N1449" t="s">
        <v>119</v>
      </c>
      <c r="O1449" t="s">
        <v>120</v>
      </c>
      <c r="P1449" s="8">
        <v>96950</v>
      </c>
      <c r="Q1449" t="s">
        <v>121</v>
      </c>
      <c r="R1449" t="s">
        <v>376</v>
      </c>
      <c r="S1449" s="10">
        <v>16719884535</v>
      </c>
      <c r="U1449" t="s">
        <v>4364</v>
      </c>
      <c r="V1449">
        <v>236116</v>
      </c>
      <c r="W1449" t="s">
        <v>123</v>
      </c>
      <c r="Y1449" t="s">
        <v>4365</v>
      </c>
      <c r="Z1449" t="s">
        <v>4366</v>
      </c>
      <c r="AA1449" t="s">
        <v>4367</v>
      </c>
      <c r="AB1449" t="s">
        <v>200</v>
      </c>
      <c r="AC1449" t="s">
        <v>4362</v>
      </c>
      <c r="AD1449" t="s">
        <v>4363</v>
      </c>
      <c r="AE1449" t="s">
        <v>119</v>
      </c>
      <c r="AF1449" t="s">
        <v>120</v>
      </c>
      <c r="AG1449" s="8">
        <v>96950</v>
      </c>
      <c r="AH1449" t="s">
        <v>121</v>
      </c>
      <c r="AI1449" t="s">
        <v>376</v>
      </c>
      <c r="AJ1449" s="10">
        <v>16719884535</v>
      </c>
      <c r="AL1449" t="s">
        <v>4368</v>
      </c>
      <c r="BD1449" t="str">
        <f>"51-7011.00"</f>
        <v>51-7011.00</v>
      </c>
      <c r="BE1449" t="s">
        <v>4369</v>
      </c>
      <c r="BF1449" t="s">
        <v>4370</v>
      </c>
      <c r="BG1449" t="s">
        <v>4371</v>
      </c>
      <c r="BH1449">
        <v>2</v>
      </c>
      <c r="BI1449">
        <v>2</v>
      </c>
      <c r="BJ1449" s="1">
        <v>45839</v>
      </c>
      <c r="BK1449" s="1">
        <v>46934</v>
      </c>
      <c r="BL1449" s="1">
        <v>45839</v>
      </c>
      <c r="BM1449" s="1">
        <v>46934</v>
      </c>
      <c r="BN1449">
        <v>35</v>
      </c>
      <c r="BO1449">
        <v>0</v>
      </c>
      <c r="BP1449">
        <v>7</v>
      </c>
      <c r="BQ1449">
        <v>7</v>
      </c>
      <c r="BR1449">
        <v>7</v>
      </c>
      <c r="BS1449">
        <v>7</v>
      </c>
      <c r="BT1449">
        <v>7</v>
      </c>
      <c r="BU1449">
        <v>0</v>
      </c>
      <c r="BV1449" t="str">
        <f>"8:00 AM"</f>
        <v>8:00 AM</v>
      </c>
      <c r="BW1449" t="str">
        <f>"4:00 PM"</f>
        <v>4:00 PM</v>
      </c>
      <c r="BX1449" t="s">
        <v>158</v>
      </c>
      <c r="BY1449">
        <v>0</v>
      </c>
      <c r="BZ1449">
        <v>12</v>
      </c>
      <c r="CA1449" t="s">
        <v>115</v>
      </c>
      <c r="CC1449" t="s">
        <v>4372</v>
      </c>
      <c r="CD1449" t="s">
        <v>4373</v>
      </c>
      <c r="CE1449" t="s">
        <v>4363</v>
      </c>
      <c r="CF1449" t="s">
        <v>119</v>
      </c>
      <c r="CG1449" t="s">
        <v>120</v>
      </c>
      <c r="CH1449" s="8">
        <v>96950</v>
      </c>
      <c r="CI1449" s="3">
        <v>13.73</v>
      </c>
      <c r="CJ1449" s="3">
        <v>14</v>
      </c>
      <c r="CK1449" s="3">
        <v>0</v>
      </c>
      <c r="CL1449" s="3">
        <v>0</v>
      </c>
      <c r="CM1449" t="s">
        <v>136</v>
      </c>
      <c r="CN1449" t="s">
        <v>139</v>
      </c>
      <c r="CO1449" t="s">
        <v>138</v>
      </c>
      <c r="CQ1449" t="s">
        <v>115</v>
      </c>
      <c r="CR1449" t="s">
        <v>133</v>
      </c>
      <c r="CS1449" t="s">
        <v>133</v>
      </c>
      <c r="CT1449" t="s">
        <v>139</v>
      </c>
      <c r="CU1449" t="s">
        <v>139</v>
      </c>
      <c r="CV1449" t="s">
        <v>133</v>
      </c>
      <c r="CW1449" t="s">
        <v>139</v>
      </c>
      <c r="CX1449" t="s">
        <v>420</v>
      </c>
      <c r="CY1449" s="10">
        <v>16719884535</v>
      </c>
      <c r="CZ1449" t="s">
        <v>4368</v>
      </c>
      <c r="DA1449" t="s">
        <v>139</v>
      </c>
      <c r="DB1449" t="s">
        <v>133</v>
      </c>
      <c r="DC1449" t="s">
        <v>115</v>
      </c>
    </row>
    <row r="1450" spans="1:112" ht="14.45" customHeight="1" x14ac:dyDescent="0.25">
      <c r="A1450" t="s">
        <v>8549</v>
      </c>
      <c r="B1450" t="s">
        <v>212</v>
      </c>
      <c r="C1450" s="1">
        <v>45642</v>
      </c>
      <c r="D1450" s="1">
        <v>45728</v>
      </c>
      <c r="E1450" t="s">
        <v>144</v>
      </c>
      <c r="F1450" s="1">
        <v>45808</v>
      </c>
      <c r="G1450" t="s">
        <v>133</v>
      </c>
      <c r="H1450" t="s">
        <v>115</v>
      </c>
      <c r="I1450" t="s">
        <v>115</v>
      </c>
      <c r="J1450" t="s">
        <v>8550</v>
      </c>
      <c r="K1450" t="s">
        <v>8551</v>
      </c>
      <c r="L1450" t="s">
        <v>2993</v>
      </c>
      <c r="M1450" t="s">
        <v>8552</v>
      </c>
      <c r="N1450" t="s">
        <v>148</v>
      </c>
      <c r="O1450" t="s">
        <v>120</v>
      </c>
      <c r="P1450" s="8">
        <v>96950</v>
      </c>
      <c r="Q1450" t="s">
        <v>121</v>
      </c>
      <c r="S1450" s="10">
        <v>16702353313</v>
      </c>
      <c r="U1450" t="s">
        <v>8553</v>
      </c>
      <c r="V1450">
        <v>236220</v>
      </c>
      <c r="W1450" t="s">
        <v>123</v>
      </c>
      <c r="Y1450" t="s">
        <v>1195</v>
      </c>
      <c r="Z1450" t="s">
        <v>2992</v>
      </c>
      <c r="AB1450" t="s">
        <v>2725</v>
      </c>
      <c r="AC1450" t="s">
        <v>2993</v>
      </c>
      <c r="AD1450" t="s">
        <v>8552</v>
      </c>
      <c r="AE1450" t="s">
        <v>148</v>
      </c>
      <c r="AF1450" t="s">
        <v>120</v>
      </c>
      <c r="AG1450" s="8">
        <v>96950</v>
      </c>
      <c r="AH1450" t="s">
        <v>121</v>
      </c>
      <c r="AJ1450" s="10">
        <v>16702353313</v>
      </c>
      <c r="AL1450" t="s">
        <v>2994</v>
      </c>
      <c r="BD1450" t="str">
        <f>"43-3031.00"</f>
        <v>43-3031.00</v>
      </c>
      <c r="BE1450" t="s">
        <v>430</v>
      </c>
      <c r="BF1450" t="s">
        <v>8554</v>
      </c>
      <c r="BG1450" t="s">
        <v>8555</v>
      </c>
      <c r="BH1450">
        <v>2</v>
      </c>
      <c r="BJ1450" s="1">
        <v>45809</v>
      </c>
      <c r="BK1450" s="1">
        <v>46904</v>
      </c>
      <c r="BN1450">
        <v>35</v>
      </c>
      <c r="BO1450">
        <v>0</v>
      </c>
      <c r="BP1450">
        <v>7</v>
      </c>
      <c r="BQ1450">
        <v>7</v>
      </c>
      <c r="BR1450">
        <v>7</v>
      </c>
      <c r="BS1450">
        <v>7</v>
      </c>
      <c r="BT1450">
        <v>7</v>
      </c>
      <c r="BU1450">
        <v>0</v>
      </c>
      <c r="BV1450" t="str">
        <f>"8:00 AM"</f>
        <v>8:00 AM</v>
      </c>
      <c r="BW1450" t="str">
        <f>"4:00 PM"</f>
        <v>4:00 PM</v>
      </c>
      <c r="BX1450" t="s">
        <v>226</v>
      </c>
      <c r="BY1450">
        <v>0</v>
      </c>
      <c r="BZ1450">
        <v>24</v>
      </c>
      <c r="CA1450" t="s">
        <v>115</v>
      </c>
      <c r="CC1450" t="s">
        <v>8556</v>
      </c>
      <c r="CD1450" t="s">
        <v>8557</v>
      </c>
      <c r="CE1450" t="s">
        <v>8552</v>
      </c>
      <c r="CF1450" t="s">
        <v>148</v>
      </c>
      <c r="CG1450" t="s">
        <v>120</v>
      </c>
      <c r="CH1450" s="8">
        <v>96950</v>
      </c>
      <c r="CI1450" s="3">
        <v>12.28</v>
      </c>
      <c r="CJ1450" s="3">
        <v>12.28</v>
      </c>
      <c r="CK1450" s="3">
        <v>0</v>
      </c>
      <c r="CL1450" s="3">
        <v>0</v>
      </c>
      <c r="CM1450" t="s">
        <v>136</v>
      </c>
      <c r="CN1450" t="s">
        <v>158</v>
      </c>
      <c r="CO1450" t="s">
        <v>138</v>
      </c>
      <c r="CQ1450" t="s">
        <v>115</v>
      </c>
      <c r="CR1450" t="s">
        <v>133</v>
      </c>
      <c r="CS1450" t="s">
        <v>139</v>
      </c>
      <c r="CT1450" t="s">
        <v>139</v>
      </c>
      <c r="CU1450" t="s">
        <v>139</v>
      </c>
      <c r="CV1450" t="s">
        <v>133</v>
      </c>
      <c r="CW1450" t="s">
        <v>139</v>
      </c>
      <c r="CX1450" t="s">
        <v>158</v>
      </c>
      <c r="CY1450" s="10">
        <v>16702353313</v>
      </c>
      <c r="CZ1450" t="s">
        <v>2994</v>
      </c>
      <c r="DA1450" t="s">
        <v>139</v>
      </c>
      <c r="DB1450" t="s">
        <v>133</v>
      </c>
      <c r="DC1450" t="s">
        <v>115</v>
      </c>
    </row>
    <row r="1451" spans="1:112" ht="14.45" customHeight="1" x14ac:dyDescent="0.25">
      <c r="A1451" t="s">
        <v>9624</v>
      </c>
      <c r="B1451" t="s">
        <v>212</v>
      </c>
      <c r="C1451" s="1">
        <v>45726</v>
      </c>
      <c r="D1451" s="1">
        <v>45728</v>
      </c>
      <c r="E1451" t="s">
        <v>144</v>
      </c>
      <c r="F1451" s="1">
        <v>45929</v>
      </c>
      <c r="G1451" t="s">
        <v>133</v>
      </c>
      <c r="H1451" t="s">
        <v>115</v>
      </c>
      <c r="I1451" t="s">
        <v>115</v>
      </c>
      <c r="J1451" t="s">
        <v>5731</v>
      </c>
      <c r="K1451" t="s">
        <v>1599</v>
      </c>
      <c r="L1451" t="s">
        <v>1600</v>
      </c>
      <c r="M1451" t="s">
        <v>1601</v>
      </c>
      <c r="N1451" t="s">
        <v>148</v>
      </c>
      <c r="O1451" t="s">
        <v>120</v>
      </c>
      <c r="P1451" s="8">
        <v>96950</v>
      </c>
      <c r="Q1451" t="s">
        <v>121</v>
      </c>
      <c r="S1451" s="10">
        <v>16702880360</v>
      </c>
      <c r="U1451" t="s">
        <v>1602</v>
      </c>
      <c r="V1451">
        <v>48819</v>
      </c>
      <c r="W1451" t="s">
        <v>123</v>
      </c>
      <c r="Y1451" t="s">
        <v>1603</v>
      </c>
      <c r="Z1451" t="s">
        <v>1604</v>
      </c>
      <c r="AB1451" t="s">
        <v>1605</v>
      </c>
      <c r="AC1451" t="s">
        <v>1600</v>
      </c>
      <c r="AD1451" t="s">
        <v>1601</v>
      </c>
      <c r="AE1451" t="s">
        <v>148</v>
      </c>
      <c r="AF1451" t="s">
        <v>120</v>
      </c>
      <c r="AG1451" s="8">
        <v>96950</v>
      </c>
      <c r="AH1451" t="s">
        <v>121</v>
      </c>
      <c r="AJ1451" s="10">
        <v>16702880360</v>
      </c>
      <c r="AK1451">
        <v>104</v>
      </c>
      <c r="AL1451" t="s">
        <v>1606</v>
      </c>
      <c r="BD1451" t="str">
        <f>"49-3011.00"</f>
        <v>49-3011.00</v>
      </c>
      <c r="BE1451" t="s">
        <v>6226</v>
      </c>
      <c r="BF1451" t="s">
        <v>6227</v>
      </c>
      <c r="BG1451" t="s">
        <v>6228</v>
      </c>
      <c r="BH1451">
        <v>2</v>
      </c>
      <c r="BJ1451" s="1">
        <v>45931</v>
      </c>
      <c r="BK1451" s="1">
        <v>47026</v>
      </c>
      <c r="BN1451">
        <v>35</v>
      </c>
      <c r="BO1451">
        <v>0</v>
      </c>
      <c r="BP1451">
        <v>7</v>
      </c>
      <c r="BQ1451">
        <v>7</v>
      </c>
      <c r="BR1451">
        <v>7</v>
      </c>
      <c r="BS1451">
        <v>7</v>
      </c>
      <c r="BT1451">
        <v>7</v>
      </c>
      <c r="BU1451">
        <v>0</v>
      </c>
      <c r="BV1451" t="str">
        <f>"12:30 AM"</f>
        <v>12:30 AM</v>
      </c>
      <c r="BW1451" t="str">
        <f>"9:30 AM"</f>
        <v>9:30 AM</v>
      </c>
      <c r="BX1451" t="s">
        <v>226</v>
      </c>
      <c r="BY1451">
        <v>0</v>
      </c>
      <c r="BZ1451">
        <v>24</v>
      </c>
      <c r="CA1451" t="s">
        <v>115</v>
      </c>
      <c r="CC1451" t="s">
        <v>6229</v>
      </c>
      <c r="CD1451" t="s">
        <v>1601</v>
      </c>
      <c r="CE1451" t="s">
        <v>6230</v>
      </c>
      <c r="CF1451" t="s">
        <v>148</v>
      </c>
      <c r="CG1451" t="s">
        <v>120</v>
      </c>
      <c r="CH1451" s="8">
        <v>96950</v>
      </c>
      <c r="CI1451" s="3">
        <v>11.85</v>
      </c>
      <c r="CJ1451" s="3">
        <v>17.68</v>
      </c>
      <c r="CK1451" s="3">
        <v>17.78</v>
      </c>
      <c r="CL1451" s="3">
        <v>26.67</v>
      </c>
      <c r="CM1451" t="s">
        <v>136</v>
      </c>
      <c r="CN1451" t="s">
        <v>2330</v>
      </c>
      <c r="CO1451" t="s">
        <v>138</v>
      </c>
      <c r="CQ1451" t="s">
        <v>115</v>
      </c>
      <c r="CR1451" t="s">
        <v>133</v>
      </c>
      <c r="CS1451" t="s">
        <v>139</v>
      </c>
      <c r="CT1451" t="s">
        <v>133</v>
      </c>
      <c r="CU1451" t="s">
        <v>133</v>
      </c>
      <c r="CV1451" t="s">
        <v>133</v>
      </c>
      <c r="CW1451" t="s">
        <v>139</v>
      </c>
      <c r="CX1451" s="2" t="s">
        <v>9625</v>
      </c>
      <c r="CY1451" s="10">
        <v>16702880360</v>
      </c>
      <c r="CZ1451" t="s">
        <v>1612</v>
      </c>
      <c r="DA1451" t="s">
        <v>1613</v>
      </c>
      <c r="DB1451" t="s">
        <v>133</v>
      </c>
      <c r="DC1451" t="s">
        <v>115</v>
      </c>
    </row>
    <row r="1452" spans="1:112" ht="14.45" customHeight="1" x14ac:dyDescent="0.25">
      <c r="A1452" t="s">
        <v>2057</v>
      </c>
      <c r="B1452" t="s">
        <v>113</v>
      </c>
      <c r="C1452" s="1">
        <v>45723</v>
      </c>
      <c r="D1452" s="1">
        <v>45729</v>
      </c>
      <c r="E1452" t="s">
        <v>144</v>
      </c>
      <c r="F1452" s="1">
        <v>45929</v>
      </c>
      <c r="G1452" t="s">
        <v>133</v>
      </c>
      <c r="H1452" t="s">
        <v>115</v>
      </c>
      <c r="I1452" t="s">
        <v>115</v>
      </c>
      <c r="J1452" t="s">
        <v>2058</v>
      </c>
      <c r="K1452" t="s">
        <v>2059</v>
      </c>
      <c r="L1452" t="s">
        <v>2060</v>
      </c>
      <c r="N1452" t="s">
        <v>119</v>
      </c>
      <c r="O1452" t="s">
        <v>120</v>
      </c>
      <c r="P1452" s="8">
        <v>96950</v>
      </c>
      <c r="Q1452" t="s">
        <v>121</v>
      </c>
      <c r="R1452" t="s">
        <v>284</v>
      </c>
      <c r="S1452" s="10">
        <v>16702345201</v>
      </c>
      <c r="U1452" t="s">
        <v>2061</v>
      </c>
      <c r="V1452">
        <v>8111</v>
      </c>
      <c r="W1452" t="s">
        <v>123</v>
      </c>
      <c r="Y1452" t="s">
        <v>843</v>
      </c>
      <c r="Z1452" t="s">
        <v>844</v>
      </c>
      <c r="AA1452" t="s">
        <v>845</v>
      </c>
      <c r="AB1452" t="s">
        <v>428</v>
      </c>
      <c r="AC1452" t="s">
        <v>2062</v>
      </c>
      <c r="AE1452" t="s">
        <v>119</v>
      </c>
      <c r="AF1452" t="s">
        <v>120</v>
      </c>
      <c r="AG1452" s="8">
        <v>96950</v>
      </c>
      <c r="AH1452" t="s">
        <v>121</v>
      </c>
      <c r="AI1452" t="s">
        <v>284</v>
      </c>
      <c r="AJ1452" s="10">
        <v>16702345201</v>
      </c>
      <c r="AL1452" t="s">
        <v>2063</v>
      </c>
      <c r="BD1452" t="str">
        <f>"49-3023.00"</f>
        <v>49-3023.00</v>
      </c>
      <c r="BE1452" t="s">
        <v>817</v>
      </c>
      <c r="BF1452" t="s">
        <v>2064</v>
      </c>
      <c r="BG1452" t="s">
        <v>2065</v>
      </c>
      <c r="BH1452">
        <v>1</v>
      </c>
      <c r="BJ1452" s="1">
        <v>45931</v>
      </c>
      <c r="BK1452" s="1">
        <v>47026</v>
      </c>
      <c r="BN1452">
        <v>35</v>
      </c>
      <c r="BO1452">
        <v>0</v>
      </c>
      <c r="BP1452">
        <v>7</v>
      </c>
      <c r="BQ1452">
        <v>7</v>
      </c>
      <c r="BR1452">
        <v>7</v>
      </c>
      <c r="BS1452">
        <v>7</v>
      </c>
      <c r="BT1452">
        <v>7</v>
      </c>
      <c r="BU1452">
        <v>0</v>
      </c>
      <c r="BV1452" t="str">
        <f>"8:00 AM"</f>
        <v>8:00 AM</v>
      </c>
      <c r="BW1452" t="str">
        <f>"4:00 PM"</f>
        <v>4:00 PM</v>
      </c>
      <c r="BX1452" t="s">
        <v>226</v>
      </c>
      <c r="BY1452">
        <v>0</v>
      </c>
      <c r="BZ1452">
        <v>24</v>
      </c>
      <c r="CA1452" t="s">
        <v>115</v>
      </c>
      <c r="CC1452" s="2" t="s">
        <v>2066</v>
      </c>
      <c r="CD1452" t="s">
        <v>2060</v>
      </c>
      <c r="CF1452" t="s">
        <v>119</v>
      </c>
      <c r="CG1452" t="s">
        <v>120</v>
      </c>
      <c r="CH1452" s="8">
        <v>96950</v>
      </c>
      <c r="CI1452" s="3">
        <v>11.01</v>
      </c>
      <c r="CJ1452" s="3">
        <v>11.01</v>
      </c>
      <c r="CK1452" s="3">
        <v>16.52</v>
      </c>
      <c r="CL1452" s="3">
        <v>16.52</v>
      </c>
      <c r="CM1452" t="s">
        <v>136</v>
      </c>
      <c r="CO1452" t="s">
        <v>138</v>
      </c>
      <c r="CQ1452" t="s">
        <v>115</v>
      </c>
      <c r="CR1452" t="s">
        <v>133</v>
      </c>
      <c r="CS1452" t="s">
        <v>139</v>
      </c>
      <c r="CT1452" t="s">
        <v>133</v>
      </c>
      <c r="CU1452" t="s">
        <v>139</v>
      </c>
      <c r="CV1452" t="s">
        <v>133</v>
      </c>
      <c r="CW1452" t="s">
        <v>139</v>
      </c>
      <c r="CX1452" t="s">
        <v>2067</v>
      </c>
      <c r="CY1452" s="10">
        <v>16702345201</v>
      </c>
      <c r="CZ1452" t="s">
        <v>2063</v>
      </c>
      <c r="DA1452" t="s">
        <v>209</v>
      </c>
      <c r="DB1452" t="s">
        <v>133</v>
      </c>
      <c r="DC1452" t="s">
        <v>115</v>
      </c>
    </row>
    <row r="1453" spans="1:112" ht="14.45" customHeight="1" x14ac:dyDescent="0.25">
      <c r="A1453" t="s">
        <v>5324</v>
      </c>
      <c r="B1453" t="s">
        <v>143</v>
      </c>
      <c r="C1453" s="1">
        <v>45674</v>
      </c>
      <c r="D1453" s="1">
        <v>45729</v>
      </c>
      <c r="E1453" t="s">
        <v>114</v>
      </c>
      <c r="G1453" t="s">
        <v>115</v>
      </c>
      <c r="H1453" t="s">
        <v>115</v>
      </c>
      <c r="I1453" t="s">
        <v>115</v>
      </c>
      <c r="J1453" t="s">
        <v>887</v>
      </c>
      <c r="K1453" t="s">
        <v>139</v>
      </c>
      <c r="L1453" t="s">
        <v>888</v>
      </c>
      <c r="M1453" t="s">
        <v>889</v>
      </c>
      <c r="N1453" t="s">
        <v>162</v>
      </c>
      <c r="O1453" t="s">
        <v>120</v>
      </c>
      <c r="P1453" s="8">
        <v>96952</v>
      </c>
      <c r="Q1453" t="s">
        <v>121</v>
      </c>
      <c r="R1453" t="s">
        <v>139</v>
      </c>
      <c r="S1453" s="10">
        <v>16704339989</v>
      </c>
      <c r="U1453" t="s">
        <v>890</v>
      </c>
      <c r="V1453">
        <v>481111</v>
      </c>
      <c r="W1453" t="s">
        <v>123</v>
      </c>
      <c r="Y1453" t="s">
        <v>891</v>
      </c>
      <c r="Z1453" t="s">
        <v>892</v>
      </c>
      <c r="AA1453" t="s">
        <v>893</v>
      </c>
      <c r="AB1453" t="s">
        <v>565</v>
      </c>
      <c r="AC1453" t="s">
        <v>888</v>
      </c>
      <c r="AD1453" t="s">
        <v>889</v>
      </c>
      <c r="AE1453" t="s">
        <v>162</v>
      </c>
      <c r="AF1453" t="s">
        <v>120</v>
      </c>
      <c r="AG1453" s="8">
        <v>96952</v>
      </c>
      <c r="AH1453" t="s">
        <v>121</v>
      </c>
      <c r="AJ1453" s="10">
        <v>16704339989</v>
      </c>
      <c r="AL1453" t="s">
        <v>894</v>
      </c>
      <c r="BD1453" t="str">
        <f>"53-2012.00"</f>
        <v>53-2012.00</v>
      </c>
      <c r="BE1453" t="s">
        <v>3270</v>
      </c>
      <c r="BF1453" t="s">
        <v>3271</v>
      </c>
      <c r="BG1453" t="s">
        <v>3272</v>
      </c>
      <c r="BH1453">
        <v>2</v>
      </c>
      <c r="BI1453">
        <v>2</v>
      </c>
      <c r="BJ1453" s="1">
        <v>45778</v>
      </c>
      <c r="BK1453" s="1">
        <v>46142</v>
      </c>
      <c r="BL1453" s="1">
        <v>45778</v>
      </c>
      <c r="BM1453" s="1">
        <v>46142</v>
      </c>
      <c r="BN1453">
        <v>40</v>
      </c>
      <c r="BO1453">
        <v>0</v>
      </c>
      <c r="BP1453">
        <v>8</v>
      </c>
      <c r="BQ1453">
        <v>8</v>
      </c>
      <c r="BR1453">
        <v>8</v>
      </c>
      <c r="BS1453">
        <v>8</v>
      </c>
      <c r="BT1453">
        <v>8</v>
      </c>
      <c r="BU1453">
        <v>0</v>
      </c>
      <c r="BV1453" t="str">
        <f>"7:00 AM"</f>
        <v>7:00 AM</v>
      </c>
      <c r="BW1453" t="str">
        <f>"6:00 PM"</f>
        <v>6:00 PM</v>
      </c>
      <c r="BX1453" t="s">
        <v>226</v>
      </c>
      <c r="BY1453">
        <v>0</v>
      </c>
      <c r="BZ1453">
        <v>6</v>
      </c>
      <c r="CA1453" t="s">
        <v>115</v>
      </c>
      <c r="CC1453" s="2" t="s">
        <v>3273</v>
      </c>
      <c r="CD1453" t="s">
        <v>888</v>
      </c>
      <c r="CE1453" t="s">
        <v>889</v>
      </c>
      <c r="CF1453" t="s">
        <v>162</v>
      </c>
      <c r="CG1453" t="s">
        <v>120</v>
      </c>
      <c r="CH1453" s="8">
        <v>96952</v>
      </c>
      <c r="CI1453" s="3">
        <v>7360.5</v>
      </c>
      <c r="CJ1453" s="3">
        <v>7360.5</v>
      </c>
      <c r="CK1453" s="3">
        <v>0</v>
      </c>
      <c r="CL1453" s="3">
        <v>0</v>
      </c>
      <c r="CM1453" t="s">
        <v>869</v>
      </c>
      <c r="CN1453" t="s">
        <v>3274</v>
      </c>
      <c r="CO1453" t="s">
        <v>138</v>
      </c>
      <c r="CQ1453" t="s">
        <v>115</v>
      </c>
      <c r="CR1453" t="s">
        <v>133</v>
      </c>
      <c r="CS1453" t="s">
        <v>139</v>
      </c>
      <c r="CT1453" t="s">
        <v>139</v>
      </c>
      <c r="CU1453" t="s">
        <v>133</v>
      </c>
      <c r="CV1453" t="s">
        <v>133</v>
      </c>
      <c r="CW1453" t="s">
        <v>139</v>
      </c>
      <c r="CX1453" t="s">
        <v>898</v>
      </c>
      <c r="CY1453" s="10">
        <v>16704339989</v>
      </c>
      <c r="CZ1453" t="s">
        <v>3275</v>
      </c>
      <c r="DA1453" t="s">
        <v>139</v>
      </c>
      <c r="DB1453" t="s">
        <v>133</v>
      </c>
      <c r="DC1453" t="s">
        <v>115</v>
      </c>
    </row>
    <row r="1454" spans="1:112" ht="14.45" customHeight="1" x14ac:dyDescent="0.25">
      <c r="A1454" t="s">
        <v>6912</v>
      </c>
      <c r="B1454" t="s">
        <v>113</v>
      </c>
      <c r="C1454" s="1">
        <v>45722</v>
      </c>
      <c r="D1454" s="1">
        <v>45729</v>
      </c>
      <c r="E1454" t="s">
        <v>144</v>
      </c>
      <c r="F1454" s="1">
        <v>45930</v>
      </c>
      <c r="G1454" t="s">
        <v>133</v>
      </c>
      <c r="H1454" t="s">
        <v>115</v>
      </c>
      <c r="I1454" t="s">
        <v>115</v>
      </c>
      <c r="J1454" t="s">
        <v>2406</v>
      </c>
      <c r="K1454" t="s">
        <v>1291</v>
      </c>
      <c r="L1454" t="s">
        <v>1292</v>
      </c>
      <c r="M1454" t="s">
        <v>1293</v>
      </c>
      <c r="N1454" t="s">
        <v>148</v>
      </c>
      <c r="O1454" t="s">
        <v>120</v>
      </c>
      <c r="P1454" s="8">
        <v>96950</v>
      </c>
      <c r="Q1454" t="s">
        <v>121</v>
      </c>
      <c r="S1454" s="10">
        <v>16702346412</v>
      </c>
      <c r="T1454">
        <v>1510</v>
      </c>
      <c r="U1454" t="s">
        <v>1294</v>
      </c>
      <c r="V1454">
        <v>72111</v>
      </c>
      <c r="W1454" t="s">
        <v>123</v>
      </c>
      <c r="Y1454" t="s">
        <v>1295</v>
      </c>
      <c r="Z1454" t="s">
        <v>783</v>
      </c>
      <c r="AB1454" t="s">
        <v>1296</v>
      </c>
      <c r="AC1454" t="s">
        <v>1292</v>
      </c>
      <c r="AD1454" t="s">
        <v>1293</v>
      </c>
      <c r="AE1454" t="s">
        <v>148</v>
      </c>
      <c r="AF1454" t="s">
        <v>120</v>
      </c>
      <c r="AG1454" s="8">
        <v>96950</v>
      </c>
      <c r="AH1454" t="s">
        <v>121</v>
      </c>
      <c r="AJ1454" s="10">
        <v>16702852190</v>
      </c>
      <c r="AL1454" t="s">
        <v>1297</v>
      </c>
      <c r="BD1454" t="str">
        <f>"53-7065.00"</f>
        <v>53-7065.00</v>
      </c>
      <c r="BE1454" t="s">
        <v>849</v>
      </c>
      <c r="BF1454" t="s">
        <v>6913</v>
      </c>
      <c r="BG1454" t="s">
        <v>6793</v>
      </c>
      <c r="BH1454">
        <v>2</v>
      </c>
      <c r="BJ1454" s="1">
        <v>45931</v>
      </c>
      <c r="BK1454" s="1">
        <v>46660</v>
      </c>
      <c r="BN1454">
        <v>35</v>
      </c>
      <c r="BO1454">
        <v>0</v>
      </c>
      <c r="BP1454">
        <v>7</v>
      </c>
      <c r="BQ1454">
        <v>7</v>
      </c>
      <c r="BR1454">
        <v>7</v>
      </c>
      <c r="BS1454">
        <v>7</v>
      </c>
      <c r="BT1454">
        <v>7</v>
      </c>
      <c r="BU1454">
        <v>0</v>
      </c>
      <c r="BV1454" t="str">
        <f>"8:00 AM"</f>
        <v>8:00 AM</v>
      </c>
      <c r="BW1454" t="str">
        <f>"4:00 PM"</f>
        <v>4:00 PM</v>
      </c>
      <c r="BX1454" t="s">
        <v>226</v>
      </c>
      <c r="BY1454">
        <v>0</v>
      </c>
      <c r="BZ1454">
        <v>12</v>
      </c>
      <c r="CA1454" t="s">
        <v>115</v>
      </c>
      <c r="CC1454" t="s">
        <v>6914</v>
      </c>
      <c r="CD1454" t="s">
        <v>6915</v>
      </c>
      <c r="CE1454" t="s">
        <v>1293</v>
      </c>
      <c r="CF1454" t="s">
        <v>148</v>
      </c>
      <c r="CG1454" t="s">
        <v>120</v>
      </c>
      <c r="CH1454" s="8">
        <v>96950</v>
      </c>
      <c r="CI1454" s="3">
        <v>8.86</v>
      </c>
      <c r="CJ1454" s="3">
        <v>10</v>
      </c>
      <c r="CK1454" s="3">
        <v>13.29</v>
      </c>
      <c r="CL1454" s="3">
        <v>15</v>
      </c>
      <c r="CM1454" t="s">
        <v>136</v>
      </c>
      <c r="CN1454" t="s">
        <v>1301</v>
      </c>
      <c r="CO1454" t="s">
        <v>138</v>
      </c>
      <c r="CQ1454" t="s">
        <v>115</v>
      </c>
      <c r="CR1454" t="s">
        <v>133</v>
      </c>
      <c r="CS1454" t="s">
        <v>139</v>
      </c>
      <c r="CT1454" t="s">
        <v>133</v>
      </c>
      <c r="CU1454" t="s">
        <v>133</v>
      </c>
      <c r="CV1454" t="s">
        <v>133</v>
      </c>
      <c r="CW1454" t="s">
        <v>139</v>
      </c>
      <c r="CX1454" t="s">
        <v>713</v>
      </c>
      <c r="CY1454" s="10">
        <v>16702346412</v>
      </c>
      <c r="CZ1454" t="s">
        <v>1302</v>
      </c>
      <c r="DA1454" t="s">
        <v>793</v>
      </c>
      <c r="DB1454" t="s">
        <v>133</v>
      </c>
      <c r="DC1454" t="s">
        <v>115</v>
      </c>
      <c r="DD1454" t="s">
        <v>1295</v>
      </c>
      <c r="DE1454" t="s">
        <v>783</v>
      </c>
      <c r="DG1454" t="s">
        <v>6916</v>
      </c>
      <c r="DH1454" t="s">
        <v>1297</v>
      </c>
    </row>
    <row r="1455" spans="1:112" ht="14.45" customHeight="1" x14ac:dyDescent="0.25">
      <c r="A1455" t="s">
        <v>6917</v>
      </c>
      <c r="B1455" t="s">
        <v>192</v>
      </c>
      <c r="C1455" s="1">
        <v>45674</v>
      </c>
      <c r="D1455" s="1">
        <v>45729</v>
      </c>
      <c r="E1455" t="s">
        <v>144</v>
      </c>
      <c r="F1455" s="1">
        <v>45746</v>
      </c>
      <c r="G1455" t="s">
        <v>133</v>
      </c>
      <c r="H1455" t="s">
        <v>115</v>
      </c>
      <c r="I1455" t="s">
        <v>115</v>
      </c>
      <c r="J1455" t="s">
        <v>6918</v>
      </c>
      <c r="K1455" t="s">
        <v>6919</v>
      </c>
      <c r="L1455" t="s">
        <v>6920</v>
      </c>
      <c r="N1455" t="s">
        <v>148</v>
      </c>
      <c r="O1455" t="s">
        <v>120</v>
      </c>
      <c r="P1455" s="8">
        <v>96950</v>
      </c>
      <c r="Q1455" t="s">
        <v>121</v>
      </c>
      <c r="S1455" s="10">
        <v>16702876046</v>
      </c>
      <c r="U1455" t="s">
        <v>6921</v>
      </c>
      <c r="V1455">
        <v>812112</v>
      </c>
      <c r="W1455" t="s">
        <v>123</v>
      </c>
      <c r="Y1455" t="s">
        <v>6922</v>
      </c>
      <c r="Z1455" t="s">
        <v>6923</v>
      </c>
      <c r="AB1455" t="s">
        <v>4688</v>
      </c>
      <c r="AC1455" t="s">
        <v>6920</v>
      </c>
      <c r="AE1455" t="s">
        <v>148</v>
      </c>
      <c r="AF1455" t="s">
        <v>120</v>
      </c>
      <c r="AG1455" s="8">
        <v>96950</v>
      </c>
      <c r="AH1455" t="s">
        <v>121</v>
      </c>
      <c r="AJ1455" s="10">
        <v>16702876046</v>
      </c>
      <c r="AL1455" t="s">
        <v>6924</v>
      </c>
      <c r="BD1455" t="str">
        <f>"39-5012.00"</f>
        <v>39-5012.00</v>
      </c>
      <c r="BE1455" t="s">
        <v>947</v>
      </c>
      <c r="BF1455" t="s">
        <v>6925</v>
      </c>
      <c r="BG1455" t="s">
        <v>6926</v>
      </c>
      <c r="BH1455">
        <v>8</v>
      </c>
      <c r="BJ1455" s="1">
        <v>45748</v>
      </c>
      <c r="BK1455" s="1">
        <v>46112</v>
      </c>
      <c r="BN1455">
        <v>35</v>
      </c>
      <c r="BO1455">
        <v>6</v>
      </c>
      <c r="BP1455">
        <v>5</v>
      </c>
      <c r="BQ1455">
        <v>4</v>
      </c>
      <c r="BR1455">
        <v>4</v>
      </c>
      <c r="BS1455">
        <v>4</v>
      </c>
      <c r="BT1455">
        <v>6</v>
      </c>
      <c r="BU1455">
        <v>6</v>
      </c>
      <c r="BV1455" t="str">
        <f>"11:30 AM"</f>
        <v>11:30 AM</v>
      </c>
      <c r="BW1455" t="str">
        <f>"5:30 PM"</f>
        <v>5:30 PM</v>
      </c>
      <c r="BX1455" t="s">
        <v>158</v>
      </c>
      <c r="BY1455">
        <v>0</v>
      </c>
      <c r="BZ1455">
        <v>12</v>
      </c>
      <c r="CA1455" t="s">
        <v>115</v>
      </c>
      <c r="CC1455" t="s">
        <v>6927</v>
      </c>
      <c r="CD1455" t="s">
        <v>6928</v>
      </c>
      <c r="CE1455" t="s">
        <v>2309</v>
      </c>
      <c r="CF1455" t="s">
        <v>148</v>
      </c>
      <c r="CG1455" t="s">
        <v>120</v>
      </c>
      <c r="CH1455" s="8">
        <v>96950</v>
      </c>
      <c r="CI1455" s="3">
        <v>7.98</v>
      </c>
      <c r="CJ1455" s="3">
        <v>8</v>
      </c>
      <c r="CK1455" s="3">
        <v>11.97</v>
      </c>
      <c r="CL1455" s="3">
        <v>12</v>
      </c>
      <c r="CM1455" t="s">
        <v>136</v>
      </c>
      <c r="CO1455" t="s">
        <v>138</v>
      </c>
      <c r="CQ1455" t="s">
        <v>115</v>
      </c>
      <c r="CR1455" t="s">
        <v>133</v>
      </c>
      <c r="CS1455" t="s">
        <v>139</v>
      </c>
      <c r="CT1455" t="s">
        <v>133</v>
      </c>
      <c r="CU1455" t="s">
        <v>139</v>
      </c>
      <c r="CV1455" t="s">
        <v>133</v>
      </c>
      <c r="CW1455" t="s">
        <v>133</v>
      </c>
      <c r="CX1455" t="s">
        <v>6929</v>
      </c>
      <c r="CY1455" s="10">
        <v>16702876046</v>
      </c>
      <c r="CZ1455" t="s">
        <v>6924</v>
      </c>
      <c r="DA1455" t="s">
        <v>139</v>
      </c>
      <c r="DB1455" t="s">
        <v>133</v>
      </c>
      <c r="DC1455" t="s">
        <v>115</v>
      </c>
    </row>
    <row r="1456" spans="1:112" ht="14.45" customHeight="1" x14ac:dyDescent="0.25">
      <c r="A1456" t="s">
        <v>7190</v>
      </c>
      <c r="B1456" t="s">
        <v>192</v>
      </c>
      <c r="C1456" s="1">
        <v>45674</v>
      </c>
      <c r="D1456" s="1">
        <v>45729</v>
      </c>
      <c r="E1456" t="s">
        <v>114</v>
      </c>
      <c r="G1456" t="s">
        <v>115</v>
      </c>
      <c r="H1456" t="s">
        <v>115</v>
      </c>
      <c r="I1456" t="s">
        <v>115</v>
      </c>
      <c r="J1456" t="s">
        <v>326</v>
      </c>
      <c r="K1456" t="s">
        <v>327</v>
      </c>
      <c r="L1456" t="s">
        <v>959</v>
      </c>
      <c r="M1456" t="s">
        <v>329</v>
      </c>
      <c r="N1456" t="s">
        <v>119</v>
      </c>
      <c r="O1456" t="s">
        <v>120</v>
      </c>
      <c r="P1456" s="8">
        <v>96950</v>
      </c>
      <c r="Q1456" t="s">
        <v>121</v>
      </c>
      <c r="S1456" s="10">
        <v>16702336927</v>
      </c>
      <c r="U1456" t="s">
        <v>7186</v>
      </c>
      <c r="V1456">
        <v>561320</v>
      </c>
      <c r="W1456" t="s">
        <v>123</v>
      </c>
      <c r="Y1456" t="s">
        <v>331</v>
      </c>
      <c r="Z1456" t="s">
        <v>332</v>
      </c>
      <c r="AA1456" t="s">
        <v>333</v>
      </c>
      <c r="AB1456" t="s">
        <v>200</v>
      </c>
      <c r="AC1456" t="s">
        <v>959</v>
      </c>
      <c r="AD1456" t="s">
        <v>329</v>
      </c>
      <c r="AE1456" t="s">
        <v>119</v>
      </c>
      <c r="AF1456" t="s">
        <v>120</v>
      </c>
      <c r="AG1456" s="8">
        <v>96950</v>
      </c>
      <c r="AH1456" t="s">
        <v>121</v>
      </c>
      <c r="AJ1456" s="10">
        <v>16702336927</v>
      </c>
      <c r="AL1456" t="s">
        <v>334</v>
      </c>
      <c r="BD1456" t="str">
        <f>"37-2011.00"</f>
        <v>37-2011.00</v>
      </c>
      <c r="BE1456" t="s">
        <v>203</v>
      </c>
      <c r="BF1456" t="s">
        <v>7187</v>
      </c>
      <c r="BG1456" t="s">
        <v>2257</v>
      </c>
      <c r="BH1456">
        <v>6</v>
      </c>
      <c r="BJ1456" s="1">
        <v>45778</v>
      </c>
      <c r="BK1456" s="1">
        <v>46142</v>
      </c>
      <c r="BN1456">
        <v>35</v>
      </c>
      <c r="BO1456">
        <v>0</v>
      </c>
      <c r="BP1456">
        <v>7</v>
      </c>
      <c r="BQ1456">
        <v>7</v>
      </c>
      <c r="BR1456">
        <v>7</v>
      </c>
      <c r="BS1456">
        <v>7</v>
      </c>
      <c r="BT1456">
        <v>7</v>
      </c>
      <c r="BU1456">
        <v>0</v>
      </c>
      <c r="BV1456" t="str">
        <f>"7:30 AM"</f>
        <v>7:30 AM</v>
      </c>
      <c r="BW1456" t="str">
        <f>"3:30 PM"</f>
        <v>3:30 PM</v>
      </c>
      <c r="BX1456" t="s">
        <v>158</v>
      </c>
      <c r="BY1456">
        <v>0</v>
      </c>
      <c r="BZ1456">
        <v>12</v>
      </c>
      <c r="CA1456" t="s">
        <v>115</v>
      </c>
      <c r="CC1456" s="2" t="s">
        <v>7191</v>
      </c>
      <c r="CD1456" t="s">
        <v>7189</v>
      </c>
      <c r="CF1456" t="s">
        <v>119</v>
      </c>
      <c r="CG1456" t="s">
        <v>120</v>
      </c>
      <c r="CH1456" s="8">
        <v>96950</v>
      </c>
      <c r="CI1456" s="3">
        <v>8.2899999999999991</v>
      </c>
      <c r="CJ1456" s="3">
        <v>8.2899999999999991</v>
      </c>
      <c r="CK1456" s="3">
        <v>12.44</v>
      </c>
      <c r="CL1456" s="3">
        <v>12.44</v>
      </c>
      <c r="CM1456" t="s">
        <v>136</v>
      </c>
      <c r="CO1456" t="s">
        <v>466</v>
      </c>
      <c r="CQ1456" t="s">
        <v>115</v>
      </c>
      <c r="CR1456" t="s">
        <v>133</v>
      </c>
      <c r="CS1456" t="s">
        <v>139</v>
      </c>
      <c r="CT1456" t="s">
        <v>133</v>
      </c>
      <c r="CU1456" t="s">
        <v>139</v>
      </c>
      <c r="CV1456" t="s">
        <v>133</v>
      </c>
      <c r="CW1456" t="s">
        <v>139</v>
      </c>
      <c r="CX1456" t="s">
        <v>338</v>
      </c>
      <c r="CY1456" s="10">
        <v>16702336927</v>
      </c>
      <c r="CZ1456" t="s">
        <v>334</v>
      </c>
      <c r="DA1456" t="s">
        <v>139</v>
      </c>
      <c r="DB1456" t="s">
        <v>133</v>
      </c>
      <c r="DC1456" t="s">
        <v>115</v>
      </c>
    </row>
    <row r="1457" spans="1:112" ht="14.45" customHeight="1" x14ac:dyDescent="0.25">
      <c r="A1457" t="s">
        <v>8037</v>
      </c>
      <c r="B1457" t="s">
        <v>143</v>
      </c>
      <c r="C1457" s="1">
        <v>45677</v>
      </c>
      <c r="D1457" s="1">
        <v>45729</v>
      </c>
      <c r="E1457" t="s">
        <v>144</v>
      </c>
      <c r="F1457" s="1">
        <v>45746</v>
      </c>
      <c r="G1457" t="s">
        <v>115</v>
      </c>
      <c r="H1457" t="s">
        <v>115</v>
      </c>
      <c r="I1457" t="s">
        <v>115</v>
      </c>
      <c r="J1457" t="s">
        <v>2010</v>
      </c>
      <c r="K1457" t="s">
        <v>8038</v>
      </c>
      <c r="L1457" t="s">
        <v>1808</v>
      </c>
      <c r="M1457" t="s">
        <v>8039</v>
      </c>
      <c r="N1457" t="s">
        <v>119</v>
      </c>
      <c r="O1457" t="s">
        <v>120</v>
      </c>
      <c r="P1457" s="8">
        <v>96950</v>
      </c>
      <c r="Q1457" t="s">
        <v>121</v>
      </c>
      <c r="S1457" s="10">
        <v>16702852551</v>
      </c>
      <c r="U1457" t="s">
        <v>2013</v>
      </c>
      <c r="V1457">
        <v>56173</v>
      </c>
      <c r="W1457" t="s">
        <v>123</v>
      </c>
      <c r="Y1457" t="s">
        <v>2862</v>
      </c>
      <c r="Z1457" t="s">
        <v>8040</v>
      </c>
      <c r="AB1457" t="s">
        <v>200</v>
      </c>
      <c r="AC1457" t="s">
        <v>2015</v>
      </c>
      <c r="AD1457" t="s">
        <v>1808</v>
      </c>
      <c r="AE1457" t="s">
        <v>119</v>
      </c>
      <c r="AF1457" t="s">
        <v>120</v>
      </c>
      <c r="AG1457" s="8">
        <v>96950</v>
      </c>
      <c r="AH1457" t="s">
        <v>121</v>
      </c>
      <c r="AJ1457" s="10">
        <v>16702852551</v>
      </c>
      <c r="AL1457" t="s">
        <v>2016</v>
      </c>
      <c r="BD1457" t="str">
        <f>"37-3011.00"</f>
        <v>37-3011.00</v>
      </c>
      <c r="BE1457" t="s">
        <v>155</v>
      </c>
      <c r="BF1457" t="s">
        <v>8041</v>
      </c>
      <c r="BG1457" t="s">
        <v>8042</v>
      </c>
      <c r="BH1457">
        <v>4</v>
      </c>
      <c r="BI1457">
        <v>4</v>
      </c>
      <c r="BJ1457" s="1">
        <v>45748</v>
      </c>
      <c r="BK1457" s="1">
        <v>46112</v>
      </c>
      <c r="BL1457" s="1">
        <v>45748</v>
      </c>
      <c r="BM1457" s="1">
        <v>46112</v>
      </c>
      <c r="BN1457">
        <v>35</v>
      </c>
      <c r="BO1457">
        <v>0</v>
      </c>
      <c r="BP1457">
        <v>7</v>
      </c>
      <c r="BQ1457">
        <v>7</v>
      </c>
      <c r="BR1457">
        <v>7</v>
      </c>
      <c r="BS1457">
        <v>7</v>
      </c>
      <c r="BT1457">
        <v>7</v>
      </c>
      <c r="BU1457">
        <v>0</v>
      </c>
      <c r="BV1457" t="str">
        <f>"8:00 AM"</f>
        <v>8:00 AM</v>
      </c>
      <c r="BW1457" t="str">
        <f>"5:00 PM"</f>
        <v>5:00 PM</v>
      </c>
      <c r="BX1457" t="s">
        <v>158</v>
      </c>
      <c r="BY1457">
        <v>0</v>
      </c>
      <c r="BZ1457">
        <v>3</v>
      </c>
      <c r="CA1457" t="s">
        <v>115</v>
      </c>
      <c r="CC1457" s="2" t="s">
        <v>8043</v>
      </c>
      <c r="CD1457" t="s">
        <v>8044</v>
      </c>
      <c r="CF1457" t="s">
        <v>119</v>
      </c>
      <c r="CG1457" t="s">
        <v>120</v>
      </c>
      <c r="CH1457" s="8">
        <v>96950</v>
      </c>
      <c r="CI1457" s="3">
        <v>8.57</v>
      </c>
      <c r="CJ1457" s="3">
        <v>8.57</v>
      </c>
      <c r="CK1457" s="3">
        <v>12.86</v>
      </c>
      <c r="CL1457" s="3">
        <v>12.86</v>
      </c>
      <c r="CM1457" t="s">
        <v>136</v>
      </c>
      <c r="CN1457" t="s">
        <v>137</v>
      </c>
      <c r="CO1457" t="s">
        <v>138</v>
      </c>
      <c r="CQ1457" t="s">
        <v>133</v>
      </c>
      <c r="CR1457" t="s">
        <v>133</v>
      </c>
      <c r="CS1457" t="s">
        <v>139</v>
      </c>
      <c r="CT1457" t="s">
        <v>133</v>
      </c>
      <c r="CU1457" t="s">
        <v>139</v>
      </c>
      <c r="CV1457" t="s">
        <v>133</v>
      </c>
      <c r="CW1457" t="s">
        <v>139</v>
      </c>
      <c r="CX1457" t="s">
        <v>729</v>
      </c>
      <c r="CY1457" s="10">
        <v>16702852551</v>
      </c>
      <c r="CZ1457" t="s">
        <v>2016</v>
      </c>
      <c r="DA1457" t="s">
        <v>209</v>
      </c>
      <c r="DB1457" t="s">
        <v>133</v>
      </c>
      <c r="DC1457" t="s">
        <v>115</v>
      </c>
    </row>
    <row r="1458" spans="1:112" ht="14.45" customHeight="1" x14ac:dyDescent="0.25">
      <c r="A1458" t="s">
        <v>1568</v>
      </c>
      <c r="B1458" t="s">
        <v>143</v>
      </c>
      <c r="C1458" s="1">
        <v>45679</v>
      </c>
      <c r="D1458" s="1">
        <v>45730</v>
      </c>
      <c r="E1458" t="s">
        <v>114</v>
      </c>
      <c r="G1458" t="s">
        <v>115</v>
      </c>
      <c r="H1458" t="s">
        <v>115</v>
      </c>
      <c r="I1458" t="s">
        <v>115</v>
      </c>
      <c r="J1458" t="s">
        <v>326</v>
      </c>
      <c r="K1458" t="s">
        <v>327</v>
      </c>
      <c r="L1458" t="s">
        <v>959</v>
      </c>
      <c r="M1458" t="s">
        <v>329</v>
      </c>
      <c r="N1458" t="s">
        <v>119</v>
      </c>
      <c r="O1458" t="s">
        <v>120</v>
      </c>
      <c r="P1458" s="8">
        <v>96950</v>
      </c>
      <c r="Q1458" t="s">
        <v>121</v>
      </c>
      <c r="S1458" s="10">
        <v>16702336927</v>
      </c>
      <c r="U1458" t="s">
        <v>330</v>
      </c>
      <c r="V1458">
        <v>23622</v>
      </c>
      <c r="W1458" t="s">
        <v>123</v>
      </c>
      <c r="Y1458" t="s">
        <v>331</v>
      </c>
      <c r="Z1458" t="s">
        <v>332</v>
      </c>
      <c r="AA1458" t="s">
        <v>333</v>
      </c>
      <c r="AB1458" t="s">
        <v>200</v>
      </c>
      <c r="AC1458" t="s">
        <v>959</v>
      </c>
      <c r="AD1458" t="s">
        <v>329</v>
      </c>
      <c r="AE1458" t="s">
        <v>119</v>
      </c>
      <c r="AF1458" t="s">
        <v>120</v>
      </c>
      <c r="AG1458" s="8">
        <v>96950</v>
      </c>
      <c r="AH1458" t="s">
        <v>121</v>
      </c>
      <c r="AJ1458" s="10">
        <v>16702336927</v>
      </c>
      <c r="AL1458" t="s">
        <v>334</v>
      </c>
      <c r="BD1458" t="str">
        <f>"49-9071.00"</f>
        <v>49-9071.00</v>
      </c>
      <c r="BE1458" t="s">
        <v>241</v>
      </c>
      <c r="BF1458" t="s">
        <v>1569</v>
      </c>
      <c r="BG1458" t="s">
        <v>1570</v>
      </c>
      <c r="BH1458">
        <v>15</v>
      </c>
      <c r="BI1458">
        <v>15</v>
      </c>
      <c r="BJ1458" s="1">
        <v>45748</v>
      </c>
      <c r="BK1458" s="1">
        <v>46112</v>
      </c>
      <c r="BL1458" s="1">
        <v>45748</v>
      </c>
      <c r="BM1458" s="1">
        <v>46112</v>
      </c>
      <c r="BN1458">
        <v>35</v>
      </c>
      <c r="BO1458">
        <v>0</v>
      </c>
      <c r="BP1458">
        <v>7</v>
      </c>
      <c r="BQ1458">
        <v>7</v>
      </c>
      <c r="BR1458">
        <v>7</v>
      </c>
      <c r="BS1458">
        <v>7</v>
      </c>
      <c r="BT1458">
        <v>7</v>
      </c>
      <c r="BU1458">
        <v>0</v>
      </c>
      <c r="BV1458" t="str">
        <f>"7:30 AM"</f>
        <v>7:30 AM</v>
      </c>
      <c r="BW1458" t="str">
        <f>"3:30 PM"</f>
        <v>3:30 PM</v>
      </c>
      <c r="BX1458" t="s">
        <v>226</v>
      </c>
      <c r="BY1458">
        <v>0</v>
      </c>
      <c r="BZ1458">
        <v>24</v>
      </c>
      <c r="CA1458" t="s">
        <v>115</v>
      </c>
      <c r="CC1458" s="2" t="s">
        <v>1571</v>
      </c>
      <c r="CD1458" t="s">
        <v>959</v>
      </c>
      <c r="CF1458" t="s">
        <v>119</v>
      </c>
      <c r="CG1458" t="s">
        <v>120</v>
      </c>
      <c r="CH1458" s="8">
        <v>96950</v>
      </c>
      <c r="CI1458" s="3">
        <v>9.75</v>
      </c>
      <c r="CJ1458" s="3">
        <v>9.75</v>
      </c>
      <c r="CK1458" s="3">
        <v>14.63</v>
      </c>
      <c r="CL1458" s="3">
        <v>14.63</v>
      </c>
      <c r="CM1458" t="s">
        <v>136</v>
      </c>
      <c r="CO1458" t="s">
        <v>138</v>
      </c>
      <c r="CQ1458" t="s">
        <v>115</v>
      </c>
      <c r="CR1458" t="s">
        <v>133</v>
      </c>
      <c r="CS1458" t="s">
        <v>139</v>
      </c>
      <c r="CT1458" t="s">
        <v>133</v>
      </c>
      <c r="CU1458" t="s">
        <v>139</v>
      </c>
      <c r="CV1458" t="s">
        <v>133</v>
      </c>
      <c r="CW1458" t="s">
        <v>139</v>
      </c>
      <c r="CX1458" t="s">
        <v>338</v>
      </c>
      <c r="CY1458" s="10">
        <v>16702336927</v>
      </c>
      <c r="CZ1458" t="s">
        <v>334</v>
      </c>
      <c r="DA1458" t="s">
        <v>139</v>
      </c>
      <c r="DB1458" t="s">
        <v>133</v>
      </c>
      <c r="DC1458" t="s">
        <v>115</v>
      </c>
    </row>
    <row r="1459" spans="1:112" ht="14.45" customHeight="1" x14ac:dyDescent="0.25">
      <c r="A1459" t="s">
        <v>4423</v>
      </c>
      <c r="B1459" t="s">
        <v>212</v>
      </c>
      <c r="C1459" s="1">
        <v>45721</v>
      </c>
      <c r="D1459" s="1">
        <v>45730</v>
      </c>
      <c r="E1459" t="s">
        <v>114</v>
      </c>
      <c r="G1459" t="s">
        <v>115</v>
      </c>
      <c r="H1459" t="s">
        <v>115</v>
      </c>
      <c r="I1459" t="s">
        <v>115</v>
      </c>
      <c r="J1459" t="s">
        <v>986</v>
      </c>
      <c r="L1459" t="s">
        <v>987</v>
      </c>
      <c r="M1459" t="s">
        <v>988</v>
      </c>
      <c r="N1459" t="s">
        <v>148</v>
      </c>
      <c r="O1459" t="s">
        <v>120</v>
      </c>
      <c r="P1459" s="8">
        <v>96950</v>
      </c>
      <c r="Q1459" t="s">
        <v>121</v>
      </c>
      <c r="S1459" s="10">
        <v>16707899238</v>
      </c>
      <c r="U1459" t="s">
        <v>989</v>
      </c>
      <c r="V1459">
        <v>561311</v>
      </c>
      <c r="W1459" t="s">
        <v>234</v>
      </c>
      <c r="X1459" t="s">
        <v>133</v>
      </c>
      <c r="Y1459" t="s">
        <v>990</v>
      </c>
      <c r="Z1459" t="s">
        <v>991</v>
      </c>
      <c r="AA1459" t="s">
        <v>992</v>
      </c>
      <c r="AB1459" t="s">
        <v>565</v>
      </c>
      <c r="AC1459" t="s">
        <v>987</v>
      </c>
      <c r="AD1459" t="s">
        <v>988</v>
      </c>
      <c r="AE1459" t="s">
        <v>148</v>
      </c>
      <c r="AF1459" t="s">
        <v>120</v>
      </c>
      <c r="AG1459" s="8">
        <v>96950</v>
      </c>
      <c r="AH1459" t="s">
        <v>121</v>
      </c>
      <c r="AJ1459" s="10">
        <v>16707899238</v>
      </c>
      <c r="AL1459" t="s">
        <v>993</v>
      </c>
      <c r="BD1459" t="str">
        <f>"39-9011.00"</f>
        <v>39-9011.00</v>
      </c>
      <c r="BE1459" t="s">
        <v>650</v>
      </c>
      <c r="BF1459" t="s">
        <v>994</v>
      </c>
      <c r="BG1459" t="s">
        <v>650</v>
      </c>
      <c r="BH1459">
        <v>5</v>
      </c>
      <c r="BJ1459" s="1">
        <v>45821</v>
      </c>
      <c r="BK1459" s="1">
        <v>46185</v>
      </c>
      <c r="BN1459">
        <v>35</v>
      </c>
      <c r="BO1459">
        <v>0</v>
      </c>
      <c r="BP1459">
        <v>7</v>
      </c>
      <c r="BQ1459">
        <v>7</v>
      </c>
      <c r="BR1459">
        <v>7</v>
      </c>
      <c r="BS1459">
        <v>7</v>
      </c>
      <c r="BT1459">
        <v>7</v>
      </c>
      <c r="BU1459">
        <v>0</v>
      </c>
      <c r="BV1459" t="str">
        <f>"8:00 AM"</f>
        <v>8:00 AM</v>
      </c>
      <c r="BW1459" t="str">
        <f>"4:00 PM"</f>
        <v>4:00 PM</v>
      </c>
      <c r="BX1459" t="s">
        <v>226</v>
      </c>
      <c r="BY1459">
        <v>0</v>
      </c>
      <c r="BZ1459">
        <v>12</v>
      </c>
      <c r="CA1459" t="s">
        <v>115</v>
      </c>
      <c r="CC1459" s="2" t="s">
        <v>4424</v>
      </c>
      <c r="CD1459" t="s">
        <v>987</v>
      </c>
      <c r="CE1459" t="s">
        <v>988</v>
      </c>
      <c r="CF1459" t="s">
        <v>148</v>
      </c>
      <c r="CG1459" t="s">
        <v>120</v>
      </c>
      <c r="CH1459" s="8">
        <v>96950</v>
      </c>
      <c r="CI1459" s="3">
        <v>7.81</v>
      </c>
      <c r="CJ1459" s="3">
        <v>7.81</v>
      </c>
      <c r="CK1459" s="3">
        <v>11.72</v>
      </c>
      <c r="CL1459" s="3">
        <v>11.72</v>
      </c>
      <c r="CM1459" t="s">
        <v>136</v>
      </c>
      <c r="CN1459" t="s">
        <v>4425</v>
      </c>
      <c r="CO1459" t="s">
        <v>138</v>
      </c>
      <c r="CQ1459" t="s">
        <v>133</v>
      </c>
      <c r="CR1459" t="s">
        <v>133</v>
      </c>
      <c r="CS1459" t="s">
        <v>139</v>
      </c>
      <c r="CT1459" t="s">
        <v>133</v>
      </c>
      <c r="CU1459" t="s">
        <v>139</v>
      </c>
      <c r="CV1459" t="s">
        <v>133</v>
      </c>
      <c r="CW1459" t="s">
        <v>139</v>
      </c>
      <c r="CX1459" t="s">
        <v>995</v>
      </c>
      <c r="CY1459" s="10">
        <v>16707899238</v>
      </c>
      <c r="CZ1459" t="s">
        <v>993</v>
      </c>
      <c r="DA1459" t="s">
        <v>710</v>
      </c>
      <c r="DB1459" t="s">
        <v>133</v>
      </c>
      <c r="DC1459" t="s">
        <v>133</v>
      </c>
    </row>
    <row r="1460" spans="1:112" ht="14.45" customHeight="1" x14ac:dyDescent="0.25">
      <c r="A1460" t="s">
        <v>4780</v>
      </c>
      <c r="B1460" t="s">
        <v>143</v>
      </c>
      <c r="C1460" s="1">
        <v>45681</v>
      </c>
      <c r="D1460" s="1">
        <v>45730</v>
      </c>
      <c r="E1460" t="s">
        <v>114</v>
      </c>
      <c r="G1460" t="s">
        <v>133</v>
      </c>
      <c r="H1460" t="s">
        <v>115</v>
      </c>
      <c r="I1460" t="s">
        <v>115</v>
      </c>
      <c r="J1460" t="s">
        <v>3594</v>
      </c>
      <c r="K1460" t="s">
        <v>3595</v>
      </c>
      <c r="L1460" t="s">
        <v>3596</v>
      </c>
      <c r="N1460" t="s">
        <v>148</v>
      </c>
      <c r="O1460" t="s">
        <v>120</v>
      </c>
      <c r="P1460" s="8">
        <v>96950</v>
      </c>
      <c r="Q1460" t="s">
        <v>121</v>
      </c>
      <c r="S1460" s="10">
        <v>16702350200</v>
      </c>
      <c r="U1460" t="s">
        <v>3597</v>
      </c>
      <c r="V1460">
        <v>7225</v>
      </c>
      <c r="W1460" t="s">
        <v>123</v>
      </c>
      <c r="Y1460" t="s">
        <v>3598</v>
      </c>
      <c r="Z1460" t="s">
        <v>3599</v>
      </c>
      <c r="AB1460" t="s">
        <v>565</v>
      </c>
      <c r="AC1460" t="s">
        <v>3596</v>
      </c>
      <c r="AE1460" t="s">
        <v>148</v>
      </c>
      <c r="AF1460" t="s">
        <v>120</v>
      </c>
      <c r="AG1460" s="8">
        <v>96950</v>
      </c>
      <c r="AH1460" t="s">
        <v>121</v>
      </c>
      <c r="AJ1460" s="10">
        <v>16702350200</v>
      </c>
      <c r="AL1460" t="s">
        <v>1198</v>
      </c>
      <c r="AM1460" t="s">
        <v>567</v>
      </c>
      <c r="AN1460" t="s">
        <v>1199</v>
      </c>
      <c r="AO1460" t="s">
        <v>1200</v>
      </c>
      <c r="AQ1460" t="s">
        <v>1201</v>
      </c>
      <c r="AS1460" t="s">
        <v>148</v>
      </c>
      <c r="AT1460" t="s">
        <v>120</v>
      </c>
      <c r="AU1460" s="8">
        <v>96950</v>
      </c>
      <c r="AV1460" t="s">
        <v>121</v>
      </c>
      <c r="AX1460" s="10">
        <v>16702353403</v>
      </c>
      <c r="AZ1460" t="s">
        <v>1202</v>
      </c>
      <c r="BA1460" t="s">
        <v>1203</v>
      </c>
      <c r="BD1460" t="str">
        <f>"35-2014.00"</f>
        <v>35-2014.00</v>
      </c>
      <c r="BE1460" t="s">
        <v>273</v>
      </c>
      <c r="BF1460" t="s">
        <v>4781</v>
      </c>
      <c r="BG1460" t="s">
        <v>1100</v>
      </c>
      <c r="BH1460">
        <v>2</v>
      </c>
      <c r="BI1460">
        <v>2</v>
      </c>
      <c r="BJ1460" s="1">
        <v>45749</v>
      </c>
      <c r="BK1460" s="1">
        <v>46844</v>
      </c>
      <c r="BL1460" s="1">
        <v>45749</v>
      </c>
      <c r="BM1460" s="1">
        <v>46844</v>
      </c>
      <c r="BN1460">
        <v>35</v>
      </c>
      <c r="BO1460">
        <v>0</v>
      </c>
      <c r="BP1460">
        <v>7</v>
      </c>
      <c r="BQ1460">
        <v>7</v>
      </c>
      <c r="BR1460">
        <v>7</v>
      </c>
      <c r="BS1460">
        <v>7</v>
      </c>
      <c r="BT1460">
        <v>7</v>
      </c>
      <c r="BU1460">
        <v>0</v>
      </c>
      <c r="BV1460" t="str">
        <f>"9:00 AM"</f>
        <v>9:00 AM</v>
      </c>
      <c r="BW1460" t="str">
        <f>"5:00 PM"</f>
        <v>5:00 PM</v>
      </c>
      <c r="BX1460" t="s">
        <v>158</v>
      </c>
      <c r="BY1460">
        <v>0</v>
      </c>
      <c r="BZ1460">
        <v>12</v>
      </c>
      <c r="CA1460" t="s">
        <v>115</v>
      </c>
      <c r="CC1460" t="s">
        <v>4782</v>
      </c>
      <c r="CD1460" t="s">
        <v>3604</v>
      </c>
      <c r="CF1460" t="s">
        <v>148</v>
      </c>
      <c r="CG1460" t="s">
        <v>120</v>
      </c>
      <c r="CH1460" s="8">
        <v>96950</v>
      </c>
      <c r="CI1460" s="3">
        <v>8.83</v>
      </c>
      <c r="CJ1460" s="3">
        <v>8.83</v>
      </c>
      <c r="CK1460" s="3">
        <v>0</v>
      </c>
      <c r="CL1460" s="3">
        <v>0</v>
      </c>
      <c r="CM1460" t="s">
        <v>136</v>
      </c>
      <c r="CN1460" t="s">
        <v>158</v>
      </c>
      <c r="CO1460" t="s">
        <v>138</v>
      </c>
      <c r="CQ1460" t="s">
        <v>115</v>
      </c>
      <c r="CR1460" t="s">
        <v>133</v>
      </c>
      <c r="CS1460" t="s">
        <v>139</v>
      </c>
      <c r="CT1460" t="s">
        <v>139</v>
      </c>
      <c r="CU1460" t="s">
        <v>139</v>
      </c>
      <c r="CV1460" t="s">
        <v>133</v>
      </c>
      <c r="CW1460" t="s">
        <v>139</v>
      </c>
      <c r="CX1460" t="s">
        <v>4783</v>
      </c>
      <c r="CY1460" s="10">
        <v>16702350200</v>
      </c>
      <c r="CZ1460" t="s">
        <v>1198</v>
      </c>
      <c r="DA1460" t="s">
        <v>139</v>
      </c>
      <c r="DB1460" t="s">
        <v>133</v>
      </c>
      <c r="DC1460" t="s">
        <v>115</v>
      </c>
    </row>
    <row r="1461" spans="1:112" ht="14.45" customHeight="1" x14ac:dyDescent="0.25">
      <c r="A1461" t="s">
        <v>5055</v>
      </c>
      <c r="B1461" t="s">
        <v>212</v>
      </c>
      <c r="C1461" s="1">
        <v>45729</v>
      </c>
      <c r="D1461" s="1">
        <v>45730</v>
      </c>
      <c r="E1461" t="s">
        <v>144</v>
      </c>
      <c r="F1461" s="1">
        <v>45929</v>
      </c>
      <c r="G1461" t="s">
        <v>115</v>
      </c>
      <c r="H1461" t="s">
        <v>115</v>
      </c>
      <c r="I1461" t="s">
        <v>115</v>
      </c>
      <c r="J1461" t="s">
        <v>5056</v>
      </c>
      <c r="K1461" t="s">
        <v>5057</v>
      </c>
      <c r="L1461" t="s">
        <v>5058</v>
      </c>
      <c r="N1461" t="s">
        <v>283</v>
      </c>
      <c r="O1461" t="s">
        <v>120</v>
      </c>
      <c r="P1461" s="8">
        <v>96952</v>
      </c>
      <c r="Q1461" t="s">
        <v>121</v>
      </c>
      <c r="R1461" t="s">
        <v>284</v>
      </c>
      <c r="S1461" s="10">
        <v>16704331000</v>
      </c>
      <c r="U1461" t="s">
        <v>5059</v>
      </c>
      <c r="V1461">
        <v>445110</v>
      </c>
      <c r="W1461" t="s">
        <v>123</v>
      </c>
      <c r="Y1461" t="s">
        <v>647</v>
      </c>
      <c r="Z1461" t="s">
        <v>5060</v>
      </c>
      <c r="AB1461" t="s">
        <v>428</v>
      </c>
      <c r="AC1461" t="s">
        <v>5058</v>
      </c>
      <c r="AE1461" t="s">
        <v>283</v>
      </c>
      <c r="AF1461" t="s">
        <v>120</v>
      </c>
      <c r="AG1461" s="8">
        <v>96952</v>
      </c>
      <c r="AH1461" t="s">
        <v>121</v>
      </c>
      <c r="AI1461" t="s">
        <v>284</v>
      </c>
      <c r="AJ1461" s="10">
        <v>16704331000</v>
      </c>
      <c r="AL1461" t="s">
        <v>5061</v>
      </c>
      <c r="BD1461" t="str">
        <f>"43-3031.00"</f>
        <v>43-3031.00</v>
      </c>
      <c r="BE1461" t="s">
        <v>430</v>
      </c>
      <c r="BF1461" t="s">
        <v>5062</v>
      </c>
      <c r="BG1461" t="s">
        <v>1279</v>
      </c>
      <c r="BH1461">
        <v>1</v>
      </c>
      <c r="BJ1461" s="1">
        <v>45931</v>
      </c>
      <c r="BK1461" s="1">
        <v>46295</v>
      </c>
      <c r="BN1461">
        <v>35</v>
      </c>
      <c r="BO1461">
        <v>0</v>
      </c>
      <c r="BP1461">
        <v>7</v>
      </c>
      <c r="BQ1461">
        <v>7</v>
      </c>
      <c r="BR1461">
        <v>7</v>
      </c>
      <c r="BS1461">
        <v>7</v>
      </c>
      <c r="BT1461">
        <v>7</v>
      </c>
      <c r="BU1461">
        <v>0</v>
      </c>
      <c r="BV1461" t="str">
        <f>"9:00 AM"</f>
        <v>9:00 AM</v>
      </c>
      <c r="BW1461" t="str">
        <f>"5:00 PM"</f>
        <v>5:00 PM</v>
      </c>
      <c r="BX1461" t="s">
        <v>226</v>
      </c>
      <c r="BY1461">
        <v>0</v>
      </c>
      <c r="BZ1461">
        <v>6</v>
      </c>
      <c r="CA1461" t="s">
        <v>115</v>
      </c>
      <c r="CC1461" t="s">
        <v>246</v>
      </c>
      <c r="CD1461" t="s">
        <v>5063</v>
      </c>
      <c r="CE1461" t="s">
        <v>294</v>
      </c>
      <c r="CF1461" t="s">
        <v>283</v>
      </c>
      <c r="CG1461" t="s">
        <v>120</v>
      </c>
      <c r="CH1461" s="8">
        <v>96952</v>
      </c>
      <c r="CI1461" s="3">
        <v>12.28</v>
      </c>
      <c r="CJ1461" s="3">
        <v>12.28</v>
      </c>
      <c r="CK1461" s="3">
        <v>18.420000000000002</v>
      </c>
      <c r="CL1461" s="3">
        <v>18.420000000000002</v>
      </c>
      <c r="CM1461" t="s">
        <v>136</v>
      </c>
      <c r="CN1461" t="s">
        <v>246</v>
      </c>
      <c r="CO1461" t="s">
        <v>138</v>
      </c>
      <c r="CQ1461" t="s">
        <v>115</v>
      </c>
      <c r="CR1461" t="s">
        <v>133</v>
      </c>
      <c r="CS1461" t="s">
        <v>139</v>
      </c>
      <c r="CT1461" t="s">
        <v>133</v>
      </c>
      <c r="CU1461" t="s">
        <v>139</v>
      </c>
      <c r="CV1461" t="s">
        <v>133</v>
      </c>
      <c r="CW1461" t="s">
        <v>139</v>
      </c>
      <c r="CX1461" t="s">
        <v>295</v>
      </c>
      <c r="CY1461" s="10">
        <v>16704331000</v>
      </c>
      <c r="CZ1461" t="s">
        <v>5064</v>
      </c>
      <c r="DA1461" t="s">
        <v>793</v>
      </c>
      <c r="DB1461" t="s">
        <v>133</v>
      </c>
      <c r="DC1461" t="s">
        <v>115</v>
      </c>
    </row>
    <row r="1462" spans="1:112" ht="14.45" customHeight="1" x14ac:dyDescent="0.25">
      <c r="A1462" t="s">
        <v>5635</v>
      </c>
      <c r="B1462" t="s">
        <v>143</v>
      </c>
      <c r="C1462" s="1">
        <v>45676</v>
      </c>
      <c r="D1462" s="1">
        <v>45730</v>
      </c>
      <c r="E1462" t="s">
        <v>144</v>
      </c>
      <c r="F1462" s="1">
        <v>45807</v>
      </c>
      <c r="G1462" t="s">
        <v>115</v>
      </c>
      <c r="H1462" t="s">
        <v>115</v>
      </c>
      <c r="I1462" t="s">
        <v>115</v>
      </c>
      <c r="J1462" t="s">
        <v>887</v>
      </c>
      <c r="K1462" t="s">
        <v>139</v>
      </c>
      <c r="L1462" t="s">
        <v>888</v>
      </c>
      <c r="M1462" t="s">
        <v>889</v>
      </c>
      <c r="N1462" t="s">
        <v>162</v>
      </c>
      <c r="O1462" t="s">
        <v>120</v>
      </c>
      <c r="P1462" s="8">
        <v>96952</v>
      </c>
      <c r="Q1462" t="s">
        <v>121</v>
      </c>
      <c r="R1462" t="s">
        <v>139</v>
      </c>
      <c r="S1462" s="10">
        <v>16704339989</v>
      </c>
      <c r="U1462" t="s">
        <v>890</v>
      </c>
      <c r="V1462">
        <v>481111</v>
      </c>
      <c r="W1462" t="s">
        <v>123</v>
      </c>
      <c r="Y1462" t="s">
        <v>891</v>
      </c>
      <c r="Z1462" t="s">
        <v>892</v>
      </c>
      <c r="AA1462" t="s">
        <v>893</v>
      </c>
      <c r="AB1462" t="s">
        <v>565</v>
      </c>
      <c r="AC1462" t="s">
        <v>888</v>
      </c>
      <c r="AD1462" t="s">
        <v>889</v>
      </c>
      <c r="AE1462" t="s">
        <v>162</v>
      </c>
      <c r="AF1462" t="s">
        <v>120</v>
      </c>
      <c r="AG1462" s="8">
        <v>96952</v>
      </c>
      <c r="AH1462" t="s">
        <v>121</v>
      </c>
      <c r="AJ1462" s="10">
        <v>16704339989</v>
      </c>
      <c r="AL1462" t="s">
        <v>894</v>
      </c>
      <c r="BD1462" t="str">
        <f>"43-4181.00"</f>
        <v>43-4181.00</v>
      </c>
      <c r="BE1462" t="s">
        <v>1145</v>
      </c>
      <c r="BF1462" t="s">
        <v>5636</v>
      </c>
      <c r="BG1462" t="s">
        <v>5637</v>
      </c>
      <c r="BH1462">
        <v>1</v>
      </c>
      <c r="BI1462">
        <v>1</v>
      </c>
      <c r="BJ1462" s="1">
        <v>45809</v>
      </c>
      <c r="BK1462" s="1">
        <v>46173</v>
      </c>
      <c r="BL1462" s="1">
        <v>45809</v>
      </c>
      <c r="BM1462" s="1">
        <v>46173</v>
      </c>
      <c r="BN1462">
        <v>40</v>
      </c>
      <c r="BO1462">
        <v>0</v>
      </c>
      <c r="BP1462">
        <v>8</v>
      </c>
      <c r="BQ1462">
        <v>8</v>
      </c>
      <c r="BR1462">
        <v>8</v>
      </c>
      <c r="BS1462">
        <v>8</v>
      </c>
      <c r="BT1462">
        <v>8</v>
      </c>
      <c r="BU1462">
        <v>0</v>
      </c>
      <c r="BV1462" t="str">
        <f>"8:00 AM"</f>
        <v>8:00 AM</v>
      </c>
      <c r="BW1462" t="str">
        <f>"5:00 PM"</f>
        <v>5:00 PM</v>
      </c>
      <c r="BX1462" t="s">
        <v>226</v>
      </c>
      <c r="BY1462">
        <v>0</v>
      </c>
      <c r="BZ1462">
        <v>12</v>
      </c>
      <c r="CA1462" t="s">
        <v>115</v>
      </c>
      <c r="CC1462" s="2" t="s">
        <v>5638</v>
      </c>
      <c r="CD1462" t="s">
        <v>888</v>
      </c>
      <c r="CE1462" t="s">
        <v>889</v>
      </c>
      <c r="CF1462" t="s">
        <v>162</v>
      </c>
      <c r="CG1462" t="s">
        <v>120</v>
      </c>
      <c r="CH1462" s="8">
        <v>96952</v>
      </c>
      <c r="CI1462" s="3">
        <v>8.77</v>
      </c>
      <c r="CJ1462" s="3">
        <v>8.8000000000000007</v>
      </c>
      <c r="CK1462" s="3">
        <v>0</v>
      </c>
      <c r="CL1462" s="3">
        <v>0</v>
      </c>
      <c r="CM1462" t="s">
        <v>136</v>
      </c>
      <c r="CN1462" t="s">
        <v>139</v>
      </c>
      <c r="CO1462" t="s">
        <v>138</v>
      </c>
      <c r="CQ1462" t="s">
        <v>115</v>
      </c>
      <c r="CR1462" t="s">
        <v>133</v>
      </c>
      <c r="CS1462" t="s">
        <v>139</v>
      </c>
      <c r="CT1462" t="s">
        <v>139</v>
      </c>
      <c r="CU1462" t="s">
        <v>133</v>
      </c>
      <c r="CV1462" t="s">
        <v>133</v>
      </c>
      <c r="CW1462" t="s">
        <v>139</v>
      </c>
      <c r="CX1462" t="s">
        <v>898</v>
      </c>
      <c r="CY1462" s="10">
        <v>16704339989</v>
      </c>
      <c r="CZ1462" t="s">
        <v>899</v>
      </c>
      <c r="DA1462" t="s">
        <v>139</v>
      </c>
      <c r="DB1462" t="s">
        <v>133</v>
      </c>
      <c r="DC1462" t="s">
        <v>115</v>
      </c>
    </row>
    <row r="1463" spans="1:112" ht="14.45" customHeight="1" x14ac:dyDescent="0.25">
      <c r="A1463" t="s">
        <v>6499</v>
      </c>
      <c r="B1463" t="s">
        <v>212</v>
      </c>
      <c r="C1463" s="1">
        <v>45721</v>
      </c>
      <c r="D1463" s="1">
        <v>45730</v>
      </c>
      <c r="E1463" t="s">
        <v>114</v>
      </c>
      <c r="G1463" t="s">
        <v>115</v>
      </c>
      <c r="H1463" t="s">
        <v>115</v>
      </c>
      <c r="I1463" t="s">
        <v>115</v>
      </c>
      <c r="J1463" t="s">
        <v>986</v>
      </c>
      <c r="L1463" t="s">
        <v>987</v>
      </c>
      <c r="M1463" t="s">
        <v>988</v>
      </c>
      <c r="N1463" t="s">
        <v>148</v>
      </c>
      <c r="O1463" t="s">
        <v>120</v>
      </c>
      <c r="P1463" s="8">
        <v>96950</v>
      </c>
      <c r="Q1463" t="s">
        <v>121</v>
      </c>
      <c r="S1463" s="10">
        <v>16707899238</v>
      </c>
      <c r="U1463" t="s">
        <v>989</v>
      </c>
      <c r="V1463">
        <v>561311</v>
      </c>
      <c r="W1463" t="s">
        <v>234</v>
      </c>
      <c r="X1463" t="s">
        <v>133</v>
      </c>
      <c r="Y1463" t="s">
        <v>990</v>
      </c>
      <c r="Z1463" t="s">
        <v>991</v>
      </c>
      <c r="AA1463" t="s">
        <v>992</v>
      </c>
      <c r="AB1463" t="s">
        <v>565</v>
      </c>
      <c r="AC1463" t="s">
        <v>988</v>
      </c>
      <c r="AD1463" t="s">
        <v>987</v>
      </c>
      <c r="AE1463" t="s">
        <v>148</v>
      </c>
      <c r="AF1463" t="s">
        <v>120</v>
      </c>
      <c r="AG1463" s="8">
        <v>96950</v>
      </c>
      <c r="AH1463" t="s">
        <v>121</v>
      </c>
      <c r="AJ1463" s="10">
        <v>16707899238</v>
      </c>
      <c r="AL1463" t="s">
        <v>993</v>
      </c>
      <c r="BD1463" t="str">
        <f>"39-9011.00"</f>
        <v>39-9011.00</v>
      </c>
      <c r="BE1463" t="s">
        <v>650</v>
      </c>
      <c r="BF1463" t="s">
        <v>994</v>
      </c>
      <c r="BG1463" t="s">
        <v>650</v>
      </c>
      <c r="BH1463">
        <v>10</v>
      </c>
      <c r="BJ1463" s="1">
        <v>45842</v>
      </c>
      <c r="BK1463" s="1">
        <v>46206</v>
      </c>
      <c r="BN1463">
        <v>35</v>
      </c>
      <c r="BO1463">
        <v>0</v>
      </c>
      <c r="BP1463">
        <v>7</v>
      </c>
      <c r="BQ1463">
        <v>7</v>
      </c>
      <c r="BR1463">
        <v>7</v>
      </c>
      <c r="BS1463">
        <v>7</v>
      </c>
      <c r="BT1463">
        <v>7</v>
      </c>
      <c r="BU1463">
        <v>0</v>
      </c>
      <c r="BV1463" t="str">
        <f>"8:00 AM"</f>
        <v>8:00 AM</v>
      </c>
      <c r="BW1463" t="str">
        <f>"4:00 PM"</f>
        <v>4:00 PM</v>
      </c>
      <c r="BX1463" t="s">
        <v>226</v>
      </c>
      <c r="BY1463">
        <v>0</v>
      </c>
      <c r="BZ1463">
        <v>12</v>
      </c>
      <c r="CA1463" t="s">
        <v>115</v>
      </c>
      <c r="CC1463" s="2" t="s">
        <v>6500</v>
      </c>
      <c r="CD1463" t="s">
        <v>987</v>
      </c>
      <c r="CE1463" t="s">
        <v>988</v>
      </c>
      <c r="CF1463" t="s">
        <v>148</v>
      </c>
      <c r="CG1463" t="s">
        <v>120</v>
      </c>
      <c r="CH1463" s="8">
        <v>96950</v>
      </c>
      <c r="CI1463" s="3">
        <v>7.81</v>
      </c>
      <c r="CJ1463" s="3">
        <v>7.81</v>
      </c>
      <c r="CK1463" s="3">
        <v>11.72</v>
      </c>
      <c r="CL1463" s="3">
        <v>11.72</v>
      </c>
      <c r="CM1463" t="s">
        <v>136</v>
      </c>
      <c r="CN1463" t="s">
        <v>4425</v>
      </c>
      <c r="CO1463" t="s">
        <v>138</v>
      </c>
      <c r="CQ1463" t="s">
        <v>133</v>
      </c>
      <c r="CR1463" t="s">
        <v>133</v>
      </c>
      <c r="CS1463" t="s">
        <v>139</v>
      </c>
      <c r="CT1463" t="s">
        <v>133</v>
      </c>
      <c r="CU1463" t="s">
        <v>139</v>
      </c>
      <c r="CV1463" t="s">
        <v>133</v>
      </c>
      <c r="CW1463" t="s">
        <v>139</v>
      </c>
      <c r="CX1463" t="s">
        <v>995</v>
      </c>
      <c r="CY1463" s="10">
        <v>16707899238</v>
      </c>
      <c r="CZ1463" t="s">
        <v>993</v>
      </c>
      <c r="DA1463" t="s">
        <v>710</v>
      </c>
      <c r="DB1463" t="s">
        <v>133</v>
      </c>
      <c r="DC1463" t="s">
        <v>133</v>
      </c>
    </row>
    <row r="1464" spans="1:112" ht="14.45" customHeight="1" x14ac:dyDescent="0.25">
      <c r="A1464" t="s">
        <v>8205</v>
      </c>
      <c r="B1464" t="s">
        <v>113</v>
      </c>
      <c r="C1464" s="1">
        <v>45727</v>
      </c>
      <c r="D1464" s="1">
        <v>45730</v>
      </c>
      <c r="E1464" t="s">
        <v>144</v>
      </c>
      <c r="F1464" s="1">
        <v>45929</v>
      </c>
      <c r="G1464" t="s">
        <v>133</v>
      </c>
      <c r="H1464" t="s">
        <v>115</v>
      </c>
      <c r="I1464" t="s">
        <v>115</v>
      </c>
      <c r="J1464" t="s">
        <v>5731</v>
      </c>
      <c r="K1464" t="s">
        <v>1599</v>
      </c>
      <c r="L1464" t="s">
        <v>1600</v>
      </c>
      <c r="M1464" t="s">
        <v>1601</v>
      </c>
      <c r="N1464" t="s">
        <v>148</v>
      </c>
      <c r="O1464" t="s">
        <v>120</v>
      </c>
      <c r="P1464" s="8">
        <v>96950</v>
      </c>
      <c r="Q1464" t="s">
        <v>121</v>
      </c>
      <c r="S1464" s="10">
        <v>16702880360</v>
      </c>
      <c r="U1464" t="s">
        <v>1602</v>
      </c>
      <c r="V1464">
        <v>48819</v>
      </c>
      <c r="W1464" t="s">
        <v>123</v>
      </c>
      <c r="Y1464" t="s">
        <v>1603</v>
      </c>
      <c r="Z1464" t="s">
        <v>1604</v>
      </c>
      <c r="AB1464" t="s">
        <v>1605</v>
      </c>
      <c r="AC1464" t="s">
        <v>1600</v>
      </c>
      <c r="AD1464" t="s">
        <v>1601</v>
      </c>
      <c r="AE1464" t="s">
        <v>148</v>
      </c>
      <c r="AF1464" t="s">
        <v>120</v>
      </c>
      <c r="AG1464" s="8">
        <v>96950</v>
      </c>
      <c r="AH1464" t="s">
        <v>121</v>
      </c>
      <c r="AJ1464" s="10">
        <v>16702880360</v>
      </c>
      <c r="AK1464">
        <v>104</v>
      </c>
      <c r="AL1464" t="s">
        <v>1606</v>
      </c>
      <c r="BD1464" t="str">
        <f>"49-3011.00"</f>
        <v>49-3011.00</v>
      </c>
      <c r="BE1464" t="s">
        <v>6226</v>
      </c>
      <c r="BF1464" t="s">
        <v>6227</v>
      </c>
      <c r="BG1464" t="s">
        <v>6228</v>
      </c>
      <c r="BH1464">
        <v>2</v>
      </c>
      <c r="BJ1464" s="1">
        <v>45931</v>
      </c>
      <c r="BK1464" s="1">
        <v>47026</v>
      </c>
      <c r="BN1464">
        <v>35</v>
      </c>
      <c r="BO1464">
        <v>0</v>
      </c>
      <c r="BP1464">
        <v>7</v>
      </c>
      <c r="BQ1464">
        <v>7</v>
      </c>
      <c r="BR1464">
        <v>7</v>
      </c>
      <c r="BS1464">
        <v>7</v>
      </c>
      <c r="BT1464">
        <v>7</v>
      </c>
      <c r="BU1464">
        <v>0</v>
      </c>
      <c r="BV1464" t="str">
        <f>"12:30 AM"</f>
        <v>12:30 AM</v>
      </c>
      <c r="BW1464" t="str">
        <f>"8:30 AM"</f>
        <v>8:30 AM</v>
      </c>
      <c r="BX1464" t="s">
        <v>226</v>
      </c>
      <c r="BY1464">
        <v>0</v>
      </c>
      <c r="BZ1464">
        <v>24</v>
      </c>
      <c r="CA1464" t="s">
        <v>115</v>
      </c>
      <c r="CC1464" t="s">
        <v>6229</v>
      </c>
      <c r="CD1464" t="s">
        <v>1601</v>
      </c>
      <c r="CE1464" t="s">
        <v>6230</v>
      </c>
      <c r="CF1464" t="s">
        <v>148</v>
      </c>
      <c r="CG1464" t="s">
        <v>120</v>
      </c>
      <c r="CH1464" s="8">
        <v>96950</v>
      </c>
      <c r="CI1464" s="3">
        <v>11.85</v>
      </c>
      <c r="CJ1464" s="3">
        <v>17.68</v>
      </c>
      <c r="CK1464" s="3">
        <v>17.78</v>
      </c>
      <c r="CL1464" s="3">
        <v>26.52</v>
      </c>
      <c r="CM1464" t="s">
        <v>136</v>
      </c>
      <c r="CN1464" t="s">
        <v>6231</v>
      </c>
      <c r="CO1464" t="s">
        <v>138</v>
      </c>
      <c r="CQ1464" t="s">
        <v>115</v>
      </c>
      <c r="CR1464" t="s">
        <v>133</v>
      </c>
      <c r="CS1464" t="s">
        <v>139</v>
      </c>
      <c r="CT1464" t="s">
        <v>133</v>
      </c>
      <c r="CU1464" t="s">
        <v>133</v>
      </c>
      <c r="CV1464" t="s">
        <v>133</v>
      </c>
      <c r="CW1464" t="s">
        <v>139</v>
      </c>
      <c r="CX1464" t="s">
        <v>8206</v>
      </c>
      <c r="CY1464" s="10">
        <v>16702880360</v>
      </c>
      <c r="CZ1464" t="s">
        <v>1612</v>
      </c>
      <c r="DA1464" t="s">
        <v>1613</v>
      </c>
      <c r="DB1464" t="s">
        <v>133</v>
      </c>
      <c r="DC1464" t="s">
        <v>115</v>
      </c>
    </row>
    <row r="1465" spans="1:112" ht="14.45" customHeight="1" x14ac:dyDescent="0.25">
      <c r="A1465" t="s">
        <v>8036</v>
      </c>
      <c r="B1465" t="s">
        <v>212</v>
      </c>
      <c r="C1465" s="1">
        <v>45728</v>
      </c>
      <c r="D1465" s="1">
        <v>45732</v>
      </c>
      <c r="E1465" t="s">
        <v>144</v>
      </c>
      <c r="F1465" s="1">
        <v>45882</v>
      </c>
      <c r="G1465" t="s">
        <v>115</v>
      </c>
      <c r="H1465" t="s">
        <v>115</v>
      </c>
      <c r="I1465" t="s">
        <v>115</v>
      </c>
      <c r="J1465" t="s">
        <v>2933</v>
      </c>
      <c r="L1465" t="s">
        <v>2934</v>
      </c>
      <c r="N1465" t="s">
        <v>119</v>
      </c>
      <c r="O1465" t="s">
        <v>120</v>
      </c>
      <c r="P1465" s="8">
        <v>96950</v>
      </c>
      <c r="Q1465" t="s">
        <v>121</v>
      </c>
      <c r="S1465" s="10">
        <v>16702335776</v>
      </c>
      <c r="U1465" t="s">
        <v>2935</v>
      </c>
      <c r="V1465">
        <v>56179</v>
      </c>
      <c r="W1465" t="s">
        <v>123</v>
      </c>
      <c r="Y1465" t="s">
        <v>2936</v>
      </c>
      <c r="Z1465" t="s">
        <v>2937</v>
      </c>
      <c r="AA1465" t="s">
        <v>124</v>
      </c>
      <c r="AB1465" t="s">
        <v>2612</v>
      </c>
      <c r="AC1465" t="s">
        <v>2934</v>
      </c>
      <c r="AE1465" t="s">
        <v>119</v>
      </c>
      <c r="AF1465" t="s">
        <v>120</v>
      </c>
      <c r="AG1465" s="8">
        <v>96950</v>
      </c>
      <c r="AH1465" t="s">
        <v>121</v>
      </c>
      <c r="AJ1465" s="10">
        <v>16702335776</v>
      </c>
      <c r="AL1465" t="s">
        <v>2939</v>
      </c>
      <c r="BD1465" t="str">
        <f>"49-9071.00"</f>
        <v>49-9071.00</v>
      </c>
      <c r="BE1465" t="s">
        <v>241</v>
      </c>
      <c r="BF1465" t="s">
        <v>3792</v>
      </c>
      <c r="BG1465" t="s">
        <v>857</v>
      </c>
      <c r="BH1465">
        <v>5</v>
      </c>
      <c r="BJ1465" s="1">
        <v>45884</v>
      </c>
      <c r="BK1465" s="1">
        <v>46248</v>
      </c>
      <c r="BN1465">
        <v>35</v>
      </c>
      <c r="BO1465">
        <v>0</v>
      </c>
      <c r="BP1465">
        <v>7</v>
      </c>
      <c r="BQ1465">
        <v>7</v>
      </c>
      <c r="BR1465">
        <v>7</v>
      </c>
      <c r="BS1465">
        <v>7</v>
      </c>
      <c r="BT1465">
        <v>7</v>
      </c>
      <c r="BU1465">
        <v>0</v>
      </c>
      <c r="BV1465" t="str">
        <f t="shared" ref="BV1465:BV1473" si="27">"8:00 AM"</f>
        <v>8:00 AM</v>
      </c>
      <c r="BW1465" t="str">
        <f>"5:00 PM"</f>
        <v>5:00 PM</v>
      </c>
      <c r="BX1465" t="s">
        <v>226</v>
      </c>
      <c r="BY1465">
        <v>0</v>
      </c>
      <c r="BZ1465">
        <v>24</v>
      </c>
      <c r="CA1465" t="s">
        <v>115</v>
      </c>
      <c r="CC1465" t="s">
        <v>137</v>
      </c>
      <c r="CD1465" t="s">
        <v>1009</v>
      </c>
      <c r="CF1465" t="s">
        <v>119</v>
      </c>
      <c r="CG1465" t="s">
        <v>120</v>
      </c>
      <c r="CH1465" s="8">
        <v>96950</v>
      </c>
      <c r="CI1465" s="3">
        <v>9.75</v>
      </c>
      <c r="CJ1465" s="3">
        <v>9.75</v>
      </c>
      <c r="CK1465" s="3">
        <v>14.63</v>
      </c>
      <c r="CL1465" s="3">
        <v>14.63</v>
      </c>
      <c r="CM1465" t="s">
        <v>136</v>
      </c>
      <c r="CN1465" t="s">
        <v>139</v>
      </c>
      <c r="CO1465" t="s">
        <v>138</v>
      </c>
      <c r="CQ1465" t="s">
        <v>115</v>
      </c>
      <c r="CR1465" t="s">
        <v>133</v>
      </c>
      <c r="CS1465" t="s">
        <v>139</v>
      </c>
      <c r="CT1465" t="s">
        <v>133</v>
      </c>
      <c r="CU1465" t="s">
        <v>139</v>
      </c>
      <c r="CV1465" t="s">
        <v>133</v>
      </c>
      <c r="CW1465" t="s">
        <v>139</v>
      </c>
      <c r="CX1465" t="s">
        <v>139</v>
      </c>
      <c r="CY1465" s="10">
        <v>16702335776</v>
      </c>
      <c r="CZ1465" t="s">
        <v>2939</v>
      </c>
      <c r="DA1465" t="s">
        <v>139</v>
      </c>
      <c r="DB1465" t="s">
        <v>133</v>
      </c>
      <c r="DC1465" t="s">
        <v>115</v>
      </c>
    </row>
    <row r="1466" spans="1:112" ht="14.45" customHeight="1" x14ac:dyDescent="0.25">
      <c r="A1466" t="s">
        <v>837</v>
      </c>
      <c r="B1466" t="s">
        <v>113</v>
      </c>
      <c r="C1466" s="1">
        <v>45728</v>
      </c>
      <c r="D1466" s="1">
        <v>45733</v>
      </c>
      <c r="E1466" t="s">
        <v>144</v>
      </c>
      <c r="F1466" s="1">
        <v>45929</v>
      </c>
      <c r="G1466" t="s">
        <v>133</v>
      </c>
      <c r="H1466" t="s">
        <v>115</v>
      </c>
      <c r="I1466" t="s">
        <v>115</v>
      </c>
      <c r="J1466" t="s">
        <v>838</v>
      </c>
      <c r="K1466" t="s">
        <v>839</v>
      </c>
      <c r="L1466" t="s">
        <v>840</v>
      </c>
      <c r="N1466" t="s">
        <v>841</v>
      </c>
      <c r="O1466" t="s">
        <v>120</v>
      </c>
      <c r="P1466" s="8">
        <v>96950</v>
      </c>
      <c r="Q1466" t="s">
        <v>121</v>
      </c>
      <c r="R1466" t="s">
        <v>284</v>
      </c>
      <c r="S1466" s="10">
        <v>16702351444</v>
      </c>
      <c r="U1466" t="s">
        <v>842</v>
      </c>
      <c r="V1466">
        <v>424410</v>
      </c>
      <c r="W1466" t="s">
        <v>123</v>
      </c>
      <c r="Y1466" t="s">
        <v>843</v>
      </c>
      <c r="Z1466" t="s">
        <v>844</v>
      </c>
      <c r="AA1466" t="s">
        <v>845</v>
      </c>
      <c r="AB1466" t="s">
        <v>846</v>
      </c>
      <c r="AC1466" t="s">
        <v>847</v>
      </c>
      <c r="AE1466" t="s">
        <v>119</v>
      </c>
      <c r="AF1466" t="s">
        <v>120</v>
      </c>
      <c r="AG1466" s="8">
        <v>96950</v>
      </c>
      <c r="AH1466" t="s">
        <v>121</v>
      </c>
      <c r="AI1466" t="s">
        <v>284</v>
      </c>
      <c r="AJ1466" s="10">
        <v>16702345201</v>
      </c>
      <c r="AL1466" t="s">
        <v>848</v>
      </c>
      <c r="BD1466" t="str">
        <f>"53-7065.00"</f>
        <v>53-7065.00</v>
      </c>
      <c r="BE1466" t="s">
        <v>849</v>
      </c>
      <c r="BF1466" t="s">
        <v>850</v>
      </c>
      <c r="BG1466" t="s">
        <v>851</v>
      </c>
      <c r="BH1466">
        <v>1</v>
      </c>
      <c r="BJ1466" s="1">
        <v>45931</v>
      </c>
      <c r="BK1466" s="1">
        <v>47026</v>
      </c>
      <c r="BN1466">
        <v>35</v>
      </c>
      <c r="BO1466">
        <v>0</v>
      </c>
      <c r="BP1466">
        <v>7</v>
      </c>
      <c r="BQ1466">
        <v>7</v>
      </c>
      <c r="BR1466">
        <v>7</v>
      </c>
      <c r="BS1466">
        <v>7</v>
      </c>
      <c r="BT1466">
        <v>7</v>
      </c>
      <c r="BU1466">
        <v>0</v>
      </c>
      <c r="BV1466" t="str">
        <f t="shared" si="27"/>
        <v>8:00 AM</v>
      </c>
      <c r="BW1466" t="str">
        <f>"4:00 PM"</f>
        <v>4:00 PM</v>
      </c>
      <c r="BX1466" t="s">
        <v>226</v>
      </c>
      <c r="BY1466">
        <v>0</v>
      </c>
      <c r="BZ1466">
        <v>12</v>
      </c>
      <c r="CA1466" t="s">
        <v>115</v>
      </c>
      <c r="CC1466" s="2" t="s">
        <v>852</v>
      </c>
      <c r="CD1466" t="s">
        <v>853</v>
      </c>
      <c r="CF1466" t="s">
        <v>119</v>
      </c>
      <c r="CG1466" t="s">
        <v>120</v>
      </c>
      <c r="CH1466" s="8">
        <v>96950</v>
      </c>
      <c r="CI1466" s="3">
        <v>8.86</v>
      </c>
      <c r="CJ1466" s="3">
        <v>8.86</v>
      </c>
      <c r="CK1466" s="3">
        <v>13.29</v>
      </c>
      <c r="CL1466" s="3">
        <v>13.29</v>
      </c>
      <c r="CM1466" t="s">
        <v>136</v>
      </c>
      <c r="CO1466" t="s">
        <v>138</v>
      </c>
      <c r="CQ1466" t="s">
        <v>115</v>
      </c>
      <c r="CR1466" t="s">
        <v>133</v>
      </c>
      <c r="CS1466" t="s">
        <v>139</v>
      </c>
      <c r="CT1466" t="s">
        <v>133</v>
      </c>
      <c r="CU1466" t="s">
        <v>139</v>
      </c>
      <c r="CV1466" t="s">
        <v>133</v>
      </c>
      <c r="CW1466" t="s">
        <v>139</v>
      </c>
      <c r="CX1466" t="s">
        <v>854</v>
      </c>
      <c r="CY1466" s="10">
        <v>16702351444</v>
      </c>
      <c r="CZ1466" t="s">
        <v>848</v>
      </c>
      <c r="DA1466" t="s">
        <v>209</v>
      </c>
      <c r="DB1466" t="s">
        <v>133</v>
      </c>
      <c r="DC1466" t="s">
        <v>115</v>
      </c>
    </row>
    <row r="1467" spans="1:112" ht="14.45" customHeight="1" x14ac:dyDescent="0.25">
      <c r="A1467" t="s">
        <v>1597</v>
      </c>
      <c r="B1467" t="s">
        <v>113</v>
      </c>
      <c r="C1467" s="1">
        <v>45727</v>
      </c>
      <c r="D1467" s="1">
        <v>45733</v>
      </c>
      <c r="E1467" t="s">
        <v>144</v>
      </c>
      <c r="F1467" s="1">
        <v>45929</v>
      </c>
      <c r="G1467" t="s">
        <v>115</v>
      </c>
      <c r="H1467" t="s">
        <v>115</v>
      </c>
      <c r="I1467" t="s">
        <v>115</v>
      </c>
      <c r="J1467" t="s">
        <v>1598</v>
      </c>
      <c r="K1467" t="s">
        <v>1599</v>
      </c>
      <c r="L1467" t="s">
        <v>1600</v>
      </c>
      <c r="M1467" t="s">
        <v>1601</v>
      </c>
      <c r="N1467" t="s">
        <v>148</v>
      </c>
      <c r="O1467" t="s">
        <v>120</v>
      </c>
      <c r="P1467" s="8">
        <v>96950</v>
      </c>
      <c r="Q1467" t="s">
        <v>121</v>
      </c>
      <c r="S1467" s="10">
        <v>16702880360</v>
      </c>
      <c r="U1467" t="s">
        <v>1602</v>
      </c>
      <c r="V1467">
        <v>48819</v>
      </c>
      <c r="W1467" t="s">
        <v>123</v>
      </c>
      <c r="Y1467" t="s">
        <v>1603</v>
      </c>
      <c r="Z1467" t="s">
        <v>1604</v>
      </c>
      <c r="AB1467" t="s">
        <v>1605</v>
      </c>
      <c r="AC1467" t="s">
        <v>1600</v>
      </c>
      <c r="AD1467" t="s">
        <v>1601</v>
      </c>
      <c r="AE1467" t="s">
        <v>148</v>
      </c>
      <c r="AF1467" t="s">
        <v>120</v>
      </c>
      <c r="AG1467" s="8">
        <v>96950</v>
      </c>
      <c r="AH1467" t="s">
        <v>121</v>
      </c>
      <c r="AJ1467" s="10">
        <v>16702880360</v>
      </c>
      <c r="AK1467">
        <v>104</v>
      </c>
      <c r="AL1467" t="s">
        <v>1606</v>
      </c>
      <c r="BD1467" t="str">
        <f>"49-3042.00"</f>
        <v>49-3042.00</v>
      </c>
      <c r="BE1467" t="s">
        <v>1020</v>
      </c>
      <c r="BF1467" t="s">
        <v>1607</v>
      </c>
      <c r="BG1467" t="s">
        <v>1608</v>
      </c>
      <c r="BH1467">
        <v>2</v>
      </c>
      <c r="BJ1467" s="1">
        <v>45931</v>
      </c>
      <c r="BK1467" s="1">
        <v>47026</v>
      </c>
      <c r="BN1467">
        <v>35</v>
      </c>
      <c r="BO1467">
        <v>0</v>
      </c>
      <c r="BP1467">
        <v>7</v>
      </c>
      <c r="BQ1467">
        <v>7</v>
      </c>
      <c r="BR1467">
        <v>7</v>
      </c>
      <c r="BS1467">
        <v>7</v>
      </c>
      <c r="BT1467">
        <v>7</v>
      </c>
      <c r="BU1467">
        <v>0</v>
      </c>
      <c r="BV1467" t="str">
        <f t="shared" si="27"/>
        <v>8:00 AM</v>
      </c>
      <c r="BW1467" t="str">
        <f>"5:00 PM"</f>
        <v>5:00 PM</v>
      </c>
      <c r="BX1467" t="s">
        <v>226</v>
      </c>
      <c r="BY1467">
        <v>0</v>
      </c>
      <c r="BZ1467">
        <v>12</v>
      </c>
      <c r="CA1467" t="s">
        <v>115</v>
      </c>
      <c r="CC1467" t="s">
        <v>1609</v>
      </c>
      <c r="CD1467" t="s">
        <v>1600</v>
      </c>
      <c r="CE1467" t="s">
        <v>1601</v>
      </c>
      <c r="CF1467" t="s">
        <v>148</v>
      </c>
      <c r="CG1467" t="s">
        <v>120</v>
      </c>
      <c r="CH1467" s="8">
        <v>96950</v>
      </c>
      <c r="CI1467" s="3">
        <v>12.48</v>
      </c>
      <c r="CJ1467" s="3">
        <v>13.48</v>
      </c>
      <c r="CK1467" s="3">
        <v>18.72</v>
      </c>
      <c r="CL1467" s="3">
        <v>20.22</v>
      </c>
      <c r="CM1467" t="s">
        <v>136</v>
      </c>
      <c r="CN1467" t="s">
        <v>1610</v>
      </c>
      <c r="CO1467" t="s">
        <v>138</v>
      </c>
      <c r="CQ1467" t="s">
        <v>115</v>
      </c>
      <c r="CR1467" t="s">
        <v>133</v>
      </c>
      <c r="CS1467" t="s">
        <v>139</v>
      </c>
      <c r="CT1467" t="s">
        <v>133</v>
      </c>
      <c r="CU1467" t="s">
        <v>133</v>
      </c>
      <c r="CV1467" t="s">
        <v>133</v>
      </c>
      <c r="CW1467" t="s">
        <v>139</v>
      </c>
      <c r="CX1467" t="s">
        <v>1611</v>
      </c>
      <c r="CY1467" s="10">
        <v>16702880360</v>
      </c>
      <c r="CZ1467" t="s">
        <v>1612</v>
      </c>
      <c r="DA1467" t="s">
        <v>1613</v>
      </c>
      <c r="DB1467" t="s">
        <v>133</v>
      </c>
      <c r="DC1467" t="s">
        <v>115</v>
      </c>
    </row>
    <row r="1468" spans="1:112" ht="14.45" customHeight="1" x14ac:dyDescent="0.25">
      <c r="A1468" t="s">
        <v>1618</v>
      </c>
      <c r="B1468" t="s">
        <v>192</v>
      </c>
      <c r="C1468" s="1">
        <v>45707</v>
      </c>
      <c r="D1468" s="1">
        <v>45733</v>
      </c>
      <c r="E1468" t="s">
        <v>114</v>
      </c>
      <c r="G1468" t="s">
        <v>115</v>
      </c>
      <c r="H1468" t="s">
        <v>115</v>
      </c>
      <c r="I1468" t="s">
        <v>115</v>
      </c>
      <c r="J1468" t="s">
        <v>1619</v>
      </c>
      <c r="L1468" t="s">
        <v>1620</v>
      </c>
      <c r="N1468" t="s">
        <v>119</v>
      </c>
      <c r="O1468" t="s">
        <v>120</v>
      </c>
      <c r="P1468" s="8">
        <v>96950</v>
      </c>
      <c r="Q1468" t="s">
        <v>121</v>
      </c>
      <c r="S1468" s="10">
        <v>16707891106</v>
      </c>
      <c r="U1468" t="s">
        <v>1621</v>
      </c>
      <c r="V1468">
        <v>561320</v>
      </c>
      <c r="W1468" t="s">
        <v>123</v>
      </c>
      <c r="Y1468" t="s">
        <v>1515</v>
      </c>
      <c r="Z1468" t="s">
        <v>1622</v>
      </c>
      <c r="AA1468" t="s">
        <v>1623</v>
      </c>
      <c r="AB1468" t="s">
        <v>347</v>
      </c>
      <c r="AC1468" t="s">
        <v>1624</v>
      </c>
      <c r="AE1468" t="s">
        <v>148</v>
      </c>
      <c r="AF1468" t="s">
        <v>120</v>
      </c>
      <c r="AG1468" s="8">
        <v>96950</v>
      </c>
      <c r="AH1468" t="s">
        <v>121</v>
      </c>
      <c r="AJ1468" s="10">
        <v>16707891106</v>
      </c>
      <c r="AL1468" t="s">
        <v>1625</v>
      </c>
      <c r="BD1468" t="str">
        <f>"49-9071.00"</f>
        <v>49-9071.00</v>
      </c>
      <c r="BE1468" t="s">
        <v>241</v>
      </c>
      <c r="BF1468" t="s">
        <v>1626</v>
      </c>
      <c r="BG1468" t="s">
        <v>1627</v>
      </c>
      <c r="BH1468">
        <v>15</v>
      </c>
      <c r="BJ1468" s="1">
        <v>45748</v>
      </c>
      <c r="BK1468" s="1">
        <v>46112</v>
      </c>
      <c r="BN1468">
        <v>35</v>
      </c>
      <c r="BO1468">
        <v>0</v>
      </c>
      <c r="BP1468">
        <v>7</v>
      </c>
      <c r="BQ1468">
        <v>7</v>
      </c>
      <c r="BR1468">
        <v>7</v>
      </c>
      <c r="BS1468">
        <v>7</v>
      </c>
      <c r="BT1468">
        <v>7</v>
      </c>
      <c r="BU1468">
        <v>0</v>
      </c>
      <c r="BV1468" t="str">
        <f t="shared" si="27"/>
        <v>8:00 AM</v>
      </c>
      <c r="BW1468" t="str">
        <f>"4:00 PM"</f>
        <v>4:00 PM</v>
      </c>
      <c r="BX1468" t="s">
        <v>158</v>
      </c>
      <c r="BY1468">
        <v>0</v>
      </c>
      <c r="BZ1468">
        <v>12</v>
      </c>
      <c r="CA1468" t="s">
        <v>115</v>
      </c>
      <c r="CC1468" s="2" t="s">
        <v>1628</v>
      </c>
      <c r="CD1468" t="s">
        <v>1620</v>
      </c>
      <c r="CF1468" t="s">
        <v>119</v>
      </c>
      <c r="CG1468" t="s">
        <v>120</v>
      </c>
      <c r="CH1468" s="8">
        <v>96950</v>
      </c>
      <c r="CI1468" s="3">
        <v>9.75</v>
      </c>
      <c r="CJ1468" s="3">
        <v>9.75</v>
      </c>
      <c r="CK1468" s="3">
        <v>14.63</v>
      </c>
      <c r="CL1468" s="3">
        <v>14.63</v>
      </c>
      <c r="CM1468" t="s">
        <v>136</v>
      </c>
      <c r="CO1468" t="s">
        <v>138</v>
      </c>
      <c r="CQ1468" t="s">
        <v>115</v>
      </c>
      <c r="CR1468" t="s">
        <v>133</v>
      </c>
      <c r="CS1468" t="s">
        <v>139</v>
      </c>
      <c r="CT1468" t="s">
        <v>133</v>
      </c>
      <c r="CU1468" t="s">
        <v>139</v>
      </c>
      <c r="CV1468" t="s">
        <v>133</v>
      </c>
      <c r="CW1468" t="s">
        <v>139</v>
      </c>
      <c r="CX1468" s="2" t="s">
        <v>1629</v>
      </c>
      <c r="CY1468" s="10">
        <v>16707891106</v>
      </c>
      <c r="CZ1468" t="s">
        <v>1625</v>
      </c>
      <c r="DA1468" t="s">
        <v>1088</v>
      </c>
      <c r="DB1468" t="s">
        <v>133</v>
      </c>
      <c r="DC1468" t="s">
        <v>115</v>
      </c>
    </row>
    <row r="1469" spans="1:112" ht="14.45" customHeight="1" x14ac:dyDescent="0.25">
      <c r="A1469" t="s">
        <v>4034</v>
      </c>
      <c r="B1469" t="s">
        <v>143</v>
      </c>
      <c r="C1469" s="1">
        <v>45695</v>
      </c>
      <c r="D1469" s="1">
        <v>45733</v>
      </c>
      <c r="E1469" t="s">
        <v>144</v>
      </c>
      <c r="F1469" s="1">
        <v>45837</v>
      </c>
      <c r="G1469" t="s">
        <v>115</v>
      </c>
      <c r="H1469" t="s">
        <v>115</v>
      </c>
      <c r="I1469" t="s">
        <v>115</v>
      </c>
      <c r="J1469" t="s">
        <v>1691</v>
      </c>
      <c r="K1469" t="s">
        <v>9652</v>
      </c>
      <c r="L1469" t="s">
        <v>4035</v>
      </c>
      <c r="N1469" t="s">
        <v>148</v>
      </c>
      <c r="O1469" t="s">
        <v>120</v>
      </c>
      <c r="P1469" s="8">
        <v>96950</v>
      </c>
      <c r="Q1469" t="s">
        <v>121</v>
      </c>
      <c r="R1469" t="s">
        <v>2881</v>
      </c>
      <c r="S1469" s="10">
        <v>16709899218</v>
      </c>
      <c r="U1469" t="s">
        <v>1694</v>
      </c>
      <c r="V1469">
        <v>812199</v>
      </c>
      <c r="W1469" t="s">
        <v>123</v>
      </c>
      <c r="Y1469" t="s">
        <v>1695</v>
      </c>
      <c r="Z1469" t="s">
        <v>1696</v>
      </c>
      <c r="AA1469" t="s">
        <v>1697</v>
      </c>
      <c r="AB1469" t="s">
        <v>4036</v>
      </c>
      <c r="AC1469" t="s">
        <v>4035</v>
      </c>
      <c r="AE1469" t="s">
        <v>148</v>
      </c>
      <c r="AF1469" t="s">
        <v>120</v>
      </c>
      <c r="AG1469" s="8">
        <v>96950</v>
      </c>
      <c r="AH1469" t="s">
        <v>121</v>
      </c>
      <c r="AI1469" t="s">
        <v>2881</v>
      </c>
      <c r="AJ1469" s="10">
        <v>16709899218</v>
      </c>
      <c r="AL1469" t="s">
        <v>1700</v>
      </c>
      <c r="BD1469" t="str">
        <f>"31-9011.00"</f>
        <v>31-9011.00</v>
      </c>
      <c r="BE1469" t="s">
        <v>1170</v>
      </c>
      <c r="BF1469" t="s">
        <v>4037</v>
      </c>
      <c r="BG1469" t="s">
        <v>4038</v>
      </c>
      <c r="BH1469">
        <v>4</v>
      </c>
      <c r="BI1469">
        <v>4</v>
      </c>
      <c r="BJ1469" s="1">
        <v>45839</v>
      </c>
      <c r="BK1469" s="1">
        <v>46203</v>
      </c>
      <c r="BL1469" s="1">
        <v>45839</v>
      </c>
      <c r="BM1469" s="1">
        <v>46203</v>
      </c>
      <c r="BN1469">
        <v>35</v>
      </c>
      <c r="BO1469">
        <v>0</v>
      </c>
      <c r="BP1469">
        <v>7</v>
      </c>
      <c r="BQ1469">
        <v>7</v>
      </c>
      <c r="BR1469">
        <v>7</v>
      </c>
      <c r="BS1469">
        <v>7</v>
      </c>
      <c r="BT1469">
        <v>7</v>
      </c>
      <c r="BU1469">
        <v>0</v>
      </c>
      <c r="BV1469" t="str">
        <f t="shared" si="27"/>
        <v>8:00 AM</v>
      </c>
      <c r="BW1469" t="str">
        <f>"4:00 PM"</f>
        <v>4:00 PM</v>
      </c>
      <c r="BX1469" t="s">
        <v>226</v>
      </c>
      <c r="BY1469">
        <v>0</v>
      </c>
      <c r="BZ1469">
        <v>12</v>
      </c>
      <c r="CA1469" t="s">
        <v>115</v>
      </c>
      <c r="CC1469" t="s">
        <v>4039</v>
      </c>
      <c r="CD1469" t="s">
        <v>4040</v>
      </c>
      <c r="CF1469" t="s">
        <v>148</v>
      </c>
      <c r="CG1469" t="s">
        <v>120</v>
      </c>
      <c r="CH1469" s="8">
        <v>96950</v>
      </c>
      <c r="CI1469" s="3">
        <v>12.37</v>
      </c>
      <c r="CJ1469" s="3">
        <v>12.37</v>
      </c>
      <c r="CK1469" s="3">
        <v>18.55</v>
      </c>
      <c r="CL1469" s="3">
        <v>18.55</v>
      </c>
      <c r="CM1469" t="s">
        <v>136</v>
      </c>
      <c r="CN1469" t="s">
        <v>139</v>
      </c>
      <c r="CO1469" t="s">
        <v>138</v>
      </c>
      <c r="CQ1469" t="s">
        <v>115</v>
      </c>
      <c r="CR1469" t="s">
        <v>133</v>
      </c>
      <c r="CS1469" t="s">
        <v>133</v>
      </c>
      <c r="CT1469" t="s">
        <v>133</v>
      </c>
      <c r="CU1469" t="s">
        <v>139</v>
      </c>
      <c r="CV1469" t="s">
        <v>133</v>
      </c>
      <c r="CW1469" t="s">
        <v>133</v>
      </c>
      <c r="CX1469" t="s">
        <v>4041</v>
      </c>
      <c r="CY1469" s="10">
        <v>16709899218</v>
      </c>
      <c r="CZ1469" t="s">
        <v>1700</v>
      </c>
      <c r="DA1469" t="s">
        <v>139</v>
      </c>
      <c r="DB1469" t="s">
        <v>133</v>
      </c>
      <c r="DC1469" t="s">
        <v>115</v>
      </c>
      <c r="DD1469" t="s">
        <v>1695</v>
      </c>
      <c r="DE1469" t="s">
        <v>1696</v>
      </c>
      <c r="DF1469" t="s">
        <v>1057</v>
      </c>
      <c r="DG1469" t="s">
        <v>9656</v>
      </c>
      <c r="DH1469" t="s">
        <v>1700</v>
      </c>
    </row>
    <row r="1470" spans="1:112" ht="14.45" customHeight="1" x14ac:dyDescent="0.25">
      <c r="A1470" t="s">
        <v>5973</v>
      </c>
      <c r="B1470" t="s">
        <v>192</v>
      </c>
      <c r="C1470" s="1">
        <v>45692</v>
      </c>
      <c r="D1470" s="1">
        <v>45733</v>
      </c>
      <c r="E1470" t="s">
        <v>114</v>
      </c>
      <c r="G1470" t="s">
        <v>115</v>
      </c>
      <c r="H1470" t="s">
        <v>115</v>
      </c>
      <c r="I1470" t="s">
        <v>115</v>
      </c>
      <c r="J1470" t="s">
        <v>2762</v>
      </c>
      <c r="L1470" t="s">
        <v>2763</v>
      </c>
      <c r="M1470" t="s">
        <v>3388</v>
      </c>
      <c r="N1470" t="s">
        <v>283</v>
      </c>
      <c r="O1470" t="s">
        <v>120</v>
      </c>
      <c r="P1470" s="8">
        <v>96952</v>
      </c>
      <c r="Q1470" t="s">
        <v>121</v>
      </c>
      <c r="S1470" s="10">
        <v>16707832999</v>
      </c>
      <c r="U1470" t="s">
        <v>2765</v>
      </c>
      <c r="V1470">
        <v>72251</v>
      </c>
      <c r="W1470" t="s">
        <v>123</v>
      </c>
      <c r="Y1470" t="s">
        <v>3395</v>
      </c>
      <c r="Z1470" t="s">
        <v>3396</v>
      </c>
      <c r="AA1470" t="s">
        <v>3397</v>
      </c>
      <c r="AB1470" t="s">
        <v>200</v>
      </c>
      <c r="AC1470" t="s">
        <v>2763</v>
      </c>
      <c r="AD1470" t="s">
        <v>3388</v>
      </c>
      <c r="AE1470" t="s">
        <v>283</v>
      </c>
      <c r="AF1470" t="s">
        <v>120</v>
      </c>
      <c r="AG1470" s="8">
        <v>96952</v>
      </c>
      <c r="AH1470" t="s">
        <v>121</v>
      </c>
      <c r="AJ1470" s="10">
        <v>16707832999</v>
      </c>
      <c r="AL1470" t="s">
        <v>2769</v>
      </c>
      <c r="BD1470" t="str">
        <f>"35-2014.00"</f>
        <v>35-2014.00</v>
      </c>
      <c r="BE1470" t="s">
        <v>273</v>
      </c>
      <c r="BF1470" t="s">
        <v>3398</v>
      </c>
      <c r="BG1470" t="s">
        <v>275</v>
      </c>
      <c r="BH1470">
        <v>5</v>
      </c>
      <c r="BJ1470" s="1">
        <v>45717</v>
      </c>
      <c r="BK1470" s="1">
        <v>46081</v>
      </c>
      <c r="BN1470">
        <v>35</v>
      </c>
      <c r="BO1470">
        <v>0</v>
      </c>
      <c r="BP1470">
        <v>7</v>
      </c>
      <c r="BQ1470">
        <v>7</v>
      </c>
      <c r="BR1470">
        <v>7</v>
      </c>
      <c r="BS1470">
        <v>7</v>
      </c>
      <c r="BT1470">
        <v>7</v>
      </c>
      <c r="BU1470">
        <v>0</v>
      </c>
      <c r="BV1470" t="str">
        <f t="shared" si="27"/>
        <v>8:00 AM</v>
      </c>
      <c r="BW1470" t="str">
        <f>"4:00 PM"</f>
        <v>4:00 PM</v>
      </c>
      <c r="BX1470" t="s">
        <v>158</v>
      </c>
      <c r="BY1470">
        <v>0</v>
      </c>
      <c r="BZ1470">
        <v>12</v>
      </c>
      <c r="CA1470" t="s">
        <v>115</v>
      </c>
      <c r="CC1470" s="2" t="s">
        <v>2772</v>
      </c>
      <c r="CD1470" t="s">
        <v>2763</v>
      </c>
      <c r="CE1470" t="s">
        <v>2764</v>
      </c>
      <c r="CF1470" t="s">
        <v>283</v>
      </c>
      <c r="CG1470" t="s">
        <v>120</v>
      </c>
      <c r="CH1470" s="8">
        <v>96952</v>
      </c>
      <c r="CI1470" s="3">
        <v>8.83</v>
      </c>
      <c r="CJ1470" s="3">
        <v>8.83</v>
      </c>
      <c r="CK1470" s="3">
        <v>13.25</v>
      </c>
      <c r="CL1470" s="3">
        <v>13.25</v>
      </c>
      <c r="CM1470" t="s">
        <v>136</v>
      </c>
      <c r="CN1470" t="s">
        <v>137</v>
      </c>
      <c r="CO1470" t="s">
        <v>138</v>
      </c>
      <c r="CQ1470" t="s">
        <v>115</v>
      </c>
      <c r="CR1470" t="s">
        <v>133</v>
      </c>
      <c r="CS1470" t="s">
        <v>139</v>
      </c>
      <c r="CT1470" t="s">
        <v>133</v>
      </c>
      <c r="CU1470" t="s">
        <v>139</v>
      </c>
      <c r="CV1470" t="s">
        <v>133</v>
      </c>
      <c r="CW1470" t="s">
        <v>139</v>
      </c>
      <c r="CX1470" t="s">
        <v>5974</v>
      </c>
      <c r="CY1470" s="10">
        <v>16707832999</v>
      </c>
      <c r="CZ1470" t="s">
        <v>2769</v>
      </c>
      <c r="DA1470" t="s">
        <v>139</v>
      </c>
      <c r="DB1470" t="s">
        <v>133</v>
      </c>
      <c r="DC1470" t="s">
        <v>115</v>
      </c>
    </row>
    <row r="1471" spans="1:112" ht="14.45" customHeight="1" x14ac:dyDescent="0.25">
      <c r="A1471" t="s">
        <v>6225</v>
      </c>
      <c r="B1471" t="s">
        <v>113</v>
      </c>
      <c r="C1471" s="1">
        <v>45727</v>
      </c>
      <c r="D1471" s="1">
        <v>45733</v>
      </c>
      <c r="E1471" t="s">
        <v>114</v>
      </c>
      <c r="G1471" t="s">
        <v>115</v>
      </c>
      <c r="H1471" t="s">
        <v>115</v>
      </c>
      <c r="I1471" t="s">
        <v>115</v>
      </c>
      <c r="J1471" t="s">
        <v>5731</v>
      </c>
      <c r="K1471" t="s">
        <v>1599</v>
      </c>
      <c r="L1471" t="s">
        <v>1600</v>
      </c>
      <c r="M1471" t="s">
        <v>1601</v>
      </c>
      <c r="N1471" t="s">
        <v>148</v>
      </c>
      <c r="O1471" t="s">
        <v>120</v>
      </c>
      <c r="P1471" s="8">
        <v>96950</v>
      </c>
      <c r="Q1471" t="s">
        <v>121</v>
      </c>
      <c r="S1471" s="10">
        <v>16702880360</v>
      </c>
      <c r="U1471" t="s">
        <v>1602</v>
      </c>
      <c r="V1471">
        <v>48819</v>
      </c>
      <c r="W1471" t="s">
        <v>123</v>
      </c>
      <c r="Y1471" t="s">
        <v>1603</v>
      </c>
      <c r="Z1471" t="s">
        <v>1604</v>
      </c>
      <c r="AB1471" t="s">
        <v>1605</v>
      </c>
      <c r="AC1471" t="s">
        <v>1600</v>
      </c>
      <c r="AD1471" t="s">
        <v>1601</v>
      </c>
      <c r="AE1471" t="s">
        <v>148</v>
      </c>
      <c r="AF1471" t="s">
        <v>120</v>
      </c>
      <c r="AG1471" s="8">
        <v>96950</v>
      </c>
      <c r="AH1471" t="s">
        <v>121</v>
      </c>
      <c r="AJ1471" s="10">
        <v>16702880360</v>
      </c>
      <c r="AK1471">
        <v>104</v>
      </c>
      <c r="AL1471" t="s">
        <v>1606</v>
      </c>
      <c r="BD1471" t="str">
        <f>"49-3011.00"</f>
        <v>49-3011.00</v>
      </c>
      <c r="BE1471" t="s">
        <v>6226</v>
      </c>
      <c r="BF1471" t="s">
        <v>6227</v>
      </c>
      <c r="BG1471" t="s">
        <v>6228</v>
      </c>
      <c r="BH1471">
        <v>2</v>
      </c>
      <c r="BJ1471" s="1">
        <v>45962</v>
      </c>
      <c r="BK1471" s="1">
        <v>46326</v>
      </c>
      <c r="BN1471">
        <v>35</v>
      </c>
      <c r="BO1471">
        <v>7</v>
      </c>
      <c r="BP1471">
        <v>7</v>
      </c>
      <c r="BQ1471">
        <v>7</v>
      </c>
      <c r="BR1471">
        <v>0</v>
      </c>
      <c r="BS1471">
        <v>0</v>
      </c>
      <c r="BT1471">
        <v>7</v>
      </c>
      <c r="BU1471">
        <v>7</v>
      </c>
      <c r="BV1471" t="str">
        <f t="shared" si="27"/>
        <v>8:00 AM</v>
      </c>
      <c r="BW1471" t="str">
        <f>"5:00 PM"</f>
        <v>5:00 PM</v>
      </c>
      <c r="BX1471" t="s">
        <v>226</v>
      </c>
      <c r="BY1471">
        <v>0</v>
      </c>
      <c r="BZ1471">
        <v>24</v>
      </c>
      <c r="CA1471" t="s">
        <v>115</v>
      </c>
      <c r="CC1471" t="s">
        <v>6229</v>
      </c>
      <c r="CD1471" t="s">
        <v>1601</v>
      </c>
      <c r="CE1471" t="s">
        <v>6230</v>
      </c>
      <c r="CF1471" t="s">
        <v>148</v>
      </c>
      <c r="CG1471" t="s">
        <v>120</v>
      </c>
      <c r="CH1471" s="8">
        <v>96950</v>
      </c>
      <c r="CI1471" s="3">
        <v>11.85</v>
      </c>
      <c r="CJ1471" s="3">
        <v>17.68</v>
      </c>
      <c r="CK1471" s="3">
        <v>17.78</v>
      </c>
      <c r="CL1471" s="3">
        <v>26.52</v>
      </c>
      <c r="CM1471" t="s">
        <v>136</v>
      </c>
      <c r="CN1471" t="s">
        <v>6231</v>
      </c>
      <c r="CO1471" t="s">
        <v>138</v>
      </c>
      <c r="CQ1471" t="s">
        <v>115</v>
      </c>
      <c r="CR1471" t="s">
        <v>133</v>
      </c>
      <c r="CS1471" t="s">
        <v>139</v>
      </c>
      <c r="CT1471" t="s">
        <v>133</v>
      </c>
      <c r="CU1471" t="s">
        <v>133</v>
      </c>
      <c r="CV1471" t="s">
        <v>133</v>
      </c>
      <c r="CW1471" t="s">
        <v>139</v>
      </c>
      <c r="CX1471" t="s">
        <v>6232</v>
      </c>
      <c r="CY1471" s="10">
        <v>16702880360</v>
      </c>
      <c r="CZ1471" t="s">
        <v>1612</v>
      </c>
      <c r="DA1471" t="s">
        <v>1613</v>
      </c>
      <c r="DB1471" t="s">
        <v>133</v>
      </c>
      <c r="DC1471" t="s">
        <v>115</v>
      </c>
    </row>
    <row r="1472" spans="1:112" ht="14.45" customHeight="1" x14ac:dyDescent="0.25">
      <c r="A1472" t="s">
        <v>8050</v>
      </c>
      <c r="B1472" t="s">
        <v>113</v>
      </c>
      <c r="C1472" s="1">
        <v>45729</v>
      </c>
      <c r="D1472" s="1">
        <v>45733</v>
      </c>
      <c r="E1472" t="s">
        <v>144</v>
      </c>
      <c r="F1472" s="1">
        <v>45929</v>
      </c>
      <c r="G1472" t="s">
        <v>133</v>
      </c>
      <c r="H1472" t="s">
        <v>115</v>
      </c>
      <c r="I1472" t="s">
        <v>115</v>
      </c>
      <c r="J1472" t="s">
        <v>1598</v>
      </c>
      <c r="K1472" t="s">
        <v>1599</v>
      </c>
      <c r="L1472" t="s">
        <v>1600</v>
      </c>
      <c r="M1472" t="s">
        <v>1601</v>
      </c>
      <c r="N1472" t="s">
        <v>148</v>
      </c>
      <c r="O1472" t="s">
        <v>120</v>
      </c>
      <c r="P1472" s="8">
        <v>96950</v>
      </c>
      <c r="Q1472" t="s">
        <v>121</v>
      </c>
      <c r="S1472" s="10">
        <v>16702880360</v>
      </c>
      <c r="U1472" t="s">
        <v>1602</v>
      </c>
      <c r="V1472">
        <v>48819</v>
      </c>
      <c r="W1472" t="s">
        <v>123</v>
      </c>
      <c r="Y1472" t="s">
        <v>1603</v>
      </c>
      <c r="Z1472" t="s">
        <v>1604</v>
      </c>
      <c r="AB1472" t="s">
        <v>1605</v>
      </c>
      <c r="AC1472" t="s">
        <v>1600</v>
      </c>
      <c r="AD1472" t="s">
        <v>1601</v>
      </c>
      <c r="AE1472" t="s">
        <v>148</v>
      </c>
      <c r="AF1472" t="s">
        <v>120</v>
      </c>
      <c r="AG1472" s="8">
        <v>96950</v>
      </c>
      <c r="AH1472" t="s">
        <v>121</v>
      </c>
      <c r="AJ1472" s="10">
        <v>16702880360</v>
      </c>
      <c r="AK1472">
        <v>104</v>
      </c>
      <c r="AL1472" t="s">
        <v>1606</v>
      </c>
      <c r="BD1472" t="str">
        <f>"49-3042.00"</f>
        <v>49-3042.00</v>
      </c>
      <c r="BE1472" t="s">
        <v>1020</v>
      </c>
      <c r="BF1472" t="s">
        <v>1607</v>
      </c>
      <c r="BG1472" t="s">
        <v>1608</v>
      </c>
      <c r="BH1472">
        <v>2</v>
      </c>
      <c r="BJ1472" s="1">
        <v>45931</v>
      </c>
      <c r="BK1472" s="1">
        <v>47026</v>
      </c>
      <c r="BN1472">
        <v>35</v>
      </c>
      <c r="BO1472">
        <v>0</v>
      </c>
      <c r="BP1472">
        <v>7</v>
      </c>
      <c r="BQ1472">
        <v>7</v>
      </c>
      <c r="BR1472">
        <v>7</v>
      </c>
      <c r="BS1472">
        <v>7</v>
      </c>
      <c r="BT1472">
        <v>7</v>
      </c>
      <c r="BU1472">
        <v>0</v>
      </c>
      <c r="BV1472" t="str">
        <f t="shared" si="27"/>
        <v>8:00 AM</v>
      </c>
      <c r="BW1472" t="str">
        <f>"4:00 PM"</f>
        <v>4:00 PM</v>
      </c>
      <c r="BX1472" t="s">
        <v>226</v>
      </c>
      <c r="BY1472">
        <v>0</v>
      </c>
      <c r="BZ1472">
        <v>12</v>
      </c>
      <c r="CA1472" t="s">
        <v>115</v>
      </c>
      <c r="CC1472" t="s">
        <v>1609</v>
      </c>
      <c r="CD1472" t="s">
        <v>1600</v>
      </c>
      <c r="CE1472" t="s">
        <v>1601</v>
      </c>
      <c r="CF1472" t="s">
        <v>148</v>
      </c>
      <c r="CG1472" t="s">
        <v>120</v>
      </c>
      <c r="CH1472" s="8">
        <v>96950</v>
      </c>
      <c r="CI1472" s="3">
        <v>12.48</v>
      </c>
      <c r="CJ1472" s="3">
        <v>13</v>
      </c>
      <c r="CK1472" s="3">
        <v>18.72</v>
      </c>
      <c r="CL1472" s="3">
        <v>19.5</v>
      </c>
      <c r="CM1472" t="s">
        <v>136</v>
      </c>
      <c r="CN1472" t="s">
        <v>8051</v>
      </c>
      <c r="CO1472" t="s">
        <v>138</v>
      </c>
      <c r="CQ1472" t="s">
        <v>115</v>
      </c>
      <c r="CR1472" t="s">
        <v>133</v>
      </c>
      <c r="CS1472" t="s">
        <v>139</v>
      </c>
      <c r="CT1472" t="s">
        <v>133</v>
      </c>
      <c r="CU1472" t="s">
        <v>133</v>
      </c>
      <c r="CV1472" t="s">
        <v>133</v>
      </c>
      <c r="CW1472" t="s">
        <v>139</v>
      </c>
      <c r="CX1472" t="s">
        <v>1611</v>
      </c>
      <c r="CY1472" s="10">
        <v>16702880360</v>
      </c>
      <c r="CZ1472" t="s">
        <v>1612</v>
      </c>
      <c r="DA1472" t="s">
        <v>8052</v>
      </c>
      <c r="DB1472" t="s">
        <v>133</v>
      </c>
      <c r="DC1472" t="s">
        <v>115</v>
      </c>
    </row>
    <row r="1473" spans="1:112" ht="14.45" customHeight="1" x14ac:dyDescent="0.25">
      <c r="A1473" t="s">
        <v>8171</v>
      </c>
      <c r="B1473" t="s">
        <v>113</v>
      </c>
      <c r="C1473" s="1">
        <v>45729</v>
      </c>
      <c r="D1473" s="1">
        <v>45733</v>
      </c>
      <c r="E1473" t="s">
        <v>114</v>
      </c>
      <c r="G1473" t="s">
        <v>115</v>
      </c>
      <c r="H1473" t="s">
        <v>115</v>
      </c>
      <c r="I1473" t="s">
        <v>115</v>
      </c>
      <c r="J1473" t="s">
        <v>2355</v>
      </c>
      <c r="K1473" t="s">
        <v>6781</v>
      </c>
      <c r="L1473" t="s">
        <v>294</v>
      </c>
      <c r="M1473" t="s">
        <v>2357</v>
      </c>
      <c r="N1473" t="s">
        <v>283</v>
      </c>
      <c r="O1473" t="s">
        <v>120</v>
      </c>
      <c r="P1473" s="8">
        <v>96952</v>
      </c>
      <c r="Q1473" t="s">
        <v>121</v>
      </c>
      <c r="S1473" s="10">
        <v>16702850045</v>
      </c>
      <c r="U1473" t="s">
        <v>2358</v>
      </c>
      <c r="V1473">
        <v>812111</v>
      </c>
      <c r="W1473" t="s">
        <v>123</v>
      </c>
      <c r="Y1473" t="s">
        <v>2359</v>
      </c>
      <c r="Z1473" t="s">
        <v>2360</v>
      </c>
      <c r="AA1473" t="s">
        <v>8172</v>
      </c>
      <c r="AB1473" t="s">
        <v>648</v>
      </c>
      <c r="AC1473" t="s">
        <v>294</v>
      </c>
      <c r="AD1473" t="s">
        <v>2357</v>
      </c>
      <c r="AE1473" t="s">
        <v>283</v>
      </c>
      <c r="AF1473" t="s">
        <v>120</v>
      </c>
      <c r="AG1473" s="8">
        <v>96952</v>
      </c>
      <c r="AH1473" t="s">
        <v>121</v>
      </c>
      <c r="AJ1473" s="10">
        <v>16702850045</v>
      </c>
      <c r="AL1473" t="s">
        <v>2361</v>
      </c>
      <c r="BD1473" t="str">
        <f>"39-5011.00"</f>
        <v>39-5011.00</v>
      </c>
      <c r="BE1473" t="s">
        <v>1157</v>
      </c>
      <c r="BF1473" t="s">
        <v>8173</v>
      </c>
      <c r="BG1473" t="s">
        <v>2363</v>
      </c>
      <c r="BH1473">
        <v>1</v>
      </c>
      <c r="BJ1473" s="1">
        <v>45851</v>
      </c>
      <c r="BK1473" s="1">
        <v>46215</v>
      </c>
      <c r="BN1473">
        <v>35</v>
      </c>
      <c r="BO1473">
        <v>0</v>
      </c>
      <c r="BP1473">
        <v>7</v>
      </c>
      <c r="BQ1473">
        <v>7</v>
      </c>
      <c r="BR1473">
        <v>7</v>
      </c>
      <c r="BS1473">
        <v>7</v>
      </c>
      <c r="BT1473">
        <v>7</v>
      </c>
      <c r="BU1473">
        <v>0</v>
      </c>
      <c r="BV1473" t="str">
        <f t="shared" si="27"/>
        <v>8:00 AM</v>
      </c>
      <c r="BW1473" t="str">
        <f>"3:00 PM"</f>
        <v>3:00 PM</v>
      </c>
      <c r="BX1473" t="s">
        <v>226</v>
      </c>
      <c r="BY1473">
        <v>0</v>
      </c>
      <c r="BZ1473">
        <v>12</v>
      </c>
      <c r="CA1473" t="s">
        <v>115</v>
      </c>
      <c r="CC1473" t="s">
        <v>137</v>
      </c>
      <c r="CD1473" t="s">
        <v>294</v>
      </c>
      <c r="CE1473" t="s">
        <v>2357</v>
      </c>
      <c r="CF1473" t="s">
        <v>283</v>
      </c>
      <c r="CG1473" t="s">
        <v>120</v>
      </c>
      <c r="CH1473" s="8">
        <v>96952</v>
      </c>
      <c r="CI1473" s="3">
        <v>8.14</v>
      </c>
      <c r="CJ1473" s="3">
        <v>8.14</v>
      </c>
      <c r="CM1473" t="s">
        <v>136</v>
      </c>
      <c r="CN1473" t="s">
        <v>139</v>
      </c>
      <c r="CO1473" t="s">
        <v>138</v>
      </c>
      <c r="CQ1473" t="s">
        <v>115</v>
      </c>
      <c r="CR1473" t="s">
        <v>133</v>
      </c>
      <c r="CS1473" t="s">
        <v>139</v>
      </c>
      <c r="CT1473" t="s">
        <v>139</v>
      </c>
      <c r="CU1473" t="s">
        <v>139</v>
      </c>
      <c r="CV1473" t="s">
        <v>133</v>
      </c>
      <c r="CW1473" t="s">
        <v>139</v>
      </c>
      <c r="CX1473" t="s">
        <v>8174</v>
      </c>
      <c r="CY1473" s="10">
        <v>16702851627</v>
      </c>
      <c r="CZ1473" t="s">
        <v>2361</v>
      </c>
      <c r="DA1473" t="s">
        <v>139</v>
      </c>
      <c r="DB1473" t="s">
        <v>133</v>
      </c>
      <c r="DC1473" t="s">
        <v>115</v>
      </c>
    </row>
    <row r="1474" spans="1:112" ht="14.45" customHeight="1" x14ac:dyDescent="0.25">
      <c r="A1474" t="s">
        <v>9635</v>
      </c>
      <c r="B1474" t="s">
        <v>113</v>
      </c>
      <c r="C1474" s="1">
        <v>45728</v>
      </c>
      <c r="D1474" s="1">
        <v>45733</v>
      </c>
      <c r="E1474" t="s">
        <v>144</v>
      </c>
      <c r="F1474" s="1">
        <v>45929</v>
      </c>
      <c r="G1474" t="s">
        <v>115</v>
      </c>
      <c r="H1474" t="s">
        <v>115</v>
      </c>
      <c r="I1474" t="s">
        <v>115</v>
      </c>
      <c r="J1474" t="s">
        <v>9636</v>
      </c>
      <c r="K1474" t="s">
        <v>9637</v>
      </c>
      <c r="L1474" t="s">
        <v>9638</v>
      </c>
      <c r="N1474" t="s">
        <v>119</v>
      </c>
      <c r="O1474" t="s">
        <v>120</v>
      </c>
      <c r="P1474" s="8">
        <v>96950</v>
      </c>
      <c r="Q1474" t="s">
        <v>121</v>
      </c>
      <c r="S1474" s="10">
        <v>16702335201</v>
      </c>
      <c r="U1474" t="s">
        <v>9639</v>
      </c>
      <c r="V1474">
        <v>72111</v>
      </c>
      <c r="W1474" t="s">
        <v>123</v>
      </c>
      <c r="Y1474" t="s">
        <v>843</v>
      </c>
      <c r="Z1474" t="s">
        <v>844</v>
      </c>
      <c r="AA1474" t="s">
        <v>845</v>
      </c>
      <c r="AB1474" t="s">
        <v>428</v>
      </c>
      <c r="AC1474" t="s">
        <v>847</v>
      </c>
      <c r="AE1474" t="s">
        <v>119</v>
      </c>
      <c r="AF1474" t="s">
        <v>120</v>
      </c>
      <c r="AG1474" s="8">
        <v>96950</v>
      </c>
      <c r="AH1474" t="s">
        <v>121</v>
      </c>
      <c r="AI1474" t="s">
        <v>284</v>
      </c>
      <c r="AJ1474" s="10">
        <v>16702345201</v>
      </c>
      <c r="AL1474" t="s">
        <v>9640</v>
      </c>
      <c r="BD1474" t="str">
        <f>"49-9071.00"</f>
        <v>49-9071.00</v>
      </c>
      <c r="BE1474" t="s">
        <v>241</v>
      </c>
      <c r="BF1474" t="s">
        <v>9641</v>
      </c>
      <c r="BG1474" t="s">
        <v>1085</v>
      </c>
      <c r="BH1474">
        <v>1</v>
      </c>
      <c r="BJ1474" s="1">
        <v>45931</v>
      </c>
      <c r="BK1474" s="1">
        <v>46295</v>
      </c>
      <c r="BN1474">
        <v>35</v>
      </c>
      <c r="BO1474">
        <v>0</v>
      </c>
      <c r="BP1474">
        <v>7</v>
      </c>
      <c r="BQ1474">
        <v>7</v>
      </c>
      <c r="BR1474">
        <v>7</v>
      </c>
      <c r="BS1474">
        <v>7</v>
      </c>
      <c r="BT1474">
        <v>7</v>
      </c>
      <c r="BU1474">
        <v>0</v>
      </c>
      <c r="BV1474" t="str">
        <f>"8:00 PM"</f>
        <v>8:00 PM</v>
      </c>
      <c r="BW1474" t="str">
        <f>"4:00 PM"</f>
        <v>4:00 PM</v>
      </c>
      <c r="BX1474" t="s">
        <v>226</v>
      </c>
      <c r="BY1474">
        <v>0</v>
      </c>
      <c r="BZ1474">
        <v>24</v>
      </c>
      <c r="CA1474" t="s">
        <v>115</v>
      </c>
      <c r="CC1474" s="2" t="s">
        <v>9642</v>
      </c>
      <c r="CD1474" t="s">
        <v>9638</v>
      </c>
      <c r="CF1474" t="s">
        <v>119</v>
      </c>
      <c r="CG1474" t="s">
        <v>120</v>
      </c>
      <c r="CH1474" s="8">
        <v>96950</v>
      </c>
      <c r="CI1474" s="3">
        <v>9.75</v>
      </c>
      <c r="CJ1474" s="3">
        <v>9.75</v>
      </c>
      <c r="CK1474" s="3">
        <v>14.63</v>
      </c>
      <c r="CL1474" s="3">
        <v>14.63</v>
      </c>
      <c r="CM1474" t="s">
        <v>136</v>
      </c>
      <c r="CO1474" t="s">
        <v>138</v>
      </c>
      <c r="CQ1474" t="s">
        <v>133</v>
      </c>
      <c r="CR1474" t="s">
        <v>133</v>
      </c>
      <c r="CS1474" t="s">
        <v>133</v>
      </c>
      <c r="CT1474" t="s">
        <v>133</v>
      </c>
      <c r="CU1474" t="s">
        <v>139</v>
      </c>
      <c r="CV1474" t="s">
        <v>133</v>
      </c>
      <c r="CW1474" t="s">
        <v>139</v>
      </c>
      <c r="CX1474" t="s">
        <v>854</v>
      </c>
      <c r="CY1474" s="10">
        <v>16702335201</v>
      </c>
      <c r="CZ1474" t="s">
        <v>9640</v>
      </c>
      <c r="DA1474" t="s">
        <v>139</v>
      </c>
      <c r="DB1474" t="s">
        <v>133</v>
      </c>
      <c r="DC1474" t="s">
        <v>115</v>
      </c>
    </row>
    <row r="1475" spans="1:112" ht="14.45" customHeight="1" x14ac:dyDescent="0.25">
      <c r="A1475" t="s">
        <v>4426</v>
      </c>
      <c r="B1475" t="s">
        <v>113</v>
      </c>
      <c r="C1475" s="1">
        <v>45735</v>
      </c>
      <c r="D1475" s="1">
        <v>45736</v>
      </c>
      <c r="E1475" t="s">
        <v>114</v>
      </c>
      <c r="G1475" t="s">
        <v>115</v>
      </c>
      <c r="H1475" t="s">
        <v>115</v>
      </c>
      <c r="I1475" t="s">
        <v>115</v>
      </c>
      <c r="J1475" t="s">
        <v>4427</v>
      </c>
      <c r="K1475" t="s">
        <v>4428</v>
      </c>
      <c r="L1475" t="s">
        <v>4429</v>
      </c>
      <c r="M1475" t="s">
        <v>9653</v>
      </c>
      <c r="N1475" t="s">
        <v>119</v>
      </c>
      <c r="O1475" t="s">
        <v>120</v>
      </c>
      <c r="P1475" s="8">
        <v>96950</v>
      </c>
      <c r="Q1475" t="s">
        <v>121</v>
      </c>
      <c r="S1475" s="10">
        <v>16702875905</v>
      </c>
      <c r="U1475" t="s">
        <v>4430</v>
      </c>
      <c r="V1475">
        <v>561720</v>
      </c>
      <c r="W1475" t="s">
        <v>123</v>
      </c>
      <c r="Y1475" t="s">
        <v>4431</v>
      </c>
      <c r="Z1475" t="s">
        <v>4432</v>
      </c>
      <c r="AA1475" t="s">
        <v>4433</v>
      </c>
      <c r="AB1475" t="s">
        <v>623</v>
      </c>
      <c r="AC1475" t="s">
        <v>3965</v>
      </c>
      <c r="AD1475" t="s">
        <v>4434</v>
      </c>
      <c r="AE1475" t="s">
        <v>119</v>
      </c>
      <c r="AF1475" t="s">
        <v>120</v>
      </c>
      <c r="AG1475" s="8">
        <v>96950</v>
      </c>
      <c r="AH1475" t="s">
        <v>121</v>
      </c>
      <c r="AJ1475" s="10">
        <v>16702875905</v>
      </c>
      <c r="AL1475" t="s">
        <v>4435</v>
      </c>
      <c r="BD1475" t="str">
        <f>"37-2011.00"</f>
        <v>37-2011.00</v>
      </c>
      <c r="BE1475" t="s">
        <v>203</v>
      </c>
      <c r="BF1475" t="s">
        <v>4436</v>
      </c>
      <c r="BG1475" t="s">
        <v>1242</v>
      </c>
      <c r="BH1475">
        <v>8</v>
      </c>
      <c r="BJ1475" s="1">
        <v>45874</v>
      </c>
      <c r="BK1475" s="1">
        <v>46238</v>
      </c>
      <c r="BN1475">
        <v>36</v>
      </c>
      <c r="BO1475">
        <v>0</v>
      </c>
      <c r="BP1475">
        <v>8</v>
      </c>
      <c r="BQ1475">
        <v>4</v>
      </c>
      <c r="BR1475">
        <v>8</v>
      </c>
      <c r="BS1475">
        <v>4</v>
      </c>
      <c r="BT1475">
        <v>8</v>
      </c>
      <c r="BU1475">
        <v>4</v>
      </c>
      <c r="BV1475" t="str">
        <f>"8:00 AM"</f>
        <v>8:00 AM</v>
      </c>
      <c r="BW1475" t="str">
        <f>"6:00 PM"</f>
        <v>6:00 PM</v>
      </c>
      <c r="BX1475" t="s">
        <v>158</v>
      </c>
      <c r="BY1475">
        <v>0</v>
      </c>
      <c r="BZ1475">
        <v>0</v>
      </c>
      <c r="CA1475" t="s">
        <v>115</v>
      </c>
      <c r="CC1475" t="s">
        <v>4437</v>
      </c>
      <c r="CD1475" t="s">
        <v>707</v>
      </c>
      <c r="CF1475" t="s">
        <v>119</v>
      </c>
      <c r="CG1475" t="s">
        <v>120</v>
      </c>
      <c r="CH1475" s="8">
        <v>96950</v>
      </c>
      <c r="CI1475" s="3">
        <v>8.2899999999999991</v>
      </c>
      <c r="CJ1475" s="3">
        <v>8.2899999999999991</v>
      </c>
      <c r="CK1475" s="3">
        <v>12.43</v>
      </c>
      <c r="CL1475" s="3">
        <v>12.43</v>
      </c>
      <c r="CM1475" t="s">
        <v>136</v>
      </c>
      <c r="CN1475" t="s">
        <v>139</v>
      </c>
      <c r="CO1475" t="s">
        <v>138</v>
      </c>
      <c r="CQ1475" t="s">
        <v>133</v>
      </c>
      <c r="CR1475" t="s">
        <v>133</v>
      </c>
      <c r="CS1475" t="s">
        <v>133</v>
      </c>
      <c r="CT1475" t="s">
        <v>133</v>
      </c>
      <c r="CU1475" t="s">
        <v>139</v>
      </c>
      <c r="CV1475" t="s">
        <v>133</v>
      </c>
      <c r="CW1475" t="s">
        <v>139</v>
      </c>
      <c r="CX1475" t="s">
        <v>4438</v>
      </c>
      <c r="CY1475" s="10">
        <v>16702875905</v>
      </c>
      <c r="CZ1475" t="s">
        <v>4435</v>
      </c>
      <c r="DA1475" t="s">
        <v>139</v>
      </c>
      <c r="DB1475" t="s">
        <v>133</v>
      </c>
      <c r="DC1475" t="s">
        <v>115</v>
      </c>
    </row>
    <row r="1476" spans="1:112" ht="14.45" customHeight="1" x14ac:dyDescent="0.25">
      <c r="A1476" t="s">
        <v>6241</v>
      </c>
      <c r="B1476" t="s">
        <v>192</v>
      </c>
      <c r="C1476" s="1">
        <v>45711</v>
      </c>
      <c r="D1476" s="1">
        <v>45736</v>
      </c>
      <c r="E1476" t="s">
        <v>144</v>
      </c>
      <c r="F1476" s="1">
        <v>45777</v>
      </c>
      <c r="G1476" t="s">
        <v>115</v>
      </c>
      <c r="H1476" t="s">
        <v>115</v>
      </c>
      <c r="I1476" t="s">
        <v>115</v>
      </c>
      <c r="J1476" t="s">
        <v>2333</v>
      </c>
      <c r="K1476" t="s">
        <v>2334</v>
      </c>
      <c r="L1476" t="s">
        <v>2335</v>
      </c>
      <c r="M1476" t="s">
        <v>2336</v>
      </c>
      <c r="N1476" t="s">
        <v>119</v>
      </c>
      <c r="O1476" t="s">
        <v>120</v>
      </c>
      <c r="P1476" s="8">
        <v>96950</v>
      </c>
      <c r="Q1476" t="s">
        <v>121</v>
      </c>
      <c r="S1476" s="10">
        <v>16702355912</v>
      </c>
      <c r="U1476" t="s">
        <v>2337</v>
      </c>
      <c r="V1476">
        <v>56132</v>
      </c>
      <c r="W1476" t="s">
        <v>234</v>
      </c>
      <c r="X1476" t="s">
        <v>133</v>
      </c>
      <c r="Y1476" t="s">
        <v>2338</v>
      </c>
      <c r="Z1476" t="s">
        <v>2339</v>
      </c>
      <c r="AA1476" t="s">
        <v>2340</v>
      </c>
      <c r="AB1476" t="s">
        <v>2341</v>
      </c>
      <c r="AC1476" t="s">
        <v>2342</v>
      </c>
      <c r="AE1476" t="s">
        <v>148</v>
      </c>
      <c r="AF1476" t="s">
        <v>120</v>
      </c>
      <c r="AG1476" s="8">
        <v>96950</v>
      </c>
      <c r="AH1476" t="s">
        <v>121</v>
      </c>
      <c r="AJ1476" s="10">
        <v>16702355912</v>
      </c>
      <c r="AL1476" t="s">
        <v>2343</v>
      </c>
      <c r="BD1476" t="str">
        <f>"35-2014.00"</f>
        <v>35-2014.00</v>
      </c>
      <c r="BE1476" t="s">
        <v>273</v>
      </c>
      <c r="BF1476" t="s">
        <v>2344</v>
      </c>
      <c r="BG1476" t="s">
        <v>2345</v>
      </c>
      <c r="BH1476">
        <v>3</v>
      </c>
      <c r="BJ1476" s="1">
        <v>45778</v>
      </c>
      <c r="BK1476" s="1">
        <v>46142</v>
      </c>
      <c r="BN1476">
        <v>35</v>
      </c>
      <c r="BO1476">
        <v>0</v>
      </c>
      <c r="BP1476">
        <v>7</v>
      </c>
      <c r="BQ1476">
        <v>7</v>
      </c>
      <c r="BR1476">
        <v>7</v>
      </c>
      <c r="BS1476">
        <v>7</v>
      </c>
      <c r="BT1476">
        <v>7</v>
      </c>
      <c r="BU1476">
        <v>0</v>
      </c>
      <c r="BV1476" t="str">
        <f>"2:00 PM"</f>
        <v>2:00 PM</v>
      </c>
      <c r="BW1476" t="str">
        <f>"10:00 PM"</f>
        <v>10:00 PM</v>
      </c>
      <c r="BX1476" t="s">
        <v>158</v>
      </c>
      <c r="BY1476">
        <v>0</v>
      </c>
      <c r="BZ1476">
        <v>12</v>
      </c>
      <c r="CA1476" t="s">
        <v>115</v>
      </c>
      <c r="CC1476" t="s">
        <v>2347</v>
      </c>
      <c r="CD1476" t="s">
        <v>2335</v>
      </c>
      <c r="CE1476" t="s">
        <v>2336</v>
      </c>
      <c r="CF1476" t="s">
        <v>148</v>
      </c>
      <c r="CG1476" t="s">
        <v>120</v>
      </c>
      <c r="CH1476" s="8">
        <v>96950</v>
      </c>
      <c r="CI1476" s="3">
        <v>8.83</v>
      </c>
      <c r="CJ1476" s="3">
        <v>8.83</v>
      </c>
      <c r="CK1476" s="3">
        <v>13.25</v>
      </c>
      <c r="CL1476" s="3">
        <v>13.25</v>
      </c>
      <c r="CM1476" t="s">
        <v>136</v>
      </c>
      <c r="CN1476" t="s">
        <v>368</v>
      </c>
      <c r="CO1476" t="s">
        <v>138</v>
      </c>
      <c r="CQ1476" t="s">
        <v>115</v>
      </c>
      <c r="CR1476" t="s">
        <v>133</v>
      </c>
      <c r="CS1476" t="s">
        <v>139</v>
      </c>
      <c r="CT1476" t="s">
        <v>133</v>
      </c>
      <c r="CU1476" t="s">
        <v>139</v>
      </c>
      <c r="CV1476" t="s">
        <v>133</v>
      </c>
      <c r="CW1476" t="s">
        <v>139</v>
      </c>
      <c r="CX1476" t="s">
        <v>3835</v>
      </c>
      <c r="CY1476" s="10">
        <v>16702355912</v>
      </c>
      <c r="CZ1476" t="s">
        <v>2343</v>
      </c>
      <c r="DA1476" t="s">
        <v>139</v>
      </c>
      <c r="DB1476" t="s">
        <v>133</v>
      </c>
      <c r="DC1476" t="s">
        <v>133</v>
      </c>
    </row>
    <row r="1477" spans="1:112" ht="14.45" customHeight="1" x14ac:dyDescent="0.25">
      <c r="A1477" t="s">
        <v>6528</v>
      </c>
      <c r="B1477" t="s">
        <v>192</v>
      </c>
      <c r="C1477" s="1">
        <v>45700</v>
      </c>
      <c r="D1477" s="1">
        <v>45736</v>
      </c>
      <c r="E1477" t="s">
        <v>114</v>
      </c>
      <c r="G1477" t="s">
        <v>115</v>
      </c>
      <c r="H1477" t="s">
        <v>115</v>
      </c>
      <c r="I1477" t="s">
        <v>115</v>
      </c>
      <c r="J1477" t="s">
        <v>5469</v>
      </c>
      <c r="K1477" t="s">
        <v>5469</v>
      </c>
      <c r="L1477" t="s">
        <v>5470</v>
      </c>
      <c r="M1477" t="s">
        <v>5471</v>
      </c>
      <c r="N1477" t="s">
        <v>119</v>
      </c>
      <c r="O1477" t="s">
        <v>120</v>
      </c>
      <c r="P1477" s="8">
        <v>96950</v>
      </c>
      <c r="Q1477" t="s">
        <v>121</v>
      </c>
      <c r="R1477" t="s">
        <v>1354</v>
      </c>
      <c r="S1477" s="10">
        <v>16707891106</v>
      </c>
      <c r="U1477" t="s">
        <v>2877</v>
      </c>
      <c r="V1477">
        <v>236116</v>
      </c>
      <c r="W1477" t="s">
        <v>123</v>
      </c>
      <c r="Y1477" t="s">
        <v>2878</v>
      </c>
      <c r="Z1477" t="s">
        <v>2879</v>
      </c>
      <c r="AB1477" t="s">
        <v>623</v>
      </c>
      <c r="AC1477" t="s">
        <v>5470</v>
      </c>
      <c r="AD1477" t="s">
        <v>5471</v>
      </c>
      <c r="AE1477" t="s">
        <v>119</v>
      </c>
      <c r="AF1477" t="s">
        <v>120</v>
      </c>
      <c r="AG1477" s="8">
        <v>96950</v>
      </c>
      <c r="AH1477" t="s">
        <v>121</v>
      </c>
      <c r="AI1477" t="s">
        <v>3780</v>
      </c>
      <c r="AJ1477" s="10">
        <v>16707891106</v>
      </c>
      <c r="AL1477" t="s">
        <v>2882</v>
      </c>
      <c r="BD1477" t="str">
        <f>"49-9071.00"</f>
        <v>49-9071.00</v>
      </c>
      <c r="BE1477" t="s">
        <v>241</v>
      </c>
      <c r="BF1477" t="s">
        <v>6529</v>
      </c>
      <c r="BG1477" t="s">
        <v>241</v>
      </c>
      <c r="BH1477">
        <v>10</v>
      </c>
      <c r="BJ1477" s="1">
        <v>45778</v>
      </c>
      <c r="BK1477" s="1">
        <v>46142</v>
      </c>
      <c r="BN1477">
        <v>35</v>
      </c>
      <c r="BO1477">
        <v>0</v>
      </c>
      <c r="BP1477">
        <v>7</v>
      </c>
      <c r="BQ1477">
        <v>7</v>
      </c>
      <c r="BR1477">
        <v>7</v>
      </c>
      <c r="BS1477">
        <v>7</v>
      </c>
      <c r="BT1477">
        <v>7</v>
      </c>
      <c r="BU1477">
        <v>0</v>
      </c>
      <c r="BV1477" t="str">
        <f>"8:00 AM"</f>
        <v>8:00 AM</v>
      </c>
      <c r="BW1477" t="str">
        <f>"4:00 PM"</f>
        <v>4:00 PM</v>
      </c>
      <c r="BX1477" t="s">
        <v>158</v>
      </c>
      <c r="BY1477">
        <v>0</v>
      </c>
      <c r="BZ1477">
        <v>24</v>
      </c>
      <c r="CA1477" t="s">
        <v>115</v>
      </c>
      <c r="CC1477" t="s">
        <v>5472</v>
      </c>
      <c r="CD1477" t="s">
        <v>5470</v>
      </c>
      <c r="CE1477" t="s">
        <v>5471</v>
      </c>
      <c r="CF1477" t="s">
        <v>119</v>
      </c>
      <c r="CG1477" t="s">
        <v>120</v>
      </c>
      <c r="CH1477" s="8">
        <v>96950</v>
      </c>
      <c r="CI1477" s="3">
        <v>9.75</v>
      </c>
      <c r="CJ1477" s="3">
        <v>9.75</v>
      </c>
      <c r="CK1477" s="3">
        <v>14.63</v>
      </c>
      <c r="CL1477" s="3">
        <v>14.63</v>
      </c>
      <c r="CM1477" t="s">
        <v>136</v>
      </c>
      <c r="CO1477" t="s">
        <v>138</v>
      </c>
      <c r="CQ1477" t="s">
        <v>115</v>
      </c>
      <c r="CR1477" t="s">
        <v>133</v>
      </c>
      <c r="CS1477" t="s">
        <v>139</v>
      </c>
      <c r="CT1477" t="s">
        <v>133</v>
      </c>
      <c r="CU1477" t="s">
        <v>139</v>
      </c>
      <c r="CV1477" t="s">
        <v>133</v>
      </c>
      <c r="CW1477" t="s">
        <v>139</v>
      </c>
      <c r="CX1477" t="s">
        <v>6530</v>
      </c>
      <c r="CY1477" s="10">
        <v>16707891106</v>
      </c>
      <c r="CZ1477" t="s">
        <v>2882</v>
      </c>
      <c r="DA1477" t="s">
        <v>296</v>
      </c>
      <c r="DB1477" t="s">
        <v>133</v>
      </c>
      <c r="DC1477" t="s">
        <v>115</v>
      </c>
    </row>
    <row r="1478" spans="1:112" ht="14.45" customHeight="1" x14ac:dyDescent="0.25">
      <c r="A1478" t="s">
        <v>7342</v>
      </c>
      <c r="B1478" t="s">
        <v>192</v>
      </c>
      <c r="C1478" s="1">
        <v>45679</v>
      </c>
      <c r="D1478" s="1">
        <v>45736</v>
      </c>
      <c r="E1478" t="s">
        <v>114</v>
      </c>
      <c r="G1478" t="s">
        <v>115</v>
      </c>
      <c r="H1478" t="s">
        <v>115</v>
      </c>
      <c r="I1478" t="s">
        <v>115</v>
      </c>
      <c r="J1478" t="s">
        <v>4568</v>
      </c>
      <c r="K1478" t="s">
        <v>4569</v>
      </c>
      <c r="L1478" t="s">
        <v>4570</v>
      </c>
      <c r="N1478" t="s">
        <v>119</v>
      </c>
      <c r="O1478" t="s">
        <v>120</v>
      </c>
      <c r="P1478" s="8">
        <v>96950</v>
      </c>
      <c r="Q1478" t="s">
        <v>121</v>
      </c>
      <c r="S1478" s="10">
        <v>16702339032</v>
      </c>
      <c r="U1478" t="s">
        <v>4571</v>
      </c>
      <c r="V1478">
        <v>53111</v>
      </c>
      <c r="W1478" t="s">
        <v>123</v>
      </c>
      <c r="Y1478" t="s">
        <v>4572</v>
      </c>
      <c r="Z1478" t="s">
        <v>4573</v>
      </c>
      <c r="AA1478" t="s">
        <v>2642</v>
      </c>
      <c r="AB1478" t="s">
        <v>304</v>
      </c>
      <c r="AC1478" t="s">
        <v>4570</v>
      </c>
      <c r="AE1478" t="s">
        <v>119</v>
      </c>
      <c r="AF1478" t="s">
        <v>120</v>
      </c>
      <c r="AG1478" s="8">
        <v>96950</v>
      </c>
      <c r="AH1478" t="s">
        <v>121</v>
      </c>
      <c r="AJ1478" s="10">
        <v>16702339032</v>
      </c>
      <c r="AL1478" t="s">
        <v>4574</v>
      </c>
      <c r="BD1478" t="str">
        <f>"49-9071.00"</f>
        <v>49-9071.00</v>
      </c>
      <c r="BE1478" t="s">
        <v>241</v>
      </c>
      <c r="BF1478" t="s">
        <v>4575</v>
      </c>
      <c r="BG1478" t="s">
        <v>1048</v>
      </c>
      <c r="BH1478">
        <v>3</v>
      </c>
      <c r="BJ1478" s="1">
        <v>45689</v>
      </c>
      <c r="BK1478" s="1">
        <v>45961</v>
      </c>
      <c r="BN1478">
        <v>40</v>
      </c>
      <c r="BO1478">
        <v>0</v>
      </c>
      <c r="BP1478">
        <v>8</v>
      </c>
      <c r="BQ1478">
        <v>8</v>
      </c>
      <c r="BR1478">
        <v>8</v>
      </c>
      <c r="BS1478">
        <v>8</v>
      </c>
      <c r="BT1478">
        <v>8</v>
      </c>
      <c r="BU1478">
        <v>0</v>
      </c>
      <c r="BV1478" t="str">
        <f>"7:00 AM"</f>
        <v>7:00 AM</v>
      </c>
      <c r="BW1478" t="str">
        <f>"4:00 PM"</f>
        <v>4:00 PM</v>
      </c>
      <c r="BX1478" t="s">
        <v>226</v>
      </c>
      <c r="BY1478">
        <v>0</v>
      </c>
      <c r="BZ1478">
        <v>6</v>
      </c>
      <c r="CA1478" t="s">
        <v>115</v>
      </c>
      <c r="CC1478" t="s">
        <v>4197</v>
      </c>
      <c r="CD1478" t="s">
        <v>4576</v>
      </c>
      <c r="CF1478" t="s">
        <v>119</v>
      </c>
      <c r="CG1478" t="s">
        <v>120</v>
      </c>
      <c r="CH1478" s="8">
        <v>96950</v>
      </c>
      <c r="CI1478" s="3">
        <v>9.75</v>
      </c>
      <c r="CJ1478" s="3">
        <v>9.75</v>
      </c>
      <c r="CK1478" s="3">
        <v>0</v>
      </c>
      <c r="CL1478" s="3">
        <v>0</v>
      </c>
      <c r="CM1478" t="s">
        <v>136</v>
      </c>
      <c r="CO1478" t="s">
        <v>138</v>
      </c>
      <c r="CQ1478" t="s">
        <v>115</v>
      </c>
      <c r="CR1478" t="s">
        <v>133</v>
      </c>
      <c r="CS1478" t="s">
        <v>139</v>
      </c>
      <c r="CT1478" t="s">
        <v>139</v>
      </c>
      <c r="CU1478" t="s">
        <v>139</v>
      </c>
      <c r="CV1478" t="s">
        <v>133</v>
      </c>
      <c r="CW1478" t="s">
        <v>139</v>
      </c>
      <c r="CX1478" t="s">
        <v>7343</v>
      </c>
      <c r="CY1478" s="10">
        <v>16702339032</v>
      </c>
      <c r="CZ1478" t="s">
        <v>4574</v>
      </c>
      <c r="DA1478" t="s">
        <v>209</v>
      </c>
      <c r="DB1478" t="s">
        <v>133</v>
      </c>
      <c r="DC1478" t="s">
        <v>115</v>
      </c>
      <c r="DD1478" t="s">
        <v>4572</v>
      </c>
      <c r="DE1478" t="s">
        <v>4573</v>
      </c>
      <c r="DF1478" t="s">
        <v>2642</v>
      </c>
      <c r="DG1478" t="s">
        <v>4569</v>
      </c>
      <c r="DH1478" t="s">
        <v>4574</v>
      </c>
    </row>
    <row r="1479" spans="1:112" ht="14.45" customHeight="1" x14ac:dyDescent="0.25">
      <c r="A1479" t="s">
        <v>7344</v>
      </c>
      <c r="B1479" t="s">
        <v>192</v>
      </c>
      <c r="C1479" s="1">
        <v>45673</v>
      </c>
      <c r="D1479" s="1">
        <v>45736</v>
      </c>
      <c r="E1479" t="s">
        <v>144</v>
      </c>
      <c r="F1479" s="1">
        <v>45744</v>
      </c>
      <c r="G1479" t="s">
        <v>133</v>
      </c>
      <c r="H1479" t="s">
        <v>115</v>
      </c>
      <c r="I1479" t="s">
        <v>115</v>
      </c>
      <c r="J1479" t="s">
        <v>5494</v>
      </c>
      <c r="K1479" t="s">
        <v>971</v>
      </c>
      <c r="L1479" t="s">
        <v>972</v>
      </c>
      <c r="N1479" t="s">
        <v>119</v>
      </c>
      <c r="O1479" t="s">
        <v>120</v>
      </c>
      <c r="P1479" s="8">
        <v>96950</v>
      </c>
      <c r="Q1479" t="s">
        <v>121</v>
      </c>
      <c r="R1479" t="s">
        <v>973</v>
      </c>
      <c r="S1479" s="10">
        <v>16702343207</v>
      </c>
      <c r="U1479" t="s">
        <v>974</v>
      </c>
      <c r="V1479">
        <v>61111</v>
      </c>
      <c r="W1479" t="s">
        <v>123</v>
      </c>
      <c r="Y1479" t="s">
        <v>975</v>
      </c>
      <c r="Z1479" t="s">
        <v>976</v>
      </c>
      <c r="AA1479" t="s">
        <v>977</v>
      </c>
      <c r="AB1479" t="s">
        <v>200</v>
      </c>
      <c r="AC1479" t="s">
        <v>972</v>
      </c>
      <c r="AE1479" t="s">
        <v>119</v>
      </c>
      <c r="AF1479" t="s">
        <v>120</v>
      </c>
      <c r="AG1479" s="8">
        <v>96950</v>
      </c>
      <c r="AH1479" t="s">
        <v>121</v>
      </c>
      <c r="AI1479" t="s">
        <v>973</v>
      </c>
      <c r="AJ1479" s="10">
        <v>16702343207</v>
      </c>
      <c r="AL1479" t="s">
        <v>978</v>
      </c>
      <c r="BD1479" t="str">
        <f>"43-4071.00"</f>
        <v>43-4071.00</v>
      </c>
      <c r="BE1479" t="s">
        <v>7345</v>
      </c>
      <c r="BF1479" t="s">
        <v>5496</v>
      </c>
      <c r="BG1479" t="s">
        <v>1279</v>
      </c>
      <c r="BH1479">
        <v>1</v>
      </c>
      <c r="BJ1479" s="1">
        <v>45744</v>
      </c>
      <c r="BK1479" s="1">
        <v>46108</v>
      </c>
      <c r="BN1479">
        <v>40</v>
      </c>
      <c r="BO1479">
        <v>0</v>
      </c>
      <c r="BP1479">
        <v>8</v>
      </c>
      <c r="BQ1479">
        <v>8</v>
      </c>
      <c r="BR1479">
        <v>8</v>
      </c>
      <c r="BS1479">
        <v>8</v>
      </c>
      <c r="BT1479">
        <v>8</v>
      </c>
      <c r="BU1479">
        <v>0</v>
      </c>
      <c r="BV1479" t="str">
        <f>"8:00 AM"</f>
        <v>8:00 AM</v>
      </c>
      <c r="BW1479" t="str">
        <f>"5:00 PM"</f>
        <v>5:00 PM</v>
      </c>
      <c r="BX1479" t="s">
        <v>226</v>
      </c>
      <c r="BY1479">
        <v>0</v>
      </c>
      <c r="BZ1479">
        <v>12</v>
      </c>
      <c r="CA1479" t="s">
        <v>115</v>
      </c>
      <c r="CC1479" s="2" t="s">
        <v>7346</v>
      </c>
      <c r="CD1479" t="s">
        <v>983</v>
      </c>
      <c r="CE1479" t="s">
        <v>2927</v>
      </c>
      <c r="CF1479" t="s">
        <v>119</v>
      </c>
      <c r="CG1479" t="s">
        <v>120</v>
      </c>
      <c r="CH1479" s="8">
        <v>96950</v>
      </c>
      <c r="CI1479" s="3">
        <v>17.309999999999999</v>
      </c>
      <c r="CJ1479" s="3">
        <v>17.309999999999999</v>
      </c>
      <c r="CK1479" s="3">
        <v>25.97</v>
      </c>
      <c r="CL1479" s="3">
        <v>25.97</v>
      </c>
      <c r="CM1479" t="s">
        <v>136</v>
      </c>
      <c r="CN1479" t="s">
        <v>2928</v>
      </c>
      <c r="CO1479" t="s">
        <v>138</v>
      </c>
      <c r="CQ1479" t="s">
        <v>115</v>
      </c>
      <c r="CR1479" t="s">
        <v>133</v>
      </c>
      <c r="CS1479" t="s">
        <v>139</v>
      </c>
      <c r="CT1479" t="s">
        <v>133</v>
      </c>
      <c r="CU1479" t="s">
        <v>139</v>
      </c>
      <c r="CV1479" t="s">
        <v>133</v>
      </c>
      <c r="CW1479" t="s">
        <v>139</v>
      </c>
      <c r="CX1479" t="s">
        <v>7347</v>
      </c>
      <c r="CY1479" s="10">
        <v>16702343207</v>
      </c>
      <c r="CZ1479" t="s">
        <v>978</v>
      </c>
      <c r="DA1479" t="s">
        <v>139</v>
      </c>
      <c r="DB1479" t="s">
        <v>133</v>
      </c>
      <c r="DC1479" t="s">
        <v>115</v>
      </c>
    </row>
    <row r="1480" spans="1:112" ht="14.45" customHeight="1" x14ac:dyDescent="0.25">
      <c r="A1480" t="s">
        <v>7594</v>
      </c>
      <c r="B1480" t="s">
        <v>192</v>
      </c>
      <c r="C1480" s="1">
        <v>45677</v>
      </c>
      <c r="D1480" s="1">
        <v>45736</v>
      </c>
      <c r="E1480" t="s">
        <v>114</v>
      </c>
      <c r="G1480" t="s">
        <v>115</v>
      </c>
      <c r="H1480" t="s">
        <v>115</v>
      </c>
      <c r="I1480" t="s">
        <v>115</v>
      </c>
      <c r="J1480" t="s">
        <v>6531</v>
      </c>
      <c r="K1480" t="s">
        <v>7595</v>
      </c>
      <c r="L1480" t="s">
        <v>6536</v>
      </c>
      <c r="M1480" t="s">
        <v>6532</v>
      </c>
      <c r="N1480" t="s">
        <v>148</v>
      </c>
      <c r="O1480" t="s">
        <v>120</v>
      </c>
      <c r="P1480" s="8">
        <v>96950</v>
      </c>
      <c r="Q1480" t="s">
        <v>121</v>
      </c>
      <c r="R1480" t="s">
        <v>493</v>
      </c>
      <c r="S1480" s="10">
        <v>16702352020</v>
      </c>
      <c r="U1480" t="s">
        <v>6533</v>
      </c>
      <c r="V1480">
        <v>312112</v>
      </c>
      <c r="W1480" t="s">
        <v>123</v>
      </c>
      <c r="Y1480" t="s">
        <v>6534</v>
      </c>
      <c r="Z1480" t="s">
        <v>6535</v>
      </c>
      <c r="AB1480" t="s">
        <v>565</v>
      </c>
      <c r="AC1480" t="s">
        <v>7596</v>
      </c>
      <c r="AD1480" t="s">
        <v>6532</v>
      </c>
      <c r="AE1480" t="s">
        <v>148</v>
      </c>
      <c r="AF1480" t="s">
        <v>120</v>
      </c>
      <c r="AG1480" s="8">
        <v>96950</v>
      </c>
      <c r="AH1480" t="s">
        <v>121</v>
      </c>
      <c r="AI1480" t="s">
        <v>493</v>
      </c>
      <c r="AJ1480" s="10">
        <v>16702352020</v>
      </c>
      <c r="AL1480" t="s">
        <v>6537</v>
      </c>
      <c r="BD1480" t="str">
        <f>"41-1011.00"</f>
        <v>41-1011.00</v>
      </c>
      <c r="BE1480" t="s">
        <v>1059</v>
      </c>
      <c r="BF1480" t="s">
        <v>7597</v>
      </c>
      <c r="BG1480" t="s">
        <v>7598</v>
      </c>
      <c r="BH1480">
        <v>1</v>
      </c>
      <c r="BJ1480" s="1">
        <v>45748</v>
      </c>
      <c r="BK1480" s="1">
        <v>46112</v>
      </c>
      <c r="BN1480">
        <v>35</v>
      </c>
      <c r="BO1480">
        <v>0</v>
      </c>
      <c r="BP1480">
        <v>6</v>
      </c>
      <c r="BQ1480">
        <v>6</v>
      </c>
      <c r="BR1480">
        <v>5</v>
      </c>
      <c r="BS1480">
        <v>6</v>
      </c>
      <c r="BT1480">
        <v>6</v>
      </c>
      <c r="BU1480">
        <v>6</v>
      </c>
      <c r="BV1480" t="str">
        <f>"8:00 AM"</f>
        <v>8:00 AM</v>
      </c>
      <c r="BW1480" t="str">
        <f>"4:00 PM"</f>
        <v>4:00 PM</v>
      </c>
      <c r="BX1480" t="s">
        <v>158</v>
      </c>
      <c r="BY1480">
        <v>0</v>
      </c>
      <c r="BZ1480">
        <v>12</v>
      </c>
      <c r="CA1480" t="s">
        <v>133</v>
      </c>
      <c r="CB1480">
        <v>17</v>
      </c>
      <c r="CC1480" t="s">
        <v>7599</v>
      </c>
      <c r="CD1480" t="s">
        <v>6536</v>
      </c>
      <c r="CE1480" t="s">
        <v>6532</v>
      </c>
      <c r="CF1480" t="s">
        <v>148</v>
      </c>
      <c r="CG1480" t="s">
        <v>120</v>
      </c>
      <c r="CH1480" s="8">
        <v>96950</v>
      </c>
      <c r="CI1480" s="3">
        <v>11.35</v>
      </c>
      <c r="CJ1480" s="3">
        <v>11.35</v>
      </c>
      <c r="CK1480" s="3">
        <v>17.03</v>
      </c>
      <c r="CL1480" s="3">
        <v>17.03</v>
      </c>
      <c r="CM1480" t="s">
        <v>136</v>
      </c>
      <c r="CN1480" t="s">
        <v>493</v>
      </c>
      <c r="CO1480" t="s">
        <v>138</v>
      </c>
      <c r="CQ1480" t="s">
        <v>115</v>
      </c>
      <c r="CR1480" t="s">
        <v>133</v>
      </c>
      <c r="CS1480" t="s">
        <v>139</v>
      </c>
      <c r="CT1480" t="s">
        <v>133</v>
      </c>
      <c r="CU1480" t="s">
        <v>139</v>
      </c>
      <c r="CV1480" t="s">
        <v>133</v>
      </c>
      <c r="CW1480" t="s">
        <v>139</v>
      </c>
      <c r="CX1480" t="s">
        <v>7600</v>
      </c>
      <c r="CY1480" s="10">
        <v>16702352020</v>
      </c>
      <c r="CZ1480" t="s">
        <v>6537</v>
      </c>
      <c r="DA1480" t="s">
        <v>139</v>
      </c>
      <c r="DB1480" t="s">
        <v>133</v>
      </c>
      <c r="DC1480" t="s">
        <v>115</v>
      </c>
    </row>
    <row r="1481" spans="1:112" ht="14.45" customHeight="1" x14ac:dyDescent="0.25">
      <c r="A1481" t="s">
        <v>7854</v>
      </c>
      <c r="B1481" t="s">
        <v>192</v>
      </c>
      <c r="C1481" s="1">
        <v>45659</v>
      </c>
      <c r="D1481" s="1">
        <v>45736</v>
      </c>
      <c r="E1481" t="s">
        <v>114</v>
      </c>
      <c r="G1481" t="s">
        <v>115</v>
      </c>
      <c r="H1481" t="s">
        <v>115</v>
      </c>
      <c r="I1481" t="s">
        <v>115</v>
      </c>
      <c r="J1481" t="s">
        <v>7855</v>
      </c>
      <c r="L1481" t="s">
        <v>7856</v>
      </c>
      <c r="N1481" t="s">
        <v>119</v>
      </c>
      <c r="O1481" t="s">
        <v>120</v>
      </c>
      <c r="P1481" s="8">
        <v>96950</v>
      </c>
      <c r="Q1481" t="s">
        <v>121</v>
      </c>
      <c r="S1481" s="10">
        <v>16707891106</v>
      </c>
      <c r="U1481" t="s">
        <v>7857</v>
      </c>
      <c r="V1481">
        <v>56132</v>
      </c>
      <c r="W1481" t="s">
        <v>123</v>
      </c>
      <c r="Y1481" t="s">
        <v>1372</v>
      </c>
      <c r="Z1481" t="s">
        <v>5543</v>
      </c>
      <c r="AB1481" t="s">
        <v>365</v>
      </c>
      <c r="AC1481" t="s">
        <v>7856</v>
      </c>
      <c r="AE1481" t="s">
        <v>119</v>
      </c>
      <c r="AF1481" t="s">
        <v>120</v>
      </c>
      <c r="AG1481" s="8">
        <v>96950</v>
      </c>
      <c r="AH1481" t="s">
        <v>121</v>
      </c>
      <c r="AJ1481" s="10">
        <v>16707851106</v>
      </c>
      <c r="AL1481" t="s">
        <v>7858</v>
      </c>
      <c r="BD1481" t="str">
        <f>"35-2014.00"</f>
        <v>35-2014.00</v>
      </c>
      <c r="BE1481" t="s">
        <v>273</v>
      </c>
      <c r="BF1481" t="s">
        <v>7859</v>
      </c>
      <c r="BG1481" t="s">
        <v>275</v>
      </c>
      <c r="BH1481">
        <v>3</v>
      </c>
      <c r="BJ1481" s="1">
        <v>45717</v>
      </c>
      <c r="BK1481" s="1">
        <v>46081</v>
      </c>
      <c r="BN1481">
        <v>35</v>
      </c>
      <c r="BO1481">
        <v>0</v>
      </c>
      <c r="BP1481">
        <v>7</v>
      </c>
      <c r="BQ1481">
        <v>7</v>
      </c>
      <c r="BR1481">
        <v>7</v>
      </c>
      <c r="BS1481">
        <v>7</v>
      </c>
      <c r="BT1481">
        <v>7</v>
      </c>
      <c r="BU1481">
        <v>0</v>
      </c>
      <c r="BV1481" t="str">
        <f>"8:00 AM"</f>
        <v>8:00 AM</v>
      </c>
      <c r="BW1481" t="str">
        <f>"4:00 PM"</f>
        <v>4:00 PM</v>
      </c>
      <c r="BX1481" t="s">
        <v>158</v>
      </c>
      <c r="BY1481">
        <v>0</v>
      </c>
      <c r="BZ1481">
        <v>12</v>
      </c>
      <c r="CA1481" t="s">
        <v>115</v>
      </c>
      <c r="CC1481" s="2" t="s">
        <v>7860</v>
      </c>
      <c r="CD1481" t="s">
        <v>7856</v>
      </c>
      <c r="CF1481" t="s">
        <v>119</v>
      </c>
      <c r="CG1481" t="s">
        <v>120</v>
      </c>
      <c r="CH1481" s="8">
        <v>96950</v>
      </c>
      <c r="CI1481" s="3">
        <v>8.83</v>
      </c>
      <c r="CJ1481" s="3">
        <v>8.83</v>
      </c>
      <c r="CK1481" s="3">
        <v>13.25</v>
      </c>
      <c r="CL1481" s="3">
        <v>13.25</v>
      </c>
      <c r="CM1481" t="s">
        <v>136</v>
      </c>
      <c r="CO1481" t="s">
        <v>138</v>
      </c>
      <c r="CQ1481" t="s">
        <v>115</v>
      </c>
      <c r="CR1481" t="s">
        <v>133</v>
      </c>
      <c r="CS1481" t="s">
        <v>139</v>
      </c>
      <c r="CT1481" t="s">
        <v>133</v>
      </c>
      <c r="CU1481" t="s">
        <v>139</v>
      </c>
      <c r="CV1481" t="s">
        <v>133</v>
      </c>
      <c r="CW1481" t="s">
        <v>139</v>
      </c>
      <c r="CX1481" s="2" t="s">
        <v>5854</v>
      </c>
      <c r="CY1481" s="10">
        <v>16707891106</v>
      </c>
      <c r="CZ1481" t="s">
        <v>7861</v>
      </c>
      <c r="DA1481" t="s">
        <v>296</v>
      </c>
      <c r="DB1481" t="s">
        <v>133</v>
      </c>
      <c r="DC1481" t="s">
        <v>115</v>
      </c>
    </row>
    <row r="1482" spans="1:112" ht="14.45" customHeight="1" x14ac:dyDescent="0.25">
      <c r="A1482" t="s">
        <v>8520</v>
      </c>
      <c r="B1482" t="s">
        <v>143</v>
      </c>
      <c r="C1482" s="1">
        <v>45681</v>
      </c>
      <c r="D1482" s="1">
        <v>45736</v>
      </c>
      <c r="E1482" t="s">
        <v>144</v>
      </c>
      <c r="F1482" s="1">
        <v>45715</v>
      </c>
      <c r="G1482" t="s">
        <v>115</v>
      </c>
      <c r="H1482" t="s">
        <v>115</v>
      </c>
      <c r="I1482" t="s">
        <v>115</v>
      </c>
      <c r="J1482" t="s">
        <v>3944</v>
      </c>
      <c r="K1482" t="s">
        <v>5780</v>
      </c>
      <c r="L1482" t="s">
        <v>5781</v>
      </c>
      <c r="M1482" t="s">
        <v>5782</v>
      </c>
      <c r="N1482" t="s">
        <v>119</v>
      </c>
      <c r="O1482" t="s">
        <v>120</v>
      </c>
      <c r="P1482" s="8">
        <v>96950</v>
      </c>
      <c r="Q1482" t="s">
        <v>121</v>
      </c>
      <c r="S1482" s="10">
        <v>16702332374</v>
      </c>
      <c r="U1482" t="s">
        <v>3921</v>
      </c>
      <c r="V1482">
        <v>531110</v>
      </c>
      <c r="W1482" t="s">
        <v>123</v>
      </c>
      <c r="Y1482" t="s">
        <v>3922</v>
      </c>
      <c r="Z1482" t="s">
        <v>3923</v>
      </c>
      <c r="AA1482" t="s">
        <v>3924</v>
      </c>
      <c r="AB1482" t="s">
        <v>200</v>
      </c>
      <c r="AC1482" t="s">
        <v>3919</v>
      </c>
      <c r="AD1482" t="s">
        <v>5782</v>
      </c>
      <c r="AE1482" t="s">
        <v>119</v>
      </c>
      <c r="AF1482" t="s">
        <v>120</v>
      </c>
      <c r="AG1482" s="8">
        <v>96950</v>
      </c>
      <c r="AH1482" t="s">
        <v>121</v>
      </c>
      <c r="AJ1482" s="10">
        <v>16702332374</v>
      </c>
      <c r="AL1482" t="s">
        <v>3925</v>
      </c>
      <c r="BD1482" t="str">
        <f>"49-9071.00"</f>
        <v>49-9071.00</v>
      </c>
      <c r="BE1482" t="s">
        <v>241</v>
      </c>
      <c r="BF1482" t="s">
        <v>5783</v>
      </c>
      <c r="BG1482" t="s">
        <v>205</v>
      </c>
      <c r="BH1482">
        <v>2</v>
      </c>
      <c r="BI1482">
        <v>2</v>
      </c>
      <c r="BJ1482" s="1">
        <v>45717</v>
      </c>
      <c r="BK1482" s="1">
        <v>46081</v>
      </c>
      <c r="BL1482" s="1">
        <v>45736</v>
      </c>
      <c r="BM1482" s="1">
        <v>46081</v>
      </c>
      <c r="BN1482">
        <v>35</v>
      </c>
      <c r="BO1482">
        <v>0</v>
      </c>
      <c r="BP1482">
        <v>7</v>
      </c>
      <c r="BQ1482">
        <v>7</v>
      </c>
      <c r="BR1482">
        <v>7</v>
      </c>
      <c r="BS1482">
        <v>7</v>
      </c>
      <c r="BT1482">
        <v>7</v>
      </c>
      <c r="BU1482">
        <v>0</v>
      </c>
      <c r="BV1482" t="str">
        <f>"9:00 AM"</f>
        <v>9:00 AM</v>
      </c>
      <c r="BW1482" t="str">
        <f>"5:00 PM"</f>
        <v>5:00 PM</v>
      </c>
      <c r="BX1482" t="s">
        <v>226</v>
      </c>
      <c r="BY1482">
        <v>0</v>
      </c>
      <c r="BZ1482">
        <v>12</v>
      </c>
      <c r="CA1482" t="s">
        <v>115</v>
      </c>
      <c r="CC1482" t="s">
        <v>8521</v>
      </c>
      <c r="CD1482" t="s">
        <v>5782</v>
      </c>
      <c r="CF1482" t="s">
        <v>119</v>
      </c>
      <c r="CG1482" t="s">
        <v>120</v>
      </c>
      <c r="CH1482" s="8">
        <v>96950</v>
      </c>
      <c r="CI1482" s="3">
        <v>9.75</v>
      </c>
      <c r="CJ1482" s="3">
        <v>9.75</v>
      </c>
      <c r="CK1482" s="3">
        <v>14.62</v>
      </c>
      <c r="CL1482" s="3">
        <v>14.62</v>
      </c>
      <c r="CM1482" t="s">
        <v>136</v>
      </c>
      <c r="CN1482" t="s">
        <v>7183</v>
      </c>
      <c r="CO1482" t="s">
        <v>138</v>
      </c>
      <c r="CQ1482" t="s">
        <v>115</v>
      </c>
      <c r="CR1482" t="s">
        <v>133</v>
      </c>
      <c r="CS1482" t="s">
        <v>139</v>
      </c>
      <c r="CT1482" t="s">
        <v>133</v>
      </c>
      <c r="CU1482" t="s">
        <v>139</v>
      </c>
      <c r="CV1482" t="s">
        <v>133</v>
      </c>
      <c r="CW1482" t="s">
        <v>139</v>
      </c>
      <c r="CX1482" t="s">
        <v>8522</v>
      </c>
      <c r="CY1482" s="10">
        <v>16702332374</v>
      </c>
      <c r="CZ1482" t="s">
        <v>3925</v>
      </c>
      <c r="DA1482" t="s">
        <v>139</v>
      </c>
      <c r="DB1482" t="s">
        <v>133</v>
      </c>
      <c r="DC1482" t="s">
        <v>115</v>
      </c>
    </row>
    <row r="1483" spans="1:112" ht="14.45" customHeight="1" x14ac:dyDescent="0.25">
      <c r="A1483" t="s">
        <v>9277</v>
      </c>
      <c r="B1483" t="s">
        <v>192</v>
      </c>
      <c r="C1483" s="1">
        <v>45671</v>
      </c>
      <c r="D1483" s="1">
        <v>45736</v>
      </c>
      <c r="E1483" t="s">
        <v>114</v>
      </c>
      <c r="G1483" t="s">
        <v>133</v>
      </c>
      <c r="H1483" t="s">
        <v>115</v>
      </c>
      <c r="I1483" t="s">
        <v>115</v>
      </c>
      <c r="J1483" t="s">
        <v>859</v>
      </c>
      <c r="L1483" t="s">
        <v>860</v>
      </c>
      <c r="M1483" t="s">
        <v>861</v>
      </c>
      <c r="N1483" t="s">
        <v>119</v>
      </c>
      <c r="O1483" t="s">
        <v>120</v>
      </c>
      <c r="P1483" s="8">
        <v>96950</v>
      </c>
      <c r="Q1483" t="s">
        <v>121</v>
      </c>
      <c r="S1483" s="10">
        <v>16703229240</v>
      </c>
      <c r="U1483" t="s">
        <v>862</v>
      </c>
      <c r="V1483">
        <v>488320</v>
      </c>
      <c r="W1483" t="s">
        <v>123</v>
      </c>
      <c r="Y1483" t="s">
        <v>863</v>
      </c>
      <c r="Z1483" t="s">
        <v>317</v>
      </c>
      <c r="AA1483" t="s">
        <v>237</v>
      </c>
      <c r="AB1483" t="s">
        <v>663</v>
      </c>
      <c r="AC1483" t="s">
        <v>864</v>
      </c>
      <c r="AD1483" t="s">
        <v>861</v>
      </c>
      <c r="AE1483" t="s">
        <v>119</v>
      </c>
      <c r="AF1483" t="s">
        <v>120</v>
      </c>
      <c r="AG1483" s="8">
        <v>96950</v>
      </c>
      <c r="AH1483" t="s">
        <v>121</v>
      </c>
      <c r="AJ1483" s="10">
        <v>16703229240</v>
      </c>
      <c r="AL1483" t="s">
        <v>865</v>
      </c>
      <c r="BD1483" t="str">
        <f>"49-9071.00"</f>
        <v>49-9071.00</v>
      </c>
      <c r="BE1483" t="s">
        <v>241</v>
      </c>
      <c r="BF1483" t="s">
        <v>866</v>
      </c>
      <c r="BG1483" t="s">
        <v>750</v>
      </c>
      <c r="BH1483">
        <v>1</v>
      </c>
      <c r="BJ1483" s="1">
        <v>45791</v>
      </c>
      <c r="BK1483" s="1">
        <v>46886</v>
      </c>
      <c r="BN1483">
        <v>40</v>
      </c>
      <c r="BO1483">
        <v>0</v>
      </c>
      <c r="BP1483">
        <v>8</v>
      </c>
      <c r="BQ1483">
        <v>8</v>
      </c>
      <c r="BR1483">
        <v>8</v>
      </c>
      <c r="BS1483">
        <v>8</v>
      </c>
      <c r="BT1483">
        <v>8</v>
      </c>
      <c r="BU1483">
        <v>0</v>
      </c>
      <c r="BV1483" t="str">
        <f t="shared" ref="BV1483:BV1489" si="28">"8:00 AM"</f>
        <v>8:00 AM</v>
      </c>
      <c r="BW1483" t="str">
        <f>"5:00 PM"</f>
        <v>5:00 PM</v>
      </c>
      <c r="BX1483" t="s">
        <v>158</v>
      </c>
      <c r="BY1483">
        <v>0</v>
      </c>
      <c r="BZ1483">
        <v>24</v>
      </c>
      <c r="CA1483" t="s">
        <v>115</v>
      </c>
      <c r="CC1483" t="s">
        <v>867</v>
      </c>
      <c r="CD1483" t="s">
        <v>868</v>
      </c>
      <c r="CE1483" t="s">
        <v>861</v>
      </c>
      <c r="CF1483" t="s">
        <v>119</v>
      </c>
      <c r="CG1483" t="s">
        <v>120</v>
      </c>
      <c r="CH1483" s="8">
        <v>96950</v>
      </c>
      <c r="CI1483" s="3">
        <v>9.75</v>
      </c>
      <c r="CJ1483" s="3">
        <v>9.75</v>
      </c>
      <c r="CK1483" s="3">
        <v>14.63</v>
      </c>
      <c r="CL1483" s="3">
        <v>14.63</v>
      </c>
      <c r="CM1483" t="s">
        <v>136</v>
      </c>
      <c r="CN1483" t="s">
        <v>209</v>
      </c>
      <c r="CO1483" t="s">
        <v>138</v>
      </c>
      <c r="CQ1483" t="s">
        <v>115</v>
      </c>
      <c r="CR1483" t="s">
        <v>133</v>
      </c>
      <c r="CS1483" t="s">
        <v>139</v>
      </c>
      <c r="CT1483" t="s">
        <v>133</v>
      </c>
      <c r="CU1483" t="s">
        <v>139</v>
      </c>
      <c r="CV1483" t="s">
        <v>133</v>
      </c>
      <c r="CW1483" t="s">
        <v>139</v>
      </c>
      <c r="CX1483" t="s">
        <v>209</v>
      </c>
      <c r="CY1483" s="10">
        <v>16703229240</v>
      </c>
      <c r="CZ1483" t="s">
        <v>139</v>
      </c>
      <c r="DA1483" t="s">
        <v>296</v>
      </c>
      <c r="DB1483" t="s">
        <v>133</v>
      </c>
      <c r="DC1483" t="s">
        <v>115</v>
      </c>
    </row>
    <row r="1484" spans="1:112" ht="14.45" customHeight="1" x14ac:dyDescent="0.25">
      <c r="A1484" t="s">
        <v>2033</v>
      </c>
      <c r="B1484" t="s">
        <v>212</v>
      </c>
      <c r="C1484" s="1">
        <v>45737</v>
      </c>
      <c r="D1484" s="1">
        <v>45737</v>
      </c>
      <c r="E1484" t="s">
        <v>114</v>
      </c>
      <c r="G1484" t="s">
        <v>133</v>
      </c>
      <c r="H1484" t="s">
        <v>115</v>
      </c>
      <c r="I1484" t="s">
        <v>115</v>
      </c>
      <c r="J1484" t="s">
        <v>1053</v>
      </c>
      <c r="L1484" t="s">
        <v>1054</v>
      </c>
      <c r="N1484" t="s">
        <v>643</v>
      </c>
      <c r="O1484" t="s">
        <v>120</v>
      </c>
      <c r="P1484" s="8">
        <v>96951</v>
      </c>
      <c r="Q1484" t="s">
        <v>121</v>
      </c>
      <c r="R1484" t="s">
        <v>120</v>
      </c>
      <c r="S1484" s="10">
        <v>16705320350</v>
      </c>
      <c r="U1484" t="s">
        <v>1055</v>
      </c>
      <c r="V1484">
        <v>31199</v>
      </c>
      <c r="W1484" t="s">
        <v>123</v>
      </c>
      <c r="Y1484" t="s">
        <v>1056</v>
      </c>
      <c r="Z1484" t="s">
        <v>269</v>
      </c>
      <c r="AA1484" t="s">
        <v>1057</v>
      </c>
      <c r="AB1484" t="s">
        <v>200</v>
      </c>
      <c r="AC1484" t="s">
        <v>1054</v>
      </c>
      <c r="AE1484" t="s">
        <v>643</v>
      </c>
      <c r="AF1484" t="s">
        <v>120</v>
      </c>
      <c r="AG1484" s="8">
        <v>96951</v>
      </c>
      <c r="AH1484" t="s">
        <v>121</v>
      </c>
      <c r="AJ1484" s="10">
        <v>16705320350</v>
      </c>
      <c r="AL1484" t="s">
        <v>1058</v>
      </c>
      <c r="BD1484" t="str">
        <f>"51-3092.00"</f>
        <v>51-3092.00</v>
      </c>
      <c r="BE1484" t="s">
        <v>2034</v>
      </c>
      <c r="BF1484" t="s">
        <v>2035</v>
      </c>
      <c r="BG1484" t="s">
        <v>2036</v>
      </c>
      <c r="BH1484">
        <v>1</v>
      </c>
      <c r="BJ1484" s="1">
        <v>45931</v>
      </c>
      <c r="BK1484" s="1">
        <v>47026</v>
      </c>
      <c r="BN1484">
        <v>40</v>
      </c>
      <c r="BO1484">
        <v>0</v>
      </c>
      <c r="BP1484">
        <v>7</v>
      </c>
      <c r="BQ1484">
        <v>7</v>
      </c>
      <c r="BR1484">
        <v>7</v>
      </c>
      <c r="BS1484">
        <v>7</v>
      </c>
      <c r="BT1484">
        <v>7</v>
      </c>
      <c r="BU1484">
        <v>5</v>
      </c>
      <c r="BV1484" t="str">
        <f t="shared" si="28"/>
        <v>8:00 AM</v>
      </c>
      <c r="BW1484" t="str">
        <f>"4:00 PM"</f>
        <v>4:00 PM</v>
      </c>
      <c r="BX1484" t="s">
        <v>226</v>
      </c>
      <c r="BY1484">
        <v>0</v>
      </c>
      <c r="BZ1484">
        <v>12</v>
      </c>
      <c r="CA1484" t="s">
        <v>115</v>
      </c>
      <c r="CC1484" t="s">
        <v>2037</v>
      </c>
      <c r="CD1484" t="s">
        <v>1063</v>
      </c>
      <c r="CF1484" t="s">
        <v>643</v>
      </c>
      <c r="CG1484" t="s">
        <v>120</v>
      </c>
      <c r="CH1484" s="8">
        <v>96951</v>
      </c>
      <c r="CI1484" s="3">
        <v>8.6300000000000008</v>
      </c>
      <c r="CJ1484" s="3">
        <v>8.6300000000000008</v>
      </c>
      <c r="CK1484" s="3">
        <v>17.260000000000002</v>
      </c>
      <c r="CL1484" s="3">
        <v>17.260000000000002</v>
      </c>
      <c r="CM1484" t="s">
        <v>136</v>
      </c>
      <c r="CN1484" t="s">
        <v>139</v>
      </c>
      <c r="CO1484" t="s">
        <v>138</v>
      </c>
      <c r="CQ1484" t="s">
        <v>115</v>
      </c>
      <c r="CR1484" t="s">
        <v>133</v>
      </c>
      <c r="CS1484" t="s">
        <v>133</v>
      </c>
      <c r="CT1484" t="s">
        <v>133</v>
      </c>
      <c r="CU1484" t="s">
        <v>139</v>
      </c>
      <c r="CV1484" t="s">
        <v>133</v>
      </c>
      <c r="CW1484" t="s">
        <v>139</v>
      </c>
      <c r="CX1484" t="s">
        <v>1064</v>
      </c>
      <c r="CY1484" s="10">
        <v>16705320350</v>
      </c>
      <c r="CZ1484" t="s">
        <v>1058</v>
      </c>
      <c r="DA1484" t="s">
        <v>139</v>
      </c>
      <c r="DB1484" t="s">
        <v>133</v>
      </c>
      <c r="DC1484" t="s">
        <v>115</v>
      </c>
    </row>
    <row r="1485" spans="1:112" ht="14.45" customHeight="1" x14ac:dyDescent="0.25">
      <c r="A1485" t="s">
        <v>4487</v>
      </c>
      <c r="B1485" t="s">
        <v>212</v>
      </c>
      <c r="C1485" s="1">
        <v>45737</v>
      </c>
      <c r="D1485" s="1">
        <v>45737</v>
      </c>
      <c r="E1485" t="s">
        <v>114</v>
      </c>
      <c r="G1485" t="s">
        <v>115</v>
      </c>
      <c r="H1485" t="s">
        <v>115</v>
      </c>
      <c r="I1485" t="s">
        <v>115</v>
      </c>
      <c r="J1485" t="s">
        <v>1053</v>
      </c>
      <c r="L1485" t="s">
        <v>1054</v>
      </c>
      <c r="N1485" t="s">
        <v>643</v>
      </c>
      <c r="O1485" t="s">
        <v>120</v>
      </c>
      <c r="P1485" s="8">
        <v>96951</v>
      </c>
      <c r="Q1485" t="s">
        <v>121</v>
      </c>
      <c r="S1485" s="10">
        <v>16705320350</v>
      </c>
      <c r="U1485" t="s">
        <v>1055</v>
      </c>
      <c r="V1485">
        <v>445110</v>
      </c>
      <c r="W1485" t="s">
        <v>123</v>
      </c>
      <c r="Y1485" t="s">
        <v>1056</v>
      </c>
      <c r="Z1485" t="s">
        <v>269</v>
      </c>
      <c r="AA1485" t="s">
        <v>1057</v>
      </c>
      <c r="AB1485" t="s">
        <v>200</v>
      </c>
      <c r="AC1485" t="s">
        <v>1054</v>
      </c>
      <c r="AE1485" t="s">
        <v>643</v>
      </c>
      <c r="AF1485" t="s">
        <v>120</v>
      </c>
      <c r="AG1485" s="8">
        <v>96951</v>
      </c>
      <c r="AH1485" t="s">
        <v>121</v>
      </c>
      <c r="AJ1485" s="10">
        <v>16705320350</v>
      </c>
      <c r="AL1485" t="s">
        <v>1058</v>
      </c>
      <c r="BD1485" t="str">
        <f>"35-2021.00"</f>
        <v>35-2021.00</v>
      </c>
      <c r="BE1485" t="s">
        <v>1658</v>
      </c>
      <c r="BF1485" t="s">
        <v>4488</v>
      </c>
      <c r="BG1485" t="s">
        <v>3429</v>
      </c>
      <c r="BH1485">
        <v>1</v>
      </c>
      <c r="BJ1485" s="1">
        <v>45931</v>
      </c>
      <c r="BK1485" s="1">
        <v>45930</v>
      </c>
      <c r="BN1485">
        <v>40</v>
      </c>
      <c r="BO1485">
        <v>0</v>
      </c>
      <c r="BP1485">
        <v>7</v>
      </c>
      <c r="BQ1485">
        <v>7</v>
      </c>
      <c r="BR1485">
        <v>7</v>
      </c>
      <c r="BS1485">
        <v>7</v>
      </c>
      <c r="BT1485">
        <v>7</v>
      </c>
      <c r="BU1485">
        <v>5</v>
      </c>
      <c r="BV1485" t="str">
        <f t="shared" si="28"/>
        <v>8:00 AM</v>
      </c>
      <c r="BW1485" t="str">
        <f>"4:00 PM"</f>
        <v>4:00 PM</v>
      </c>
      <c r="BX1485" t="s">
        <v>226</v>
      </c>
      <c r="BY1485">
        <v>0</v>
      </c>
      <c r="BZ1485">
        <v>12</v>
      </c>
      <c r="CA1485" t="s">
        <v>115</v>
      </c>
      <c r="CC1485" s="2" t="s">
        <v>4489</v>
      </c>
      <c r="CD1485" t="s">
        <v>1063</v>
      </c>
      <c r="CF1485" t="s">
        <v>643</v>
      </c>
      <c r="CG1485" t="s">
        <v>120</v>
      </c>
      <c r="CH1485" s="8">
        <v>96951</v>
      </c>
      <c r="CI1485" s="3">
        <v>7.84</v>
      </c>
      <c r="CJ1485" s="3">
        <v>7.84</v>
      </c>
      <c r="CK1485" s="3">
        <v>11.76</v>
      </c>
      <c r="CL1485" s="3">
        <v>11.76</v>
      </c>
      <c r="CM1485" t="s">
        <v>136</v>
      </c>
      <c r="CN1485" t="s">
        <v>139</v>
      </c>
      <c r="CO1485" t="s">
        <v>138</v>
      </c>
      <c r="CQ1485" t="s">
        <v>115</v>
      </c>
      <c r="CR1485" t="s">
        <v>133</v>
      </c>
      <c r="CS1485" t="s">
        <v>133</v>
      </c>
      <c r="CT1485" t="s">
        <v>133</v>
      </c>
      <c r="CU1485" t="s">
        <v>139</v>
      </c>
      <c r="CV1485" t="s">
        <v>133</v>
      </c>
      <c r="CW1485" t="s">
        <v>139</v>
      </c>
      <c r="CX1485" t="s">
        <v>1064</v>
      </c>
      <c r="CY1485" s="10">
        <v>16705320350</v>
      </c>
      <c r="CZ1485" t="s">
        <v>1058</v>
      </c>
      <c r="DA1485" t="s">
        <v>139</v>
      </c>
      <c r="DB1485" t="s">
        <v>133</v>
      </c>
      <c r="DC1485" t="s">
        <v>115</v>
      </c>
    </row>
    <row r="1486" spans="1:112" ht="14.45" customHeight="1" x14ac:dyDescent="0.25">
      <c r="A1486" t="s">
        <v>5975</v>
      </c>
      <c r="B1486" t="s">
        <v>212</v>
      </c>
      <c r="C1486" s="1">
        <v>45737</v>
      </c>
      <c r="D1486" s="1">
        <v>45737</v>
      </c>
      <c r="E1486" t="s">
        <v>114</v>
      </c>
      <c r="G1486" t="s">
        <v>115</v>
      </c>
      <c r="H1486" t="s">
        <v>115</v>
      </c>
      <c r="I1486" t="s">
        <v>115</v>
      </c>
      <c r="J1486" t="s">
        <v>1053</v>
      </c>
      <c r="L1486" t="s">
        <v>1054</v>
      </c>
      <c r="N1486" t="s">
        <v>643</v>
      </c>
      <c r="O1486" t="s">
        <v>120</v>
      </c>
      <c r="P1486" s="8">
        <v>96951</v>
      </c>
      <c r="Q1486" t="s">
        <v>121</v>
      </c>
      <c r="R1486" t="s">
        <v>120</v>
      </c>
      <c r="S1486" s="10">
        <v>16705320350</v>
      </c>
      <c r="U1486" t="s">
        <v>1055</v>
      </c>
      <c r="V1486">
        <v>445110</v>
      </c>
      <c r="W1486" t="s">
        <v>123</v>
      </c>
      <c r="Y1486" t="s">
        <v>1056</v>
      </c>
      <c r="Z1486" t="s">
        <v>269</v>
      </c>
      <c r="AA1486" t="s">
        <v>1057</v>
      </c>
      <c r="AB1486" t="s">
        <v>200</v>
      </c>
      <c r="AC1486" t="s">
        <v>1054</v>
      </c>
      <c r="AE1486" t="s">
        <v>643</v>
      </c>
      <c r="AF1486" t="s">
        <v>120</v>
      </c>
      <c r="AG1486" s="8">
        <v>96951</v>
      </c>
      <c r="AH1486" t="s">
        <v>121</v>
      </c>
      <c r="AJ1486" s="10">
        <v>16705320350</v>
      </c>
      <c r="AL1486" t="s">
        <v>1058</v>
      </c>
      <c r="BD1486" t="str">
        <f>"43-3031.00"</f>
        <v>43-3031.00</v>
      </c>
      <c r="BE1486" t="s">
        <v>430</v>
      </c>
      <c r="BF1486" t="s">
        <v>5650</v>
      </c>
      <c r="BG1486" t="s">
        <v>2947</v>
      </c>
      <c r="BH1486">
        <v>2</v>
      </c>
      <c r="BJ1486" s="1">
        <v>45931</v>
      </c>
      <c r="BK1486" s="1">
        <v>46295</v>
      </c>
      <c r="BN1486">
        <v>40</v>
      </c>
      <c r="BO1486">
        <v>0</v>
      </c>
      <c r="BP1486">
        <v>8</v>
      </c>
      <c r="BQ1486">
        <v>8</v>
      </c>
      <c r="BR1486">
        <v>8</v>
      </c>
      <c r="BS1486">
        <v>8</v>
      </c>
      <c r="BT1486">
        <v>8</v>
      </c>
      <c r="BU1486">
        <v>0</v>
      </c>
      <c r="BV1486" t="str">
        <f t="shared" si="28"/>
        <v>8:00 AM</v>
      </c>
      <c r="BW1486" t="str">
        <f>"5:00 PM"</f>
        <v>5:00 PM</v>
      </c>
      <c r="BX1486" t="s">
        <v>226</v>
      </c>
      <c r="BY1486">
        <v>0</v>
      </c>
      <c r="BZ1486">
        <v>12</v>
      </c>
      <c r="CA1486" t="s">
        <v>115</v>
      </c>
      <c r="CC1486" s="2" t="s">
        <v>5651</v>
      </c>
      <c r="CD1486" t="s">
        <v>1063</v>
      </c>
      <c r="CF1486" t="s">
        <v>643</v>
      </c>
      <c r="CG1486" t="s">
        <v>120</v>
      </c>
      <c r="CH1486" s="8">
        <v>96951</v>
      </c>
      <c r="CI1486" s="3">
        <v>12.28</v>
      </c>
      <c r="CJ1486" s="3">
        <v>12.28</v>
      </c>
      <c r="CK1486" s="3">
        <v>18.420000000000002</v>
      </c>
      <c r="CL1486" s="3">
        <v>18.420000000000002</v>
      </c>
      <c r="CM1486" t="s">
        <v>136</v>
      </c>
      <c r="CN1486" t="s">
        <v>139</v>
      </c>
      <c r="CO1486" t="s">
        <v>138</v>
      </c>
      <c r="CQ1486" t="s">
        <v>115</v>
      </c>
      <c r="CR1486" t="s">
        <v>133</v>
      </c>
      <c r="CS1486" t="s">
        <v>133</v>
      </c>
      <c r="CT1486" t="s">
        <v>133</v>
      </c>
      <c r="CU1486" t="s">
        <v>139</v>
      </c>
      <c r="CV1486" t="s">
        <v>133</v>
      </c>
      <c r="CW1486" t="s">
        <v>139</v>
      </c>
      <c r="CX1486" t="s">
        <v>2198</v>
      </c>
      <c r="CY1486" s="10">
        <v>16705320350</v>
      </c>
      <c r="CZ1486" t="s">
        <v>1058</v>
      </c>
      <c r="DA1486" t="s">
        <v>139</v>
      </c>
      <c r="DB1486" t="s">
        <v>133</v>
      </c>
      <c r="DC1486" t="s">
        <v>115</v>
      </c>
    </row>
    <row r="1487" spans="1:112" ht="14.45" customHeight="1" x14ac:dyDescent="0.25">
      <c r="A1487" t="s">
        <v>6511</v>
      </c>
      <c r="B1487" t="s">
        <v>212</v>
      </c>
      <c r="C1487" s="1">
        <v>45737</v>
      </c>
      <c r="D1487" s="1">
        <v>45737</v>
      </c>
      <c r="E1487" t="s">
        <v>114</v>
      </c>
      <c r="G1487" t="s">
        <v>115</v>
      </c>
      <c r="H1487" t="s">
        <v>115</v>
      </c>
      <c r="I1487" t="s">
        <v>115</v>
      </c>
      <c r="J1487" t="s">
        <v>1053</v>
      </c>
      <c r="L1487" t="s">
        <v>1054</v>
      </c>
      <c r="N1487" t="s">
        <v>643</v>
      </c>
      <c r="O1487" t="s">
        <v>120</v>
      </c>
      <c r="P1487" s="8">
        <v>96951</v>
      </c>
      <c r="Q1487" t="s">
        <v>121</v>
      </c>
      <c r="R1487" t="s">
        <v>120</v>
      </c>
      <c r="S1487" s="10">
        <v>16705320350</v>
      </c>
      <c r="U1487" t="s">
        <v>1055</v>
      </c>
      <c r="V1487">
        <v>311812</v>
      </c>
      <c r="W1487" t="s">
        <v>123</v>
      </c>
      <c r="Y1487" t="s">
        <v>1056</v>
      </c>
      <c r="Z1487" t="s">
        <v>269</v>
      </c>
      <c r="AA1487" t="s">
        <v>1057</v>
      </c>
      <c r="AB1487" t="s">
        <v>200</v>
      </c>
      <c r="AC1487" t="s">
        <v>1054</v>
      </c>
      <c r="AE1487" t="s">
        <v>643</v>
      </c>
      <c r="AF1487" t="s">
        <v>120</v>
      </c>
      <c r="AG1487" s="8">
        <v>96951</v>
      </c>
      <c r="AH1487" t="s">
        <v>121</v>
      </c>
      <c r="AJ1487" s="10">
        <v>16705320350</v>
      </c>
      <c r="AL1487" t="s">
        <v>1058</v>
      </c>
      <c r="BD1487" t="str">
        <f>"51-3011.00"</f>
        <v>51-3011.00</v>
      </c>
      <c r="BE1487" t="s">
        <v>767</v>
      </c>
      <c r="BF1487" t="s">
        <v>4474</v>
      </c>
      <c r="BG1487" t="s">
        <v>2715</v>
      </c>
      <c r="BH1487">
        <v>1</v>
      </c>
      <c r="BJ1487" s="1">
        <v>45931</v>
      </c>
      <c r="BK1487" s="1">
        <v>46295</v>
      </c>
      <c r="BN1487">
        <v>40</v>
      </c>
      <c r="BO1487">
        <v>0</v>
      </c>
      <c r="BP1487">
        <v>7</v>
      </c>
      <c r="BQ1487">
        <v>7</v>
      </c>
      <c r="BR1487">
        <v>7</v>
      </c>
      <c r="BS1487">
        <v>7</v>
      </c>
      <c r="BT1487">
        <v>7</v>
      </c>
      <c r="BU1487">
        <v>5</v>
      </c>
      <c r="BV1487" t="str">
        <f t="shared" si="28"/>
        <v>8:00 AM</v>
      </c>
      <c r="BW1487" t="str">
        <f>"4:00 PM"</f>
        <v>4:00 PM</v>
      </c>
      <c r="BX1487" t="s">
        <v>226</v>
      </c>
      <c r="BY1487">
        <v>0</v>
      </c>
      <c r="BZ1487">
        <v>12</v>
      </c>
      <c r="CA1487" t="s">
        <v>115</v>
      </c>
      <c r="CC1487" t="s">
        <v>4475</v>
      </c>
      <c r="CD1487" t="s">
        <v>1063</v>
      </c>
      <c r="CF1487" t="s">
        <v>643</v>
      </c>
      <c r="CG1487" t="s">
        <v>120</v>
      </c>
      <c r="CH1487" s="8">
        <v>96951</v>
      </c>
      <c r="CI1487" s="3">
        <v>8.64</v>
      </c>
      <c r="CJ1487" s="3">
        <v>8.64</v>
      </c>
      <c r="CK1487" s="3">
        <v>12.96</v>
      </c>
      <c r="CL1487" s="3">
        <v>12.96</v>
      </c>
      <c r="CM1487" t="s">
        <v>136</v>
      </c>
      <c r="CN1487" t="s">
        <v>139</v>
      </c>
      <c r="CO1487" t="s">
        <v>138</v>
      </c>
      <c r="CQ1487" t="s">
        <v>115</v>
      </c>
      <c r="CR1487" t="s">
        <v>133</v>
      </c>
      <c r="CS1487" t="s">
        <v>133</v>
      </c>
      <c r="CT1487" t="s">
        <v>133</v>
      </c>
      <c r="CU1487" t="s">
        <v>139</v>
      </c>
      <c r="CV1487" t="s">
        <v>133</v>
      </c>
      <c r="CW1487" t="s">
        <v>139</v>
      </c>
      <c r="CX1487" t="s">
        <v>1064</v>
      </c>
      <c r="CY1487" s="10">
        <v>16705320350</v>
      </c>
      <c r="CZ1487" t="s">
        <v>1058</v>
      </c>
      <c r="DA1487" t="s">
        <v>139</v>
      </c>
      <c r="DB1487" t="s">
        <v>133</v>
      </c>
      <c r="DC1487" t="s">
        <v>115</v>
      </c>
    </row>
    <row r="1488" spans="1:112" ht="14.45" customHeight="1" x14ac:dyDescent="0.25">
      <c r="A1488" t="s">
        <v>8025</v>
      </c>
      <c r="B1488" t="s">
        <v>212</v>
      </c>
      <c r="C1488" s="1">
        <v>45737</v>
      </c>
      <c r="D1488" s="1">
        <v>45737</v>
      </c>
      <c r="E1488" t="s">
        <v>144</v>
      </c>
      <c r="F1488" s="1">
        <v>45929</v>
      </c>
      <c r="G1488" t="s">
        <v>133</v>
      </c>
      <c r="H1488" t="s">
        <v>115</v>
      </c>
      <c r="I1488" t="s">
        <v>115</v>
      </c>
      <c r="J1488" t="s">
        <v>1053</v>
      </c>
      <c r="L1488" t="s">
        <v>1054</v>
      </c>
      <c r="N1488" t="s">
        <v>643</v>
      </c>
      <c r="O1488" t="s">
        <v>120</v>
      </c>
      <c r="P1488" s="8">
        <v>96951</v>
      </c>
      <c r="Q1488" t="s">
        <v>121</v>
      </c>
      <c r="R1488" t="s">
        <v>120</v>
      </c>
      <c r="S1488" s="10">
        <v>16705320350</v>
      </c>
      <c r="U1488" t="s">
        <v>1055</v>
      </c>
      <c r="V1488">
        <v>31199</v>
      </c>
      <c r="W1488" t="s">
        <v>123</v>
      </c>
      <c r="Y1488" t="s">
        <v>1056</v>
      </c>
      <c r="Z1488" t="s">
        <v>269</v>
      </c>
      <c r="AA1488" t="s">
        <v>1057</v>
      </c>
      <c r="AB1488" t="s">
        <v>200</v>
      </c>
      <c r="AC1488" t="s">
        <v>1054</v>
      </c>
      <c r="AE1488" t="s">
        <v>643</v>
      </c>
      <c r="AF1488" t="s">
        <v>120</v>
      </c>
      <c r="AG1488" s="8">
        <v>96951</v>
      </c>
      <c r="AH1488" t="s">
        <v>121</v>
      </c>
      <c r="AJ1488" s="10">
        <v>16705320350</v>
      </c>
      <c r="AL1488" t="s">
        <v>1058</v>
      </c>
      <c r="BD1488" t="str">
        <f>"51-3092.00"</f>
        <v>51-3092.00</v>
      </c>
      <c r="BE1488" t="s">
        <v>2034</v>
      </c>
      <c r="BF1488" t="s">
        <v>2035</v>
      </c>
      <c r="BG1488" t="s">
        <v>2036</v>
      </c>
      <c r="BH1488">
        <v>1</v>
      </c>
      <c r="BJ1488" s="1">
        <v>45931</v>
      </c>
      <c r="BK1488" s="1">
        <v>47026</v>
      </c>
      <c r="BN1488">
        <v>40</v>
      </c>
      <c r="BO1488">
        <v>0</v>
      </c>
      <c r="BP1488">
        <v>7</v>
      </c>
      <c r="BQ1488">
        <v>7</v>
      </c>
      <c r="BR1488">
        <v>7</v>
      </c>
      <c r="BS1488">
        <v>7</v>
      </c>
      <c r="BT1488">
        <v>7</v>
      </c>
      <c r="BU1488">
        <v>5</v>
      </c>
      <c r="BV1488" t="str">
        <f t="shared" si="28"/>
        <v>8:00 AM</v>
      </c>
      <c r="BW1488" t="str">
        <f>"4:00 PM"</f>
        <v>4:00 PM</v>
      </c>
      <c r="BX1488" t="s">
        <v>226</v>
      </c>
      <c r="BY1488">
        <v>0</v>
      </c>
      <c r="BZ1488">
        <v>12</v>
      </c>
      <c r="CA1488" t="s">
        <v>115</v>
      </c>
      <c r="CC1488" t="s">
        <v>2037</v>
      </c>
      <c r="CD1488" t="s">
        <v>1063</v>
      </c>
      <c r="CF1488" t="s">
        <v>643</v>
      </c>
      <c r="CG1488" t="s">
        <v>120</v>
      </c>
      <c r="CH1488" s="8">
        <v>96951</v>
      </c>
      <c r="CI1488" s="3">
        <v>8.6300000000000008</v>
      </c>
      <c r="CJ1488" s="3">
        <v>8.6300000000000008</v>
      </c>
      <c r="CK1488" s="3">
        <v>12.95</v>
      </c>
      <c r="CL1488" s="3">
        <v>12.95</v>
      </c>
      <c r="CM1488" t="s">
        <v>136</v>
      </c>
      <c r="CN1488" t="s">
        <v>139</v>
      </c>
      <c r="CO1488" t="s">
        <v>138</v>
      </c>
      <c r="CQ1488" t="s">
        <v>115</v>
      </c>
      <c r="CR1488" t="s">
        <v>133</v>
      </c>
      <c r="CS1488" t="s">
        <v>133</v>
      </c>
      <c r="CT1488" t="s">
        <v>133</v>
      </c>
      <c r="CU1488" t="s">
        <v>139</v>
      </c>
      <c r="CV1488" t="s">
        <v>133</v>
      </c>
      <c r="CW1488" t="s">
        <v>139</v>
      </c>
      <c r="CX1488" t="s">
        <v>2198</v>
      </c>
      <c r="CY1488" s="10">
        <v>16705320350</v>
      </c>
      <c r="CZ1488" t="s">
        <v>1058</v>
      </c>
      <c r="DA1488" t="s">
        <v>139</v>
      </c>
      <c r="DB1488" t="s">
        <v>133</v>
      </c>
      <c r="DC1488" t="s">
        <v>115</v>
      </c>
    </row>
    <row r="1489" spans="1:112" ht="14.45" customHeight="1" x14ac:dyDescent="0.25">
      <c r="A1489" t="s">
        <v>9253</v>
      </c>
      <c r="B1489" t="s">
        <v>212</v>
      </c>
      <c r="C1489" s="1">
        <v>45708</v>
      </c>
      <c r="D1489" s="1">
        <v>45737</v>
      </c>
      <c r="E1489" t="s">
        <v>144</v>
      </c>
      <c r="F1489" s="1">
        <v>45826</v>
      </c>
      <c r="G1489" t="s">
        <v>115</v>
      </c>
      <c r="H1489" t="s">
        <v>115</v>
      </c>
      <c r="I1489" t="s">
        <v>115</v>
      </c>
      <c r="J1489" t="s">
        <v>9254</v>
      </c>
      <c r="L1489" t="s">
        <v>9255</v>
      </c>
      <c r="M1489" t="s">
        <v>9256</v>
      </c>
      <c r="N1489" t="s">
        <v>148</v>
      </c>
      <c r="O1489" t="s">
        <v>120</v>
      </c>
      <c r="P1489" s="8">
        <v>96950</v>
      </c>
      <c r="Q1489" t="s">
        <v>121</v>
      </c>
      <c r="R1489" t="s">
        <v>209</v>
      </c>
      <c r="S1489" s="10">
        <v>16702345236</v>
      </c>
      <c r="U1489" t="s">
        <v>9257</v>
      </c>
      <c r="V1489">
        <v>541330</v>
      </c>
      <c r="W1489" t="s">
        <v>123</v>
      </c>
      <c r="Y1489" t="s">
        <v>1482</v>
      </c>
      <c r="Z1489" t="s">
        <v>9258</v>
      </c>
      <c r="AA1489" t="s">
        <v>7405</v>
      </c>
      <c r="AB1489" t="s">
        <v>565</v>
      </c>
      <c r="AC1489" t="s">
        <v>9255</v>
      </c>
      <c r="AD1489" t="s">
        <v>9256</v>
      </c>
      <c r="AE1489" t="s">
        <v>148</v>
      </c>
      <c r="AF1489" t="s">
        <v>120</v>
      </c>
      <c r="AG1489" s="8">
        <v>96950</v>
      </c>
      <c r="AH1489" t="s">
        <v>121</v>
      </c>
      <c r="AJ1489" s="10">
        <v>16702345236</v>
      </c>
      <c r="AL1489" t="s">
        <v>9259</v>
      </c>
      <c r="BD1489" t="str">
        <f>"17-3022.00"</f>
        <v>17-3022.00</v>
      </c>
      <c r="BE1489" t="s">
        <v>1567</v>
      </c>
      <c r="BF1489" t="s">
        <v>9260</v>
      </c>
      <c r="BG1489" t="s">
        <v>1567</v>
      </c>
      <c r="BH1489">
        <v>1</v>
      </c>
      <c r="BJ1489" s="1">
        <v>45828</v>
      </c>
      <c r="BK1489" s="1">
        <v>46192</v>
      </c>
      <c r="BN1489">
        <v>40</v>
      </c>
      <c r="BO1489">
        <v>0</v>
      </c>
      <c r="BP1489">
        <v>8</v>
      </c>
      <c r="BQ1489">
        <v>8</v>
      </c>
      <c r="BR1489">
        <v>8</v>
      </c>
      <c r="BS1489">
        <v>8</v>
      </c>
      <c r="BT1489">
        <v>8</v>
      </c>
      <c r="BU1489">
        <v>0</v>
      </c>
      <c r="BV1489" t="str">
        <f t="shared" si="28"/>
        <v>8:00 AM</v>
      </c>
      <c r="BW1489" t="str">
        <f>"5:00 PM"</f>
        <v>5:00 PM</v>
      </c>
      <c r="BX1489" t="s">
        <v>726</v>
      </c>
      <c r="BY1489">
        <v>0</v>
      </c>
      <c r="BZ1489">
        <v>24</v>
      </c>
      <c r="CA1489" t="s">
        <v>115</v>
      </c>
      <c r="CC1489" t="s">
        <v>9261</v>
      </c>
      <c r="CD1489" t="s">
        <v>9255</v>
      </c>
      <c r="CE1489" t="s">
        <v>9256</v>
      </c>
      <c r="CF1489" t="s">
        <v>148</v>
      </c>
      <c r="CG1489" t="s">
        <v>120</v>
      </c>
      <c r="CH1489" s="8">
        <v>96950</v>
      </c>
      <c r="CI1489" s="3">
        <v>15.75</v>
      </c>
      <c r="CJ1489" s="3">
        <v>17.760000000000002</v>
      </c>
      <c r="CK1489" s="3">
        <v>23.63</v>
      </c>
      <c r="CL1489" s="3">
        <v>26.64</v>
      </c>
      <c r="CM1489" t="s">
        <v>136</v>
      </c>
      <c r="CN1489" t="s">
        <v>209</v>
      </c>
      <c r="CO1489" t="s">
        <v>138</v>
      </c>
      <c r="CQ1489" t="s">
        <v>115</v>
      </c>
      <c r="CR1489" t="s">
        <v>133</v>
      </c>
      <c r="CS1489" t="s">
        <v>133</v>
      </c>
      <c r="CT1489" t="s">
        <v>133</v>
      </c>
      <c r="CU1489" t="s">
        <v>139</v>
      </c>
      <c r="CV1489" t="s">
        <v>133</v>
      </c>
      <c r="CW1489" t="s">
        <v>139</v>
      </c>
      <c r="CX1489" t="s">
        <v>9262</v>
      </c>
      <c r="CY1489" s="10">
        <v>16702345236</v>
      </c>
      <c r="CZ1489" t="s">
        <v>9259</v>
      </c>
      <c r="DA1489" t="s">
        <v>209</v>
      </c>
      <c r="DB1489" t="s">
        <v>133</v>
      </c>
      <c r="DC1489" t="s">
        <v>115</v>
      </c>
    </row>
    <row r="1490" spans="1:112" ht="14.45" customHeight="1" x14ac:dyDescent="0.25">
      <c r="A1490" t="s">
        <v>5053</v>
      </c>
      <c r="B1490" t="s">
        <v>901</v>
      </c>
      <c r="C1490" s="1">
        <v>45686</v>
      </c>
      <c r="D1490" s="1">
        <v>45740</v>
      </c>
      <c r="E1490" t="s">
        <v>114</v>
      </c>
      <c r="G1490" t="s">
        <v>133</v>
      </c>
      <c r="H1490" t="s">
        <v>133</v>
      </c>
      <c r="I1490" t="s">
        <v>115</v>
      </c>
      <c r="J1490" t="s">
        <v>615</v>
      </c>
      <c r="K1490" t="s">
        <v>1889</v>
      </c>
      <c r="L1490" t="s">
        <v>1890</v>
      </c>
      <c r="M1490" t="s">
        <v>1711</v>
      </c>
      <c r="N1490" t="s">
        <v>148</v>
      </c>
      <c r="O1490" t="s">
        <v>120</v>
      </c>
      <c r="P1490" s="8">
        <v>96950</v>
      </c>
      <c r="Q1490" t="s">
        <v>121</v>
      </c>
      <c r="S1490" s="10">
        <v>16702850063</v>
      </c>
      <c r="U1490" t="s">
        <v>619</v>
      </c>
      <c r="V1490">
        <v>56179</v>
      </c>
      <c r="W1490" t="s">
        <v>123</v>
      </c>
      <c r="Y1490" t="s">
        <v>620</v>
      </c>
      <c r="Z1490" t="s">
        <v>621</v>
      </c>
      <c r="AA1490" t="s">
        <v>1891</v>
      </c>
      <c r="AB1490" t="s">
        <v>347</v>
      </c>
      <c r="AC1490" t="s">
        <v>1890</v>
      </c>
      <c r="AD1490" t="s">
        <v>1711</v>
      </c>
      <c r="AE1490" t="s">
        <v>148</v>
      </c>
      <c r="AF1490" t="s">
        <v>120</v>
      </c>
      <c r="AG1490" s="8">
        <v>96950</v>
      </c>
      <c r="AH1490" t="s">
        <v>121</v>
      </c>
      <c r="AJ1490" s="10">
        <v>16702850063</v>
      </c>
      <c r="AL1490" t="s">
        <v>624</v>
      </c>
      <c r="BD1490" t="str">
        <f>"49-9071.00"</f>
        <v>49-9071.00</v>
      </c>
      <c r="BE1490" t="s">
        <v>241</v>
      </c>
      <c r="BF1490" t="s">
        <v>1892</v>
      </c>
      <c r="BG1490" t="s">
        <v>496</v>
      </c>
      <c r="BH1490">
        <v>25</v>
      </c>
      <c r="BI1490">
        <v>21</v>
      </c>
      <c r="BJ1490" s="1">
        <v>45698</v>
      </c>
      <c r="BK1490" s="1">
        <v>46062</v>
      </c>
      <c r="BL1490" s="1">
        <v>45740</v>
      </c>
      <c r="BM1490" s="1">
        <v>46062</v>
      </c>
      <c r="BN1490">
        <v>40</v>
      </c>
      <c r="BO1490">
        <v>0</v>
      </c>
      <c r="BP1490">
        <v>8</v>
      </c>
      <c r="BQ1490">
        <v>8</v>
      </c>
      <c r="BR1490">
        <v>8</v>
      </c>
      <c r="BS1490">
        <v>8</v>
      </c>
      <c r="BT1490">
        <v>8</v>
      </c>
      <c r="BU1490">
        <v>0</v>
      </c>
      <c r="BV1490" t="str">
        <f>"8:43 AM"</f>
        <v>8:43 AM</v>
      </c>
      <c r="BW1490" t="str">
        <f>"5:43 PM"</f>
        <v>5:43 PM</v>
      </c>
      <c r="BX1490" t="s">
        <v>226</v>
      </c>
      <c r="BY1490">
        <v>0</v>
      </c>
      <c r="BZ1490">
        <v>24</v>
      </c>
      <c r="CA1490" t="s">
        <v>115</v>
      </c>
      <c r="CC1490" s="2" t="s">
        <v>5054</v>
      </c>
      <c r="CD1490" t="s">
        <v>1890</v>
      </c>
      <c r="CE1490" t="s">
        <v>1711</v>
      </c>
      <c r="CF1490" t="s">
        <v>148</v>
      </c>
      <c r="CG1490" t="s">
        <v>120</v>
      </c>
      <c r="CH1490" s="8">
        <v>96950</v>
      </c>
      <c r="CI1490" s="3">
        <v>9.75</v>
      </c>
      <c r="CJ1490" s="3">
        <v>9.75</v>
      </c>
      <c r="CK1490" s="3">
        <v>14.63</v>
      </c>
      <c r="CL1490" s="3">
        <v>14.63</v>
      </c>
      <c r="CM1490" t="s">
        <v>136</v>
      </c>
      <c r="CN1490" t="s">
        <v>2475</v>
      </c>
      <c r="CO1490" t="s">
        <v>138</v>
      </c>
      <c r="CQ1490" t="s">
        <v>115</v>
      </c>
      <c r="CR1490" t="s">
        <v>133</v>
      </c>
      <c r="CS1490" t="s">
        <v>133</v>
      </c>
      <c r="CT1490" t="s">
        <v>133</v>
      </c>
      <c r="CU1490" t="s">
        <v>139</v>
      </c>
      <c r="CV1490" t="s">
        <v>133</v>
      </c>
      <c r="CW1490" t="s">
        <v>133</v>
      </c>
      <c r="CX1490" s="2" t="s">
        <v>2476</v>
      </c>
      <c r="CY1490" s="10">
        <v>16702850063</v>
      </c>
      <c r="CZ1490" t="s">
        <v>624</v>
      </c>
      <c r="DA1490" t="s">
        <v>139</v>
      </c>
      <c r="DB1490" t="s">
        <v>133</v>
      </c>
      <c r="DC1490" t="s">
        <v>115</v>
      </c>
    </row>
    <row r="1491" spans="1:112" ht="14.45" customHeight="1" x14ac:dyDescent="0.25">
      <c r="A1491" t="s">
        <v>6237</v>
      </c>
      <c r="B1491" t="s">
        <v>192</v>
      </c>
      <c r="C1491" s="1">
        <v>45681</v>
      </c>
      <c r="D1491" s="1">
        <v>45740</v>
      </c>
      <c r="E1491" t="s">
        <v>114</v>
      </c>
      <c r="G1491" t="s">
        <v>133</v>
      </c>
      <c r="H1491" t="s">
        <v>115</v>
      </c>
      <c r="I1491" t="s">
        <v>115</v>
      </c>
      <c r="J1491" t="s">
        <v>3594</v>
      </c>
      <c r="K1491" t="s">
        <v>3595</v>
      </c>
      <c r="L1491" t="s">
        <v>3596</v>
      </c>
      <c r="N1491" t="s">
        <v>148</v>
      </c>
      <c r="O1491" t="s">
        <v>120</v>
      </c>
      <c r="P1491" s="8">
        <v>96950</v>
      </c>
      <c r="Q1491" t="s">
        <v>121</v>
      </c>
      <c r="S1491" s="10">
        <v>16702350200</v>
      </c>
      <c r="U1491" t="s">
        <v>3597</v>
      </c>
      <c r="V1491">
        <v>7225</v>
      </c>
      <c r="W1491" t="s">
        <v>123</v>
      </c>
      <c r="Y1491" t="s">
        <v>3598</v>
      </c>
      <c r="Z1491" t="s">
        <v>3599</v>
      </c>
      <c r="AB1491" t="s">
        <v>565</v>
      </c>
      <c r="AC1491" t="s">
        <v>3596</v>
      </c>
      <c r="AE1491" t="s">
        <v>148</v>
      </c>
      <c r="AF1491" t="s">
        <v>120</v>
      </c>
      <c r="AG1491" s="8">
        <v>96950</v>
      </c>
      <c r="AH1491" t="s">
        <v>121</v>
      </c>
      <c r="AJ1491" s="10">
        <v>16702350200</v>
      </c>
      <c r="AL1491" t="s">
        <v>1198</v>
      </c>
      <c r="AM1491" t="s">
        <v>567</v>
      </c>
      <c r="AN1491" t="s">
        <v>1199</v>
      </c>
      <c r="AO1491" t="s">
        <v>1200</v>
      </c>
      <c r="AQ1491" t="s">
        <v>1201</v>
      </c>
      <c r="AS1491" t="s">
        <v>148</v>
      </c>
      <c r="AT1491" t="s">
        <v>120</v>
      </c>
      <c r="AU1491" s="8">
        <v>96950</v>
      </c>
      <c r="AV1491" t="s">
        <v>121</v>
      </c>
      <c r="AX1491" s="10">
        <v>16702353403</v>
      </c>
      <c r="AZ1491" t="s">
        <v>1202</v>
      </c>
      <c r="BA1491" t="s">
        <v>1203</v>
      </c>
      <c r="BD1491" t="str">
        <f>"35-2021.00"</f>
        <v>35-2021.00</v>
      </c>
      <c r="BE1491" t="s">
        <v>1658</v>
      </c>
      <c r="BF1491" t="s">
        <v>6238</v>
      </c>
      <c r="BG1491" t="s">
        <v>1833</v>
      </c>
      <c r="BH1491">
        <v>2</v>
      </c>
      <c r="BJ1491" s="1">
        <v>45749</v>
      </c>
      <c r="BK1491" s="1">
        <v>46844</v>
      </c>
      <c r="BN1491">
        <v>35</v>
      </c>
      <c r="BO1491">
        <v>0</v>
      </c>
      <c r="BP1491">
        <v>7</v>
      </c>
      <c r="BQ1491">
        <v>7</v>
      </c>
      <c r="BR1491">
        <v>7</v>
      </c>
      <c r="BS1491">
        <v>7</v>
      </c>
      <c r="BT1491">
        <v>7</v>
      </c>
      <c r="BU1491">
        <v>0</v>
      </c>
      <c r="BV1491" t="str">
        <f>"9:00 AM"</f>
        <v>9:00 AM</v>
      </c>
      <c r="BW1491" t="str">
        <f>"5:00 PM"</f>
        <v>5:00 PM</v>
      </c>
      <c r="BX1491" t="s">
        <v>158</v>
      </c>
      <c r="BY1491">
        <v>0</v>
      </c>
      <c r="BZ1491">
        <v>3</v>
      </c>
      <c r="CA1491" t="s">
        <v>115</v>
      </c>
      <c r="CC1491" t="s">
        <v>6239</v>
      </c>
      <c r="CD1491" t="s">
        <v>6240</v>
      </c>
      <c r="CF1491" t="s">
        <v>148</v>
      </c>
      <c r="CG1491" t="s">
        <v>120</v>
      </c>
      <c r="CH1491" s="8">
        <v>96950</v>
      </c>
      <c r="CI1491" s="3">
        <v>7.84</v>
      </c>
      <c r="CJ1491" s="3">
        <v>7.84</v>
      </c>
      <c r="CK1491" s="3">
        <v>0</v>
      </c>
      <c r="CL1491" s="3">
        <v>0</v>
      </c>
      <c r="CM1491" t="s">
        <v>136</v>
      </c>
      <c r="CN1491" t="s">
        <v>158</v>
      </c>
      <c r="CO1491" t="s">
        <v>138</v>
      </c>
      <c r="CQ1491" t="s">
        <v>115</v>
      </c>
      <c r="CR1491" t="s">
        <v>133</v>
      </c>
      <c r="CS1491" t="s">
        <v>139</v>
      </c>
      <c r="CT1491" t="s">
        <v>139</v>
      </c>
      <c r="CU1491" t="s">
        <v>139</v>
      </c>
      <c r="CV1491" t="s">
        <v>133</v>
      </c>
      <c r="CW1491" t="s">
        <v>139</v>
      </c>
      <c r="CX1491" t="s">
        <v>4783</v>
      </c>
      <c r="CY1491" s="10">
        <v>16702350200</v>
      </c>
      <c r="CZ1491" t="s">
        <v>1198</v>
      </c>
      <c r="DA1491" t="s">
        <v>139</v>
      </c>
      <c r="DB1491" t="s">
        <v>133</v>
      </c>
      <c r="DC1491" t="s">
        <v>115</v>
      </c>
    </row>
    <row r="1492" spans="1:112" ht="14.45" customHeight="1" x14ac:dyDescent="0.25">
      <c r="A1492" t="s">
        <v>8190</v>
      </c>
      <c r="B1492" t="s">
        <v>143</v>
      </c>
      <c r="C1492" s="1">
        <v>45671</v>
      </c>
      <c r="D1492" s="1">
        <v>45740</v>
      </c>
      <c r="E1492" t="s">
        <v>114</v>
      </c>
      <c r="G1492" t="s">
        <v>115</v>
      </c>
      <c r="H1492" t="s">
        <v>115</v>
      </c>
      <c r="I1492" t="s">
        <v>115</v>
      </c>
      <c r="J1492" t="s">
        <v>8191</v>
      </c>
      <c r="L1492" t="s">
        <v>8192</v>
      </c>
      <c r="M1492" t="s">
        <v>8193</v>
      </c>
      <c r="N1492" t="s">
        <v>119</v>
      </c>
      <c r="O1492" t="s">
        <v>120</v>
      </c>
      <c r="P1492" s="8">
        <v>96950</v>
      </c>
      <c r="Q1492" t="s">
        <v>121</v>
      </c>
      <c r="S1492" s="10">
        <v>16707884841</v>
      </c>
      <c r="U1492" t="s">
        <v>8194</v>
      </c>
      <c r="V1492">
        <v>812199</v>
      </c>
      <c r="W1492" t="s">
        <v>123</v>
      </c>
      <c r="Y1492" t="s">
        <v>8195</v>
      </c>
      <c r="Z1492" t="s">
        <v>8196</v>
      </c>
      <c r="AA1492" t="s">
        <v>8197</v>
      </c>
      <c r="AB1492" t="s">
        <v>663</v>
      </c>
      <c r="AC1492" t="s">
        <v>8192</v>
      </c>
      <c r="AD1492" t="s">
        <v>8193</v>
      </c>
      <c r="AE1492" t="s">
        <v>119</v>
      </c>
      <c r="AF1492" t="s">
        <v>120</v>
      </c>
      <c r="AG1492" s="8">
        <v>96950</v>
      </c>
      <c r="AH1492" t="s">
        <v>121</v>
      </c>
      <c r="AJ1492" s="10">
        <v>16707884541</v>
      </c>
      <c r="AL1492" t="s">
        <v>8198</v>
      </c>
      <c r="BD1492" t="str">
        <f>"31-9011.00"</f>
        <v>31-9011.00</v>
      </c>
      <c r="BE1492" t="s">
        <v>1170</v>
      </c>
      <c r="BF1492" t="s">
        <v>8199</v>
      </c>
      <c r="BG1492" t="s">
        <v>8200</v>
      </c>
      <c r="BH1492">
        <v>3</v>
      </c>
      <c r="BI1492">
        <v>3</v>
      </c>
      <c r="BJ1492" s="1">
        <v>45792</v>
      </c>
      <c r="BK1492" s="1">
        <v>46156</v>
      </c>
      <c r="BL1492" s="1">
        <v>45792</v>
      </c>
      <c r="BM1492" s="1">
        <v>46156</v>
      </c>
      <c r="BN1492">
        <v>35</v>
      </c>
      <c r="BO1492">
        <v>7</v>
      </c>
      <c r="BP1492">
        <v>7</v>
      </c>
      <c r="BQ1492">
        <v>0</v>
      </c>
      <c r="BR1492">
        <v>7</v>
      </c>
      <c r="BS1492">
        <v>0</v>
      </c>
      <c r="BT1492">
        <v>7</v>
      </c>
      <c r="BU1492">
        <v>7</v>
      </c>
      <c r="BV1492" t="str">
        <f>"11:00 AM"</f>
        <v>11:00 AM</v>
      </c>
      <c r="BW1492" t="str">
        <f>"7:00 PM"</f>
        <v>7:00 PM</v>
      </c>
      <c r="BX1492" t="s">
        <v>226</v>
      </c>
      <c r="BY1492">
        <v>0</v>
      </c>
      <c r="BZ1492">
        <v>12</v>
      </c>
      <c r="CA1492" t="s">
        <v>115</v>
      </c>
      <c r="CC1492" t="s">
        <v>8201</v>
      </c>
      <c r="CD1492" t="s">
        <v>8202</v>
      </c>
      <c r="CE1492" t="s">
        <v>139</v>
      </c>
      <c r="CF1492" t="s">
        <v>119</v>
      </c>
      <c r="CG1492" t="s">
        <v>120</v>
      </c>
      <c r="CH1492" s="8">
        <v>96950</v>
      </c>
      <c r="CI1492" s="3">
        <v>12.37</v>
      </c>
      <c r="CJ1492" s="3">
        <v>12.37</v>
      </c>
      <c r="CK1492" s="3">
        <v>18.559999999999999</v>
      </c>
      <c r="CL1492" s="3">
        <v>18.559999999999999</v>
      </c>
      <c r="CM1492" t="s">
        <v>136</v>
      </c>
      <c r="CN1492" t="s">
        <v>139</v>
      </c>
      <c r="CO1492" t="s">
        <v>138</v>
      </c>
      <c r="CQ1492" t="s">
        <v>115</v>
      </c>
      <c r="CR1492" t="s">
        <v>133</v>
      </c>
      <c r="CS1492" t="s">
        <v>139</v>
      </c>
      <c r="CT1492" t="s">
        <v>133</v>
      </c>
      <c r="CU1492" t="s">
        <v>139</v>
      </c>
      <c r="CV1492" t="s">
        <v>133</v>
      </c>
      <c r="CW1492" t="s">
        <v>139</v>
      </c>
      <c r="CX1492" t="s">
        <v>516</v>
      </c>
      <c r="CY1492" s="10">
        <v>16707884541</v>
      </c>
      <c r="CZ1492" t="s">
        <v>8203</v>
      </c>
      <c r="DA1492" t="s">
        <v>356</v>
      </c>
      <c r="DB1492" t="s">
        <v>133</v>
      </c>
      <c r="DC1492" t="s">
        <v>115</v>
      </c>
      <c r="DD1492" t="s">
        <v>517</v>
      </c>
      <c r="DE1492" t="s">
        <v>518</v>
      </c>
      <c r="DF1492" t="s">
        <v>519</v>
      </c>
      <c r="DG1492" t="s">
        <v>8204</v>
      </c>
      <c r="DH1492" t="s">
        <v>521</v>
      </c>
    </row>
    <row r="1493" spans="1:112" ht="14.45" customHeight="1" x14ac:dyDescent="0.25">
      <c r="A1493" t="s">
        <v>9278</v>
      </c>
      <c r="B1493" t="s">
        <v>192</v>
      </c>
      <c r="C1493" s="1">
        <v>45686</v>
      </c>
      <c r="D1493" s="1">
        <v>45740</v>
      </c>
      <c r="E1493" t="s">
        <v>144</v>
      </c>
      <c r="F1493" s="1">
        <v>45816</v>
      </c>
      <c r="G1493" t="s">
        <v>115</v>
      </c>
      <c r="H1493" t="s">
        <v>115</v>
      </c>
      <c r="I1493" t="s">
        <v>115</v>
      </c>
      <c r="J1493" t="s">
        <v>3290</v>
      </c>
      <c r="K1493" t="s">
        <v>3291</v>
      </c>
      <c r="L1493" t="s">
        <v>3292</v>
      </c>
      <c r="M1493" t="s">
        <v>3293</v>
      </c>
      <c r="N1493" t="s">
        <v>119</v>
      </c>
      <c r="O1493" t="s">
        <v>120</v>
      </c>
      <c r="P1493" s="8">
        <v>96950</v>
      </c>
      <c r="Q1493" t="s">
        <v>121</v>
      </c>
      <c r="R1493" t="s">
        <v>137</v>
      </c>
      <c r="S1493" s="10">
        <v>16703227461</v>
      </c>
      <c r="U1493" t="s">
        <v>3294</v>
      </c>
      <c r="V1493">
        <v>23622</v>
      </c>
      <c r="W1493" t="s">
        <v>123</v>
      </c>
      <c r="Y1493" t="s">
        <v>3295</v>
      </c>
      <c r="Z1493" t="s">
        <v>3296</v>
      </c>
      <c r="AB1493" t="s">
        <v>3297</v>
      </c>
      <c r="AC1493" t="s">
        <v>3292</v>
      </c>
      <c r="AD1493" t="s">
        <v>3293</v>
      </c>
      <c r="AE1493" t="s">
        <v>119</v>
      </c>
      <c r="AF1493" t="s">
        <v>120</v>
      </c>
      <c r="AG1493" s="8">
        <v>96950</v>
      </c>
      <c r="AH1493" t="s">
        <v>121</v>
      </c>
      <c r="AI1493" t="s">
        <v>2161</v>
      </c>
      <c r="AJ1493" s="10">
        <v>16703227461</v>
      </c>
      <c r="AL1493" t="s">
        <v>3298</v>
      </c>
      <c r="BD1493" t="str">
        <f>"51-2041.00"</f>
        <v>51-2041.00</v>
      </c>
      <c r="BE1493" t="s">
        <v>3299</v>
      </c>
      <c r="BF1493" t="s">
        <v>3300</v>
      </c>
      <c r="BG1493" t="s">
        <v>3786</v>
      </c>
      <c r="BH1493">
        <v>3</v>
      </c>
      <c r="BJ1493" s="1">
        <v>45818</v>
      </c>
      <c r="BK1493" s="1">
        <v>46182</v>
      </c>
      <c r="BN1493">
        <v>35</v>
      </c>
      <c r="BO1493">
        <v>0</v>
      </c>
      <c r="BP1493">
        <v>7</v>
      </c>
      <c r="BQ1493">
        <v>7</v>
      </c>
      <c r="BR1493">
        <v>7</v>
      </c>
      <c r="BS1493">
        <v>7</v>
      </c>
      <c r="BT1493">
        <v>7</v>
      </c>
      <c r="BU1493">
        <v>0</v>
      </c>
      <c r="BV1493" t="str">
        <f>"8:08 AM"</f>
        <v>8:08 AM</v>
      </c>
      <c r="BW1493" t="str">
        <f>"4:00 PM"</f>
        <v>4:00 PM</v>
      </c>
      <c r="BX1493" t="s">
        <v>226</v>
      </c>
      <c r="BY1493">
        <v>0</v>
      </c>
      <c r="BZ1493">
        <v>12</v>
      </c>
      <c r="CA1493" t="s">
        <v>115</v>
      </c>
      <c r="CC1493" t="s">
        <v>3787</v>
      </c>
      <c r="CD1493" t="s">
        <v>3292</v>
      </c>
      <c r="CE1493" t="s">
        <v>3293</v>
      </c>
      <c r="CF1493" t="s">
        <v>119</v>
      </c>
      <c r="CG1493" t="s">
        <v>120</v>
      </c>
      <c r="CH1493" s="8">
        <v>96950</v>
      </c>
      <c r="CI1493" s="3">
        <v>15.58</v>
      </c>
      <c r="CJ1493" s="3">
        <v>15.58</v>
      </c>
      <c r="CK1493" s="3">
        <v>23.37</v>
      </c>
      <c r="CL1493" s="3">
        <v>23.37</v>
      </c>
      <c r="CM1493" t="s">
        <v>136</v>
      </c>
      <c r="CN1493" t="s">
        <v>368</v>
      </c>
      <c r="CO1493" t="s">
        <v>138</v>
      </c>
      <c r="CQ1493" t="s">
        <v>115</v>
      </c>
      <c r="CR1493" t="s">
        <v>133</v>
      </c>
      <c r="CS1493" t="s">
        <v>133</v>
      </c>
      <c r="CT1493" t="s">
        <v>133</v>
      </c>
      <c r="CU1493" t="s">
        <v>139</v>
      </c>
      <c r="CV1493" t="s">
        <v>133</v>
      </c>
      <c r="CW1493" t="s">
        <v>139</v>
      </c>
      <c r="CX1493" t="s">
        <v>9279</v>
      </c>
      <c r="CY1493" s="10">
        <v>16703227461</v>
      </c>
      <c r="CZ1493" t="s">
        <v>3298</v>
      </c>
      <c r="DA1493" t="s">
        <v>139</v>
      </c>
      <c r="DB1493" t="s">
        <v>133</v>
      </c>
      <c r="DC1493" t="s">
        <v>115</v>
      </c>
      <c r="DD1493" t="s">
        <v>3295</v>
      </c>
      <c r="DE1493" t="s">
        <v>3301</v>
      </c>
      <c r="DF1493" t="s">
        <v>878</v>
      </c>
      <c r="DG1493" t="s">
        <v>9280</v>
      </c>
      <c r="DH1493" t="s">
        <v>3298</v>
      </c>
    </row>
    <row r="1494" spans="1:112" ht="14.45" customHeight="1" x14ac:dyDescent="0.25">
      <c r="A1494" t="s">
        <v>9502</v>
      </c>
      <c r="B1494" t="s">
        <v>143</v>
      </c>
      <c r="C1494" s="1">
        <v>45687</v>
      </c>
      <c r="D1494" s="1">
        <v>45740</v>
      </c>
      <c r="E1494" t="s">
        <v>144</v>
      </c>
      <c r="F1494" s="1">
        <v>45807</v>
      </c>
      <c r="G1494" t="s">
        <v>133</v>
      </c>
      <c r="H1494" t="s">
        <v>115</v>
      </c>
      <c r="I1494" t="s">
        <v>115</v>
      </c>
      <c r="J1494" t="s">
        <v>3172</v>
      </c>
      <c r="L1494" t="s">
        <v>3240</v>
      </c>
      <c r="N1494" t="s">
        <v>148</v>
      </c>
      <c r="O1494" t="s">
        <v>120</v>
      </c>
      <c r="P1494" s="8">
        <v>96950</v>
      </c>
      <c r="Q1494" t="s">
        <v>121</v>
      </c>
      <c r="S1494" s="10">
        <v>16702359369</v>
      </c>
      <c r="U1494" t="s">
        <v>3174</v>
      </c>
      <c r="V1494">
        <v>5324</v>
      </c>
      <c r="W1494" t="s">
        <v>123</v>
      </c>
      <c r="Y1494" t="s">
        <v>1195</v>
      </c>
      <c r="Z1494" t="s">
        <v>3181</v>
      </c>
      <c r="AB1494" t="s">
        <v>565</v>
      </c>
      <c r="AC1494" t="s">
        <v>3240</v>
      </c>
      <c r="AE1494" t="s">
        <v>148</v>
      </c>
      <c r="AF1494" t="s">
        <v>120</v>
      </c>
      <c r="AG1494" s="8">
        <v>96950</v>
      </c>
      <c r="AH1494" t="s">
        <v>121</v>
      </c>
      <c r="AJ1494" s="10">
        <v>16702359369</v>
      </c>
      <c r="AL1494" t="s">
        <v>3177</v>
      </c>
      <c r="BD1494" t="str">
        <f>"53-7051.00"</f>
        <v>53-7051.00</v>
      </c>
      <c r="BE1494" t="s">
        <v>3241</v>
      </c>
      <c r="BF1494" t="s">
        <v>3242</v>
      </c>
      <c r="BG1494" t="s">
        <v>2970</v>
      </c>
      <c r="BH1494">
        <v>3</v>
      </c>
      <c r="BI1494">
        <v>3</v>
      </c>
      <c r="BJ1494" s="1">
        <v>45809</v>
      </c>
      <c r="BK1494" s="1">
        <v>46904</v>
      </c>
      <c r="BL1494" s="1">
        <v>45809</v>
      </c>
      <c r="BM1494" s="1">
        <v>46904</v>
      </c>
      <c r="BN1494">
        <v>35</v>
      </c>
      <c r="BO1494">
        <v>0</v>
      </c>
      <c r="BP1494">
        <v>7</v>
      </c>
      <c r="BQ1494">
        <v>7</v>
      </c>
      <c r="BR1494">
        <v>7</v>
      </c>
      <c r="BS1494">
        <v>7</v>
      </c>
      <c r="BT1494">
        <v>7</v>
      </c>
      <c r="BU1494">
        <v>0</v>
      </c>
      <c r="BV1494" t="str">
        <f>"7:30 AM"</f>
        <v>7:30 AM</v>
      </c>
      <c r="BW1494" t="str">
        <f>"4:30 PM"</f>
        <v>4:30 PM</v>
      </c>
      <c r="BX1494" t="s">
        <v>158</v>
      </c>
      <c r="BY1494">
        <v>0</v>
      </c>
      <c r="BZ1494">
        <v>12</v>
      </c>
      <c r="CA1494" t="s">
        <v>115</v>
      </c>
      <c r="CC1494" s="2" t="s">
        <v>3243</v>
      </c>
      <c r="CD1494" t="s">
        <v>2132</v>
      </c>
      <c r="CF1494" t="s">
        <v>148</v>
      </c>
      <c r="CG1494" t="s">
        <v>120</v>
      </c>
      <c r="CH1494" s="8">
        <v>96950</v>
      </c>
      <c r="CI1494" s="3">
        <v>8.91</v>
      </c>
      <c r="CJ1494" s="3">
        <v>8.91</v>
      </c>
      <c r="CK1494" s="3">
        <v>13.36</v>
      </c>
      <c r="CL1494" s="3">
        <v>13.36</v>
      </c>
      <c r="CM1494" t="s">
        <v>136</v>
      </c>
      <c r="CN1494" t="s">
        <v>368</v>
      </c>
      <c r="CO1494" t="s">
        <v>138</v>
      </c>
      <c r="CQ1494" t="s">
        <v>115</v>
      </c>
      <c r="CR1494" t="s">
        <v>133</v>
      </c>
      <c r="CS1494" t="s">
        <v>139</v>
      </c>
      <c r="CT1494" t="s">
        <v>133</v>
      </c>
      <c r="CU1494" t="s">
        <v>139</v>
      </c>
      <c r="CV1494" t="s">
        <v>133</v>
      </c>
      <c r="CW1494" t="s">
        <v>139</v>
      </c>
      <c r="CX1494" t="s">
        <v>9503</v>
      </c>
      <c r="CY1494" s="10">
        <v>16702359369</v>
      </c>
      <c r="CZ1494" t="s">
        <v>3177</v>
      </c>
      <c r="DA1494" t="s">
        <v>139</v>
      </c>
      <c r="DB1494" t="s">
        <v>133</v>
      </c>
      <c r="DC1494" t="s">
        <v>115</v>
      </c>
      <c r="DD1494" t="s">
        <v>1195</v>
      </c>
      <c r="DE1494" t="s">
        <v>3181</v>
      </c>
      <c r="DG1494" t="s">
        <v>9504</v>
      </c>
      <c r="DH1494" t="s">
        <v>3177</v>
      </c>
    </row>
    <row r="1495" spans="1:112" ht="14.45" customHeight="1" x14ac:dyDescent="0.25">
      <c r="A1495" t="s">
        <v>969</v>
      </c>
      <c r="B1495" t="s">
        <v>192</v>
      </c>
      <c r="C1495" s="1">
        <v>45673</v>
      </c>
      <c r="D1495" s="1">
        <v>45741</v>
      </c>
      <c r="E1495" t="s">
        <v>144</v>
      </c>
      <c r="F1495" s="1">
        <v>45806</v>
      </c>
      <c r="G1495" t="s">
        <v>133</v>
      </c>
      <c r="H1495" t="s">
        <v>115</v>
      </c>
      <c r="I1495" t="s">
        <v>115</v>
      </c>
      <c r="J1495" t="s">
        <v>970</v>
      </c>
      <c r="K1495" t="s">
        <v>971</v>
      </c>
      <c r="L1495" t="s">
        <v>972</v>
      </c>
      <c r="N1495" t="s">
        <v>119</v>
      </c>
      <c r="O1495" t="s">
        <v>120</v>
      </c>
      <c r="P1495" s="8">
        <v>96950</v>
      </c>
      <c r="Q1495" t="s">
        <v>121</v>
      </c>
      <c r="R1495" t="s">
        <v>973</v>
      </c>
      <c r="S1495" s="10">
        <v>16702343207</v>
      </c>
      <c r="U1495" t="s">
        <v>974</v>
      </c>
      <c r="V1495">
        <v>61111</v>
      </c>
      <c r="W1495" t="s">
        <v>123</v>
      </c>
      <c r="Y1495" t="s">
        <v>975</v>
      </c>
      <c r="Z1495" t="s">
        <v>976</v>
      </c>
      <c r="AA1495" t="s">
        <v>977</v>
      </c>
      <c r="AB1495" t="s">
        <v>200</v>
      </c>
      <c r="AC1495" t="s">
        <v>972</v>
      </c>
      <c r="AE1495" t="s">
        <v>119</v>
      </c>
      <c r="AF1495" t="s">
        <v>120</v>
      </c>
      <c r="AG1495" s="8">
        <v>96950</v>
      </c>
      <c r="AH1495" t="s">
        <v>121</v>
      </c>
      <c r="AI1495" t="s">
        <v>973</v>
      </c>
      <c r="AJ1495" s="10">
        <v>16702343207</v>
      </c>
      <c r="AL1495" t="s">
        <v>978</v>
      </c>
      <c r="BD1495" t="str">
        <f>"53-3051.00"</f>
        <v>53-3051.00</v>
      </c>
      <c r="BE1495" t="s">
        <v>979</v>
      </c>
      <c r="BF1495" t="s">
        <v>980</v>
      </c>
      <c r="BG1495" t="s">
        <v>981</v>
      </c>
      <c r="BH1495">
        <v>1</v>
      </c>
      <c r="BJ1495" s="1">
        <v>45806</v>
      </c>
      <c r="BK1495" s="1">
        <v>46171</v>
      </c>
      <c r="BN1495">
        <v>40</v>
      </c>
      <c r="BO1495">
        <v>0</v>
      </c>
      <c r="BP1495">
        <v>8</v>
      </c>
      <c r="BQ1495">
        <v>8</v>
      </c>
      <c r="BR1495">
        <v>8</v>
      </c>
      <c r="BS1495">
        <v>8</v>
      </c>
      <c r="BT1495">
        <v>8</v>
      </c>
      <c r="BU1495">
        <v>0</v>
      </c>
      <c r="BV1495" t="str">
        <f>"8:00 AM"</f>
        <v>8:00 AM</v>
      </c>
      <c r="BW1495" t="str">
        <f>"5:00 PM"</f>
        <v>5:00 PM</v>
      </c>
      <c r="BX1495" t="s">
        <v>226</v>
      </c>
      <c r="BY1495">
        <v>0</v>
      </c>
      <c r="BZ1495">
        <v>12</v>
      </c>
      <c r="CA1495" t="s">
        <v>115</v>
      </c>
      <c r="CC1495" s="2" t="s">
        <v>982</v>
      </c>
      <c r="CD1495" t="s">
        <v>983</v>
      </c>
      <c r="CF1495" t="s">
        <v>119</v>
      </c>
      <c r="CG1495" t="s">
        <v>120</v>
      </c>
      <c r="CH1495" s="8">
        <v>96950</v>
      </c>
      <c r="CI1495" s="3">
        <v>9.41</v>
      </c>
      <c r="CJ1495" s="3">
        <v>9.41</v>
      </c>
      <c r="CK1495" s="3">
        <v>14.12</v>
      </c>
      <c r="CL1495" s="3">
        <v>14.12</v>
      </c>
      <c r="CM1495" t="s">
        <v>136</v>
      </c>
      <c r="CN1495" t="s">
        <v>984</v>
      </c>
      <c r="CO1495" t="s">
        <v>138</v>
      </c>
      <c r="CQ1495" t="s">
        <v>115</v>
      </c>
      <c r="CR1495" t="s">
        <v>133</v>
      </c>
      <c r="CS1495" t="s">
        <v>139</v>
      </c>
      <c r="CT1495" t="s">
        <v>133</v>
      </c>
      <c r="CU1495" t="s">
        <v>139</v>
      </c>
      <c r="CV1495" t="s">
        <v>133</v>
      </c>
      <c r="CW1495" t="s">
        <v>139</v>
      </c>
      <c r="CX1495" t="s">
        <v>985</v>
      </c>
      <c r="CY1495" s="10">
        <v>16702343203</v>
      </c>
      <c r="CZ1495" t="s">
        <v>978</v>
      </c>
      <c r="DA1495" t="s">
        <v>139</v>
      </c>
      <c r="DB1495" t="s">
        <v>133</v>
      </c>
      <c r="DC1495" t="s">
        <v>115</v>
      </c>
    </row>
    <row r="1496" spans="1:112" ht="14.45" customHeight="1" x14ac:dyDescent="0.25">
      <c r="A1496" t="s">
        <v>1026</v>
      </c>
      <c r="B1496" t="s">
        <v>143</v>
      </c>
      <c r="C1496" s="1">
        <v>45688</v>
      </c>
      <c r="D1496" s="1">
        <v>45741</v>
      </c>
      <c r="E1496" t="s">
        <v>144</v>
      </c>
      <c r="F1496" s="1">
        <v>45867</v>
      </c>
      <c r="G1496" t="s">
        <v>115</v>
      </c>
      <c r="H1496" t="s">
        <v>115</v>
      </c>
      <c r="I1496" t="s">
        <v>115</v>
      </c>
      <c r="J1496" t="s">
        <v>1027</v>
      </c>
      <c r="K1496" t="s">
        <v>1028</v>
      </c>
      <c r="L1496" t="s">
        <v>1029</v>
      </c>
      <c r="M1496" t="s">
        <v>1030</v>
      </c>
      <c r="N1496" t="s">
        <v>148</v>
      </c>
      <c r="O1496" t="s">
        <v>120</v>
      </c>
      <c r="P1496" s="8">
        <v>96950</v>
      </c>
      <c r="Q1496" t="s">
        <v>121</v>
      </c>
      <c r="S1496" s="10">
        <v>16702352030</v>
      </c>
      <c r="U1496" t="s">
        <v>1031</v>
      </c>
      <c r="V1496">
        <v>621320</v>
      </c>
      <c r="W1496" t="s">
        <v>123</v>
      </c>
      <c r="Y1496" t="s">
        <v>1032</v>
      </c>
      <c r="Z1496" t="s">
        <v>1033</v>
      </c>
      <c r="AA1496" t="s">
        <v>1034</v>
      </c>
      <c r="AB1496" t="s">
        <v>785</v>
      </c>
      <c r="AC1496" t="s">
        <v>1029</v>
      </c>
      <c r="AD1496" t="s">
        <v>1030</v>
      </c>
      <c r="AE1496" t="s">
        <v>148</v>
      </c>
      <c r="AF1496" t="s">
        <v>120</v>
      </c>
      <c r="AG1496" s="8">
        <v>96950</v>
      </c>
      <c r="AH1496" t="s">
        <v>121</v>
      </c>
      <c r="AJ1496" s="10">
        <v>16702352030</v>
      </c>
      <c r="AL1496" t="s">
        <v>1035</v>
      </c>
      <c r="BD1496" t="str">
        <f>"29-1141.00"</f>
        <v>29-1141.00</v>
      </c>
      <c r="BE1496" t="s">
        <v>772</v>
      </c>
      <c r="BF1496" t="s">
        <v>1036</v>
      </c>
      <c r="BG1496" t="s">
        <v>1037</v>
      </c>
      <c r="BH1496">
        <v>2</v>
      </c>
      <c r="BI1496">
        <v>2</v>
      </c>
      <c r="BJ1496" s="1">
        <v>45869</v>
      </c>
      <c r="BK1496" s="1">
        <v>46233</v>
      </c>
      <c r="BL1496" s="1">
        <v>45869</v>
      </c>
      <c r="BM1496" s="1">
        <v>46233</v>
      </c>
      <c r="BN1496">
        <v>36</v>
      </c>
      <c r="BO1496">
        <v>0</v>
      </c>
      <c r="BP1496">
        <v>6</v>
      </c>
      <c r="BQ1496">
        <v>6</v>
      </c>
      <c r="BR1496">
        <v>6</v>
      </c>
      <c r="BS1496">
        <v>6</v>
      </c>
      <c r="BT1496">
        <v>6</v>
      </c>
      <c r="BU1496">
        <v>6</v>
      </c>
      <c r="BV1496" t="str">
        <f>"9:00 AM"</f>
        <v>9:00 AM</v>
      </c>
      <c r="BW1496" t="str">
        <f>"3:00 PM"</f>
        <v>3:00 PM</v>
      </c>
      <c r="BX1496" t="s">
        <v>726</v>
      </c>
      <c r="BY1496">
        <v>0</v>
      </c>
      <c r="BZ1496">
        <v>12</v>
      </c>
      <c r="CA1496" t="s">
        <v>115</v>
      </c>
      <c r="CC1496" t="s">
        <v>1038</v>
      </c>
      <c r="CD1496" t="s">
        <v>1029</v>
      </c>
      <c r="CE1496" t="s">
        <v>1030</v>
      </c>
      <c r="CF1496" t="s">
        <v>148</v>
      </c>
      <c r="CG1496" t="s">
        <v>120</v>
      </c>
      <c r="CH1496" s="8">
        <v>96950</v>
      </c>
      <c r="CI1496" s="3">
        <v>17.05</v>
      </c>
      <c r="CJ1496" s="3">
        <v>23</v>
      </c>
      <c r="CK1496" s="3">
        <v>25.58</v>
      </c>
      <c r="CL1496" s="3">
        <v>34.5</v>
      </c>
      <c r="CM1496" t="s">
        <v>136</v>
      </c>
      <c r="CN1496" t="s">
        <v>368</v>
      </c>
      <c r="CO1496" t="s">
        <v>138</v>
      </c>
      <c r="CQ1496" t="s">
        <v>115</v>
      </c>
      <c r="CR1496" t="s">
        <v>133</v>
      </c>
      <c r="CS1496" t="s">
        <v>139</v>
      </c>
      <c r="CT1496" t="s">
        <v>133</v>
      </c>
      <c r="CU1496" t="s">
        <v>139</v>
      </c>
      <c r="CV1496" t="s">
        <v>133</v>
      </c>
      <c r="CW1496" t="s">
        <v>139</v>
      </c>
      <c r="CX1496" t="s">
        <v>158</v>
      </c>
      <c r="CY1496" s="10">
        <v>16702352030</v>
      </c>
      <c r="CZ1496" t="s">
        <v>1035</v>
      </c>
      <c r="DA1496" t="s">
        <v>139</v>
      </c>
      <c r="DB1496" t="s">
        <v>133</v>
      </c>
      <c r="DC1496" t="s">
        <v>115</v>
      </c>
    </row>
    <row r="1497" spans="1:112" ht="14.45" customHeight="1" x14ac:dyDescent="0.25">
      <c r="A1497" t="s">
        <v>2979</v>
      </c>
      <c r="B1497" t="s">
        <v>901</v>
      </c>
      <c r="C1497" s="1">
        <v>45692</v>
      </c>
      <c r="D1497" s="1">
        <v>45741</v>
      </c>
      <c r="E1497" t="s">
        <v>144</v>
      </c>
      <c r="F1497" s="1">
        <v>45867</v>
      </c>
      <c r="G1497" t="s">
        <v>115</v>
      </c>
      <c r="H1497" t="s">
        <v>115</v>
      </c>
      <c r="I1497" t="s">
        <v>115</v>
      </c>
      <c r="J1497" t="s">
        <v>902</v>
      </c>
      <c r="K1497" t="s">
        <v>2980</v>
      </c>
      <c r="L1497" t="s">
        <v>2981</v>
      </c>
      <c r="N1497" t="s">
        <v>119</v>
      </c>
      <c r="O1497" t="s">
        <v>120</v>
      </c>
      <c r="P1497" s="8">
        <v>96950</v>
      </c>
      <c r="Q1497" t="s">
        <v>121</v>
      </c>
      <c r="S1497" s="10">
        <v>16702347873</v>
      </c>
      <c r="U1497" t="s">
        <v>905</v>
      </c>
      <c r="V1497">
        <v>56132</v>
      </c>
      <c r="W1497" t="s">
        <v>123</v>
      </c>
      <c r="Y1497" t="s">
        <v>906</v>
      </c>
      <c r="Z1497" t="s">
        <v>907</v>
      </c>
      <c r="AA1497" t="s">
        <v>908</v>
      </c>
      <c r="AB1497" t="s">
        <v>200</v>
      </c>
      <c r="AC1497" t="s">
        <v>2981</v>
      </c>
      <c r="AE1497" t="s">
        <v>119</v>
      </c>
      <c r="AF1497" t="s">
        <v>120</v>
      </c>
      <c r="AG1497" s="8">
        <v>96950</v>
      </c>
      <c r="AH1497" t="s">
        <v>121</v>
      </c>
      <c r="AJ1497" s="10">
        <v>16702347873</v>
      </c>
      <c r="AL1497" t="s">
        <v>909</v>
      </c>
      <c r="BD1497" t="str">
        <f>"49-9071.00"</f>
        <v>49-9071.00</v>
      </c>
      <c r="BE1497" t="s">
        <v>241</v>
      </c>
      <c r="BF1497" t="s">
        <v>2982</v>
      </c>
      <c r="BG1497" t="s">
        <v>2983</v>
      </c>
      <c r="BH1497">
        <v>12</v>
      </c>
      <c r="BI1497">
        <v>11</v>
      </c>
      <c r="BJ1497" s="1">
        <v>45869</v>
      </c>
      <c r="BK1497" s="1">
        <v>46233</v>
      </c>
      <c r="BL1497" s="1">
        <v>45869</v>
      </c>
      <c r="BM1497" s="1">
        <v>46233</v>
      </c>
      <c r="BN1497">
        <v>35</v>
      </c>
      <c r="BO1497">
        <v>0</v>
      </c>
      <c r="BP1497">
        <v>7</v>
      </c>
      <c r="BQ1497">
        <v>7</v>
      </c>
      <c r="BR1497">
        <v>7</v>
      </c>
      <c r="BS1497">
        <v>7</v>
      </c>
      <c r="BT1497">
        <v>7</v>
      </c>
      <c r="BU1497">
        <v>0</v>
      </c>
      <c r="BV1497" t="str">
        <f>"8:00 AM"</f>
        <v>8:00 AM</v>
      </c>
      <c r="BW1497" t="str">
        <f>"4:00 PM"</f>
        <v>4:00 PM</v>
      </c>
      <c r="BX1497" t="s">
        <v>226</v>
      </c>
      <c r="BY1497">
        <v>0</v>
      </c>
      <c r="BZ1497">
        <v>12</v>
      </c>
      <c r="CA1497" t="s">
        <v>115</v>
      </c>
      <c r="CC1497" t="s">
        <v>2984</v>
      </c>
      <c r="CD1497" t="s">
        <v>913</v>
      </c>
      <c r="CF1497" t="s">
        <v>148</v>
      </c>
      <c r="CG1497" t="s">
        <v>120</v>
      </c>
      <c r="CH1497" s="8">
        <v>96950</v>
      </c>
      <c r="CI1497" s="3">
        <v>9.75</v>
      </c>
      <c r="CJ1497" s="3">
        <v>9.75</v>
      </c>
      <c r="CK1497" s="3">
        <v>14.63</v>
      </c>
      <c r="CL1497" s="3">
        <v>14.63</v>
      </c>
      <c r="CM1497" t="s">
        <v>136</v>
      </c>
      <c r="CO1497" t="s">
        <v>138</v>
      </c>
      <c r="CQ1497" t="s">
        <v>115</v>
      </c>
      <c r="CR1497" t="s">
        <v>133</v>
      </c>
      <c r="CS1497" t="s">
        <v>139</v>
      </c>
      <c r="CT1497" t="s">
        <v>133</v>
      </c>
      <c r="CU1497" t="s">
        <v>139</v>
      </c>
      <c r="CV1497" t="s">
        <v>133</v>
      </c>
      <c r="CW1497" t="s">
        <v>139</v>
      </c>
      <c r="CX1497" t="s">
        <v>2985</v>
      </c>
      <c r="CY1497" s="10">
        <v>16702347873</v>
      </c>
      <c r="CZ1497" t="s">
        <v>909</v>
      </c>
      <c r="DA1497" t="s">
        <v>356</v>
      </c>
      <c r="DB1497" t="s">
        <v>133</v>
      </c>
      <c r="DC1497" t="s">
        <v>115</v>
      </c>
    </row>
    <row r="1498" spans="1:112" ht="14.45" customHeight="1" x14ac:dyDescent="0.25">
      <c r="A1498" t="s">
        <v>3400</v>
      </c>
      <c r="B1498" t="s">
        <v>192</v>
      </c>
      <c r="C1498" s="1">
        <v>45684</v>
      </c>
      <c r="D1498" s="1">
        <v>45741</v>
      </c>
      <c r="E1498" t="s">
        <v>114</v>
      </c>
      <c r="G1498" t="s">
        <v>133</v>
      </c>
      <c r="H1498" t="s">
        <v>115</v>
      </c>
      <c r="I1498" t="s">
        <v>115</v>
      </c>
      <c r="J1498" t="s">
        <v>3401</v>
      </c>
      <c r="K1498" t="s">
        <v>3401</v>
      </c>
      <c r="L1498" t="s">
        <v>3402</v>
      </c>
      <c r="N1498" t="s">
        <v>148</v>
      </c>
      <c r="O1498" t="s">
        <v>120</v>
      </c>
      <c r="P1498" s="8">
        <v>96950</v>
      </c>
      <c r="Q1498" t="s">
        <v>121</v>
      </c>
      <c r="S1498" s="10">
        <v>16707851791</v>
      </c>
      <c r="U1498" t="s">
        <v>3403</v>
      </c>
      <c r="V1498">
        <v>561720</v>
      </c>
      <c r="W1498" t="s">
        <v>123</v>
      </c>
      <c r="Y1498" t="s">
        <v>3404</v>
      </c>
      <c r="Z1498" t="s">
        <v>3405</v>
      </c>
      <c r="AB1498" t="s">
        <v>1698</v>
      </c>
      <c r="AC1498" t="s">
        <v>3402</v>
      </c>
      <c r="AE1498" t="s">
        <v>148</v>
      </c>
      <c r="AF1498" t="s">
        <v>120</v>
      </c>
      <c r="AG1498" s="8">
        <v>96950</v>
      </c>
      <c r="AH1498" t="s">
        <v>121</v>
      </c>
      <c r="AJ1498" s="10">
        <v>16707851791</v>
      </c>
      <c r="AL1498" t="s">
        <v>3406</v>
      </c>
      <c r="BD1498" t="str">
        <f>"37-2011.00"</f>
        <v>37-2011.00</v>
      </c>
      <c r="BE1498" t="s">
        <v>203</v>
      </c>
      <c r="BF1498" t="s">
        <v>3407</v>
      </c>
      <c r="BG1498" t="s">
        <v>3408</v>
      </c>
      <c r="BH1498">
        <v>10</v>
      </c>
      <c r="BJ1498" s="1">
        <v>45717</v>
      </c>
      <c r="BK1498" s="1">
        <v>46082</v>
      </c>
      <c r="BN1498">
        <v>40</v>
      </c>
      <c r="BO1498">
        <v>0</v>
      </c>
      <c r="BP1498">
        <v>8</v>
      </c>
      <c r="BQ1498">
        <v>8</v>
      </c>
      <c r="BR1498">
        <v>8</v>
      </c>
      <c r="BS1498">
        <v>8</v>
      </c>
      <c r="BT1498">
        <v>8</v>
      </c>
      <c r="BU1498">
        <v>0</v>
      </c>
      <c r="BV1498" t="str">
        <f>"7:30 AM"</f>
        <v>7:30 AM</v>
      </c>
      <c r="BW1498" t="str">
        <f>"4:30 PM"</f>
        <v>4:30 PM</v>
      </c>
      <c r="BX1498" t="s">
        <v>158</v>
      </c>
      <c r="BY1498">
        <v>0</v>
      </c>
      <c r="BZ1498">
        <v>24</v>
      </c>
      <c r="CA1498" t="s">
        <v>115</v>
      </c>
      <c r="CC1498" s="2" t="s">
        <v>3409</v>
      </c>
      <c r="CD1498" t="s">
        <v>3410</v>
      </c>
      <c r="CF1498" t="s">
        <v>148</v>
      </c>
      <c r="CG1498" t="s">
        <v>120</v>
      </c>
      <c r="CH1498" s="8">
        <v>96950</v>
      </c>
      <c r="CI1498" s="3">
        <v>8.2899999999999991</v>
      </c>
      <c r="CJ1498" s="3">
        <v>9</v>
      </c>
      <c r="CK1498" s="3">
        <v>12.44</v>
      </c>
      <c r="CL1498" s="3">
        <v>13.5</v>
      </c>
      <c r="CM1498" t="s">
        <v>136</v>
      </c>
      <c r="CO1498" t="s">
        <v>138</v>
      </c>
      <c r="CQ1498" t="s">
        <v>115</v>
      </c>
      <c r="CR1498" t="s">
        <v>133</v>
      </c>
      <c r="CS1498" t="s">
        <v>133</v>
      </c>
      <c r="CT1498" t="s">
        <v>133</v>
      </c>
      <c r="CU1498" t="s">
        <v>139</v>
      </c>
      <c r="CV1498" t="s">
        <v>133</v>
      </c>
      <c r="CW1498" t="s">
        <v>133</v>
      </c>
      <c r="CX1498" s="2" t="s">
        <v>3411</v>
      </c>
      <c r="CY1498" s="10">
        <v>16702345447</v>
      </c>
      <c r="CZ1498" t="s">
        <v>3406</v>
      </c>
      <c r="DA1498" t="s">
        <v>139</v>
      </c>
      <c r="DB1498" t="s">
        <v>133</v>
      </c>
      <c r="DC1498" t="s">
        <v>115</v>
      </c>
      <c r="DD1498" t="s">
        <v>3404</v>
      </c>
      <c r="DE1498" t="s">
        <v>3405</v>
      </c>
      <c r="DF1498" t="s">
        <v>1776</v>
      </c>
      <c r="DG1498" t="s">
        <v>3401</v>
      </c>
      <c r="DH1498" t="s">
        <v>3406</v>
      </c>
    </row>
    <row r="1499" spans="1:112" ht="14.45" customHeight="1" x14ac:dyDescent="0.25">
      <c r="A1499" t="s">
        <v>3413</v>
      </c>
      <c r="B1499" t="s">
        <v>192</v>
      </c>
      <c r="C1499" s="1">
        <v>45684</v>
      </c>
      <c r="D1499" s="1">
        <v>45741</v>
      </c>
      <c r="E1499" t="s">
        <v>114</v>
      </c>
      <c r="G1499" t="s">
        <v>133</v>
      </c>
      <c r="H1499" t="s">
        <v>115</v>
      </c>
      <c r="I1499" t="s">
        <v>115</v>
      </c>
      <c r="J1499" t="s">
        <v>3401</v>
      </c>
      <c r="K1499" t="s">
        <v>3401</v>
      </c>
      <c r="L1499" t="s">
        <v>3402</v>
      </c>
      <c r="N1499" t="s">
        <v>148</v>
      </c>
      <c r="O1499" t="s">
        <v>120</v>
      </c>
      <c r="P1499" s="8">
        <v>96950</v>
      </c>
      <c r="Q1499" t="s">
        <v>121</v>
      </c>
      <c r="S1499" s="10">
        <v>16707851791</v>
      </c>
      <c r="U1499" t="s">
        <v>3403</v>
      </c>
      <c r="V1499">
        <v>561790</v>
      </c>
      <c r="W1499" t="s">
        <v>123</v>
      </c>
      <c r="Y1499" t="s">
        <v>3404</v>
      </c>
      <c r="Z1499" t="s">
        <v>3414</v>
      </c>
      <c r="AB1499" t="s">
        <v>1698</v>
      </c>
      <c r="AC1499" t="s">
        <v>3402</v>
      </c>
      <c r="AE1499" t="s">
        <v>148</v>
      </c>
      <c r="AF1499" t="s">
        <v>120</v>
      </c>
      <c r="AG1499" s="8">
        <v>96950</v>
      </c>
      <c r="AH1499" t="s">
        <v>121</v>
      </c>
      <c r="AJ1499" s="10">
        <v>16707851791</v>
      </c>
      <c r="AL1499" t="s">
        <v>3406</v>
      </c>
      <c r="BD1499" t="str">
        <f>"37-3011.00"</f>
        <v>37-3011.00</v>
      </c>
      <c r="BE1499" t="s">
        <v>155</v>
      </c>
      <c r="BF1499" t="s">
        <v>3415</v>
      </c>
      <c r="BG1499" t="s">
        <v>1048</v>
      </c>
      <c r="BH1499">
        <v>10</v>
      </c>
      <c r="BJ1499" s="1">
        <v>45717</v>
      </c>
      <c r="BK1499" s="1">
        <v>46082</v>
      </c>
      <c r="BN1499">
        <v>40</v>
      </c>
      <c r="BO1499">
        <v>0</v>
      </c>
      <c r="BP1499">
        <v>8</v>
      </c>
      <c r="BQ1499">
        <v>8</v>
      </c>
      <c r="BR1499">
        <v>8</v>
      </c>
      <c r="BS1499">
        <v>8</v>
      </c>
      <c r="BT1499">
        <v>8</v>
      </c>
      <c r="BU1499">
        <v>0</v>
      </c>
      <c r="BV1499" t="str">
        <f>"7:30 AM"</f>
        <v>7:30 AM</v>
      </c>
      <c r="BW1499" t="str">
        <f>"4:30 PM"</f>
        <v>4:30 PM</v>
      </c>
      <c r="BX1499" t="s">
        <v>158</v>
      </c>
      <c r="BY1499">
        <v>0</v>
      </c>
      <c r="BZ1499">
        <v>3</v>
      </c>
      <c r="CA1499" t="s">
        <v>115</v>
      </c>
      <c r="CC1499" t="s">
        <v>3416</v>
      </c>
      <c r="CD1499" t="s">
        <v>3410</v>
      </c>
      <c r="CF1499" t="s">
        <v>148</v>
      </c>
      <c r="CG1499" t="s">
        <v>120</v>
      </c>
      <c r="CH1499" s="8">
        <v>96950</v>
      </c>
      <c r="CI1499" s="3">
        <v>8.57</v>
      </c>
      <c r="CJ1499" s="3">
        <v>9.5</v>
      </c>
      <c r="CK1499" s="3">
        <v>12.85</v>
      </c>
      <c r="CL1499" s="3">
        <v>14.25</v>
      </c>
      <c r="CM1499" t="s">
        <v>136</v>
      </c>
      <c r="CO1499" t="s">
        <v>138</v>
      </c>
      <c r="CQ1499" t="s">
        <v>115</v>
      </c>
      <c r="CR1499" t="s">
        <v>133</v>
      </c>
      <c r="CS1499" t="s">
        <v>133</v>
      </c>
      <c r="CT1499" t="s">
        <v>133</v>
      </c>
      <c r="CU1499" t="s">
        <v>139</v>
      </c>
      <c r="CV1499" t="s">
        <v>133</v>
      </c>
      <c r="CW1499" t="s">
        <v>133</v>
      </c>
      <c r="CX1499" s="2" t="s">
        <v>3417</v>
      </c>
      <c r="CY1499" s="10">
        <v>16707851791</v>
      </c>
      <c r="CZ1499" t="s">
        <v>3406</v>
      </c>
      <c r="DA1499" t="s">
        <v>139</v>
      </c>
      <c r="DB1499" t="s">
        <v>133</v>
      </c>
      <c r="DC1499" t="s">
        <v>115</v>
      </c>
      <c r="DD1499" t="s">
        <v>3404</v>
      </c>
      <c r="DE1499" t="s">
        <v>3405</v>
      </c>
      <c r="DF1499" t="s">
        <v>237</v>
      </c>
      <c r="DG1499" t="s">
        <v>3401</v>
      </c>
      <c r="DH1499" t="s">
        <v>3406</v>
      </c>
    </row>
    <row r="1500" spans="1:112" ht="14.45" customHeight="1" x14ac:dyDescent="0.25">
      <c r="A1500" t="s">
        <v>4074</v>
      </c>
      <c r="B1500" t="s">
        <v>192</v>
      </c>
      <c r="C1500" s="1">
        <v>45665</v>
      </c>
      <c r="D1500" s="1">
        <v>45741</v>
      </c>
      <c r="E1500" t="s">
        <v>114</v>
      </c>
      <c r="G1500" t="s">
        <v>115</v>
      </c>
      <c r="H1500" t="s">
        <v>115</v>
      </c>
      <c r="I1500" t="s">
        <v>115</v>
      </c>
      <c r="J1500" t="s">
        <v>1074</v>
      </c>
      <c r="K1500" t="s">
        <v>1075</v>
      </c>
      <c r="L1500" t="s">
        <v>1076</v>
      </c>
      <c r="M1500" t="s">
        <v>1077</v>
      </c>
      <c r="N1500" t="s">
        <v>119</v>
      </c>
      <c r="O1500" t="s">
        <v>120</v>
      </c>
      <c r="P1500" s="8">
        <v>96950</v>
      </c>
      <c r="Q1500" t="s">
        <v>121</v>
      </c>
      <c r="S1500" s="10">
        <v>16702342664</v>
      </c>
      <c r="U1500" t="s">
        <v>1078</v>
      </c>
      <c r="V1500">
        <v>23611</v>
      </c>
      <c r="W1500" t="s">
        <v>123</v>
      </c>
      <c r="Y1500" t="s">
        <v>1079</v>
      </c>
      <c r="Z1500" t="s">
        <v>1080</v>
      </c>
      <c r="AA1500" t="s">
        <v>1081</v>
      </c>
      <c r="AB1500" t="s">
        <v>1082</v>
      </c>
      <c r="AC1500" t="s">
        <v>1076</v>
      </c>
      <c r="AD1500" t="s">
        <v>1077</v>
      </c>
      <c r="AE1500" t="s">
        <v>119</v>
      </c>
      <c r="AF1500" t="s">
        <v>120</v>
      </c>
      <c r="AG1500" s="8">
        <v>96950</v>
      </c>
      <c r="AH1500" t="s">
        <v>121</v>
      </c>
      <c r="AJ1500" s="10">
        <v>16702342664</v>
      </c>
      <c r="AL1500" t="s">
        <v>1083</v>
      </c>
      <c r="BD1500" t="str">
        <f>"49-9071.00"</f>
        <v>49-9071.00</v>
      </c>
      <c r="BE1500" t="s">
        <v>241</v>
      </c>
      <c r="BF1500" t="s">
        <v>1084</v>
      </c>
      <c r="BG1500" t="s">
        <v>1085</v>
      </c>
      <c r="BH1500">
        <v>10</v>
      </c>
      <c r="BJ1500" s="1">
        <v>45748</v>
      </c>
      <c r="BK1500" s="1">
        <v>46111</v>
      </c>
      <c r="BN1500">
        <v>40</v>
      </c>
      <c r="BO1500">
        <v>0</v>
      </c>
      <c r="BP1500">
        <v>8</v>
      </c>
      <c r="BQ1500">
        <v>8</v>
      </c>
      <c r="BR1500">
        <v>8</v>
      </c>
      <c r="BS1500">
        <v>8</v>
      </c>
      <c r="BT1500">
        <v>8</v>
      </c>
      <c r="BU1500">
        <v>0</v>
      </c>
      <c r="BV1500" t="str">
        <f>"8:00 AM"</f>
        <v>8:00 AM</v>
      </c>
      <c r="BW1500" t="str">
        <f>"5:00 PM"</f>
        <v>5:00 PM</v>
      </c>
      <c r="BX1500" t="s">
        <v>226</v>
      </c>
      <c r="BY1500">
        <v>0</v>
      </c>
      <c r="BZ1500">
        <v>12</v>
      </c>
      <c r="CA1500" t="s">
        <v>115</v>
      </c>
      <c r="CC1500" t="s">
        <v>4075</v>
      </c>
      <c r="CD1500" t="s">
        <v>1076</v>
      </c>
      <c r="CE1500" t="s">
        <v>1077</v>
      </c>
      <c r="CF1500" t="s">
        <v>119</v>
      </c>
      <c r="CG1500" t="s">
        <v>120</v>
      </c>
      <c r="CH1500" s="8">
        <v>96950</v>
      </c>
      <c r="CI1500" s="3">
        <v>9.75</v>
      </c>
      <c r="CJ1500" s="3">
        <v>9.75</v>
      </c>
      <c r="CK1500" s="3">
        <v>14.63</v>
      </c>
      <c r="CL1500" s="3">
        <v>14.63</v>
      </c>
      <c r="CM1500" t="s">
        <v>136</v>
      </c>
      <c r="CN1500" t="s">
        <v>158</v>
      </c>
      <c r="CO1500" t="s">
        <v>138</v>
      </c>
      <c r="CQ1500" t="s">
        <v>115</v>
      </c>
      <c r="CR1500" t="s">
        <v>133</v>
      </c>
      <c r="CS1500" t="s">
        <v>139</v>
      </c>
      <c r="CT1500" t="s">
        <v>133</v>
      </c>
      <c r="CU1500" t="s">
        <v>139</v>
      </c>
      <c r="CV1500" t="s">
        <v>133</v>
      </c>
      <c r="CW1500" t="s">
        <v>139</v>
      </c>
      <c r="CX1500" s="2" t="s">
        <v>1087</v>
      </c>
      <c r="CY1500" s="10">
        <v>16702342664</v>
      </c>
      <c r="CZ1500" t="s">
        <v>1083</v>
      </c>
      <c r="DA1500" t="s">
        <v>1088</v>
      </c>
      <c r="DB1500" t="s">
        <v>133</v>
      </c>
      <c r="DC1500" t="s">
        <v>115</v>
      </c>
    </row>
    <row r="1501" spans="1:112" ht="14.45" customHeight="1" x14ac:dyDescent="0.25">
      <c r="A1501" t="s">
        <v>7365</v>
      </c>
      <c r="B1501" t="s">
        <v>901</v>
      </c>
      <c r="C1501" s="1">
        <v>45690</v>
      </c>
      <c r="D1501" s="1">
        <v>45741</v>
      </c>
      <c r="E1501" t="s">
        <v>144</v>
      </c>
      <c r="F1501" s="1">
        <v>45868</v>
      </c>
      <c r="G1501" t="s">
        <v>115</v>
      </c>
      <c r="H1501" t="s">
        <v>115</v>
      </c>
      <c r="I1501" t="s">
        <v>115</v>
      </c>
      <c r="J1501" t="s">
        <v>3312</v>
      </c>
      <c r="K1501" t="s">
        <v>3313</v>
      </c>
      <c r="L1501" t="s">
        <v>3314</v>
      </c>
      <c r="M1501" t="s">
        <v>2990</v>
      </c>
      <c r="N1501" t="s">
        <v>148</v>
      </c>
      <c r="O1501" t="s">
        <v>120</v>
      </c>
      <c r="P1501" s="8">
        <v>96950</v>
      </c>
      <c r="Q1501" t="s">
        <v>121</v>
      </c>
      <c r="S1501" s="10">
        <v>16702353313</v>
      </c>
      <c r="U1501" t="s">
        <v>3315</v>
      </c>
      <c r="V1501">
        <v>722511</v>
      </c>
      <c r="W1501" t="s">
        <v>123</v>
      </c>
      <c r="Y1501" t="s">
        <v>1195</v>
      </c>
      <c r="Z1501" t="s">
        <v>2992</v>
      </c>
      <c r="AB1501" t="s">
        <v>2725</v>
      </c>
      <c r="AC1501" t="s">
        <v>3314</v>
      </c>
      <c r="AD1501" t="s">
        <v>2990</v>
      </c>
      <c r="AE1501" t="s">
        <v>148</v>
      </c>
      <c r="AF1501" t="s">
        <v>120</v>
      </c>
      <c r="AG1501" s="8">
        <v>96950</v>
      </c>
      <c r="AH1501" t="s">
        <v>121</v>
      </c>
      <c r="AJ1501" s="10">
        <v>16702353313</v>
      </c>
      <c r="AL1501" t="s">
        <v>2994</v>
      </c>
      <c r="BD1501" t="str">
        <f>"35-2021.00"</f>
        <v>35-2021.00</v>
      </c>
      <c r="BE1501" t="s">
        <v>1658</v>
      </c>
      <c r="BF1501" t="s">
        <v>3316</v>
      </c>
      <c r="BG1501" t="s">
        <v>3317</v>
      </c>
      <c r="BH1501">
        <v>4</v>
      </c>
      <c r="BI1501">
        <v>3</v>
      </c>
      <c r="BJ1501" s="1">
        <v>45870</v>
      </c>
      <c r="BK1501" s="1">
        <v>46234</v>
      </c>
      <c r="BL1501" s="1">
        <v>45870</v>
      </c>
      <c r="BM1501" s="1">
        <v>46234</v>
      </c>
      <c r="BN1501">
        <v>36</v>
      </c>
      <c r="BO1501">
        <v>6</v>
      </c>
      <c r="BP1501">
        <v>6</v>
      </c>
      <c r="BQ1501">
        <v>0</v>
      </c>
      <c r="BR1501">
        <v>6</v>
      </c>
      <c r="BS1501">
        <v>6</v>
      </c>
      <c r="BT1501">
        <v>6</v>
      </c>
      <c r="BU1501">
        <v>6</v>
      </c>
      <c r="BV1501" t="str">
        <f>"6:00 AM"</f>
        <v>6:00 AM</v>
      </c>
      <c r="BW1501" t="str">
        <f>"9:00 PM"</f>
        <v>9:00 PM</v>
      </c>
      <c r="BX1501" t="s">
        <v>158</v>
      </c>
      <c r="BY1501">
        <v>0</v>
      </c>
      <c r="BZ1501">
        <v>3</v>
      </c>
      <c r="CA1501" t="s">
        <v>115</v>
      </c>
      <c r="CC1501" t="s">
        <v>3318</v>
      </c>
      <c r="CD1501" t="s">
        <v>3319</v>
      </c>
      <c r="CE1501" t="s">
        <v>3238</v>
      </c>
      <c r="CF1501" t="s">
        <v>148</v>
      </c>
      <c r="CG1501" t="s">
        <v>120</v>
      </c>
      <c r="CH1501" s="8">
        <v>96950</v>
      </c>
      <c r="CI1501" s="3">
        <v>7.84</v>
      </c>
      <c r="CJ1501" s="3">
        <v>7.84</v>
      </c>
      <c r="CK1501" s="3">
        <v>0</v>
      </c>
      <c r="CL1501" s="3">
        <v>0</v>
      </c>
      <c r="CM1501" t="s">
        <v>136</v>
      </c>
      <c r="CN1501" t="s">
        <v>158</v>
      </c>
      <c r="CO1501" t="s">
        <v>138</v>
      </c>
      <c r="CQ1501" t="s">
        <v>115</v>
      </c>
      <c r="CR1501" t="s">
        <v>133</v>
      </c>
      <c r="CS1501" t="s">
        <v>139</v>
      </c>
      <c r="CT1501" t="s">
        <v>139</v>
      </c>
      <c r="CU1501" t="s">
        <v>139</v>
      </c>
      <c r="CV1501" t="s">
        <v>133</v>
      </c>
      <c r="CW1501" t="s">
        <v>139</v>
      </c>
      <c r="CX1501" t="s">
        <v>158</v>
      </c>
      <c r="CY1501" s="10">
        <v>16702353313</v>
      </c>
      <c r="CZ1501" t="s">
        <v>2994</v>
      </c>
      <c r="DA1501" t="s">
        <v>139</v>
      </c>
      <c r="DB1501" t="s">
        <v>133</v>
      </c>
      <c r="DC1501" t="s">
        <v>115</v>
      </c>
    </row>
    <row r="1502" spans="1:112" ht="14.45" customHeight="1" x14ac:dyDescent="0.25">
      <c r="A1502" t="s">
        <v>8213</v>
      </c>
      <c r="B1502" t="s">
        <v>143</v>
      </c>
      <c r="C1502" s="1">
        <v>45688</v>
      </c>
      <c r="D1502" s="1">
        <v>45741</v>
      </c>
      <c r="E1502" t="s">
        <v>144</v>
      </c>
      <c r="F1502" s="1">
        <v>45807</v>
      </c>
      <c r="G1502" t="s">
        <v>133</v>
      </c>
      <c r="H1502" t="s">
        <v>115</v>
      </c>
      <c r="I1502" t="s">
        <v>115</v>
      </c>
      <c r="J1502" t="s">
        <v>5008</v>
      </c>
      <c r="K1502" t="s">
        <v>5009</v>
      </c>
      <c r="L1502" t="s">
        <v>5010</v>
      </c>
      <c r="M1502" t="s">
        <v>5011</v>
      </c>
      <c r="N1502" t="s">
        <v>119</v>
      </c>
      <c r="O1502" t="s">
        <v>120</v>
      </c>
      <c r="P1502" s="8">
        <v>96950</v>
      </c>
      <c r="Q1502" t="s">
        <v>121</v>
      </c>
      <c r="R1502" t="s">
        <v>139</v>
      </c>
      <c r="S1502" s="10">
        <v>16709891062</v>
      </c>
      <c r="U1502" t="s">
        <v>5012</v>
      </c>
      <c r="V1502">
        <v>624410</v>
      </c>
      <c r="W1502" t="s">
        <v>123</v>
      </c>
      <c r="Y1502" t="s">
        <v>1081</v>
      </c>
      <c r="Z1502" t="s">
        <v>5013</v>
      </c>
      <c r="AA1502" t="s">
        <v>5014</v>
      </c>
      <c r="AB1502" t="s">
        <v>4007</v>
      </c>
      <c r="AC1502" t="s">
        <v>5010</v>
      </c>
      <c r="AD1502" t="s">
        <v>5011</v>
      </c>
      <c r="AE1502" t="s">
        <v>119</v>
      </c>
      <c r="AF1502" t="s">
        <v>120</v>
      </c>
      <c r="AG1502" s="8">
        <v>96950</v>
      </c>
      <c r="AH1502" t="s">
        <v>121</v>
      </c>
      <c r="AJ1502" s="10">
        <v>16709891062</v>
      </c>
      <c r="AL1502" t="s">
        <v>5015</v>
      </c>
      <c r="BD1502" t="str">
        <f>"39-9011.00"</f>
        <v>39-9011.00</v>
      </c>
      <c r="BE1502" t="s">
        <v>650</v>
      </c>
      <c r="BF1502" t="s">
        <v>8214</v>
      </c>
      <c r="BG1502" t="s">
        <v>3040</v>
      </c>
      <c r="BH1502">
        <v>10</v>
      </c>
      <c r="BI1502">
        <v>10</v>
      </c>
      <c r="BJ1502" s="1">
        <v>45809</v>
      </c>
      <c r="BK1502" s="1">
        <v>46904</v>
      </c>
      <c r="BL1502" s="1">
        <v>45809</v>
      </c>
      <c r="BM1502" s="1">
        <v>46904</v>
      </c>
      <c r="BN1502">
        <v>35</v>
      </c>
      <c r="BO1502">
        <v>0</v>
      </c>
      <c r="BP1502">
        <v>7</v>
      </c>
      <c r="BQ1502">
        <v>7</v>
      </c>
      <c r="BR1502">
        <v>7</v>
      </c>
      <c r="BS1502">
        <v>7</v>
      </c>
      <c r="BT1502">
        <v>7</v>
      </c>
      <c r="BU1502">
        <v>0</v>
      </c>
      <c r="BV1502" t="str">
        <f>"7:00 AM"</f>
        <v>7:00 AM</v>
      </c>
      <c r="BW1502" t="str">
        <f>"5:00 PM"</f>
        <v>5:00 PM</v>
      </c>
      <c r="BX1502" t="s">
        <v>226</v>
      </c>
      <c r="BY1502">
        <v>0</v>
      </c>
      <c r="BZ1502">
        <v>12</v>
      </c>
      <c r="CA1502" t="s">
        <v>115</v>
      </c>
      <c r="CC1502" t="s">
        <v>8215</v>
      </c>
      <c r="CD1502" t="s">
        <v>5010</v>
      </c>
      <c r="CF1502" t="s">
        <v>119</v>
      </c>
      <c r="CG1502" t="s">
        <v>120</v>
      </c>
      <c r="CH1502" s="8">
        <v>96950</v>
      </c>
      <c r="CI1502" s="3">
        <v>7.81</v>
      </c>
      <c r="CJ1502" s="3">
        <v>7.81</v>
      </c>
      <c r="CK1502" s="3">
        <v>11.71</v>
      </c>
      <c r="CL1502" s="3">
        <v>11.71</v>
      </c>
      <c r="CM1502" t="s">
        <v>136</v>
      </c>
      <c r="CN1502" t="s">
        <v>137</v>
      </c>
      <c r="CO1502" t="s">
        <v>138</v>
      </c>
      <c r="CQ1502" t="s">
        <v>115</v>
      </c>
      <c r="CR1502" t="s">
        <v>133</v>
      </c>
      <c r="CS1502" t="s">
        <v>139</v>
      </c>
      <c r="CT1502" t="s">
        <v>133</v>
      </c>
      <c r="CU1502" t="s">
        <v>133</v>
      </c>
      <c r="CV1502" t="s">
        <v>133</v>
      </c>
      <c r="CW1502" t="s">
        <v>139</v>
      </c>
      <c r="CX1502" t="s">
        <v>8216</v>
      </c>
      <c r="CY1502" s="10">
        <v>16709891062</v>
      </c>
      <c r="CZ1502" t="s">
        <v>5015</v>
      </c>
      <c r="DA1502" t="s">
        <v>139</v>
      </c>
      <c r="DB1502" t="s">
        <v>133</v>
      </c>
      <c r="DC1502" t="s">
        <v>115</v>
      </c>
      <c r="DD1502" t="s">
        <v>594</v>
      </c>
      <c r="DE1502" t="s">
        <v>5018</v>
      </c>
      <c r="DF1502" t="s">
        <v>4433</v>
      </c>
      <c r="DG1502" t="s">
        <v>5019</v>
      </c>
      <c r="DH1502" t="s">
        <v>5015</v>
      </c>
    </row>
    <row r="1503" spans="1:112" ht="14.45" customHeight="1" x14ac:dyDescent="0.25">
      <c r="A1503" t="s">
        <v>8343</v>
      </c>
      <c r="B1503" t="s">
        <v>192</v>
      </c>
      <c r="C1503" s="1">
        <v>45663</v>
      </c>
      <c r="D1503" s="1">
        <v>45741</v>
      </c>
      <c r="E1503" t="s">
        <v>114</v>
      </c>
      <c r="G1503" t="s">
        <v>115</v>
      </c>
      <c r="H1503" t="s">
        <v>115</v>
      </c>
      <c r="I1503" t="s">
        <v>115</v>
      </c>
      <c r="J1503" t="s">
        <v>8344</v>
      </c>
      <c r="K1503" t="s">
        <v>8345</v>
      </c>
      <c r="L1503" t="s">
        <v>8346</v>
      </c>
      <c r="N1503" t="s">
        <v>119</v>
      </c>
      <c r="O1503" t="s">
        <v>120</v>
      </c>
      <c r="P1503" s="8">
        <v>96950</v>
      </c>
      <c r="Q1503" t="s">
        <v>121</v>
      </c>
      <c r="S1503" s="10">
        <v>16707891106</v>
      </c>
      <c r="U1503" t="s">
        <v>8347</v>
      </c>
      <c r="V1503">
        <v>56132</v>
      </c>
      <c r="W1503" t="s">
        <v>123</v>
      </c>
      <c r="Y1503" t="s">
        <v>1180</v>
      </c>
      <c r="Z1503" t="s">
        <v>8348</v>
      </c>
      <c r="AB1503" t="s">
        <v>945</v>
      </c>
      <c r="AC1503" t="s">
        <v>8346</v>
      </c>
      <c r="AE1503" t="s">
        <v>119</v>
      </c>
      <c r="AF1503" t="s">
        <v>120</v>
      </c>
      <c r="AG1503" s="8">
        <v>96950</v>
      </c>
      <c r="AH1503" t="s">
        <v>121</v>
      </c>
      <c r="AJ1503" s="10">
        <v>16707891106</v>
      </c>
      <c r="AL1503" t="s">
        <v>8349</v>
      </c>
      <c r="BD1503" t="str">
        <f>"35-2014.00"</f>
        <v>35-2014.00</v>
      </c>
      <c r="BE1503" t="s">
        <v>273</v>
      </c>
      <c r="BF1503" t="s">
        <v>8350</v>
      </c>
      <c r="BG1503" t="s">
        <v>275</v>
      </c>
      <c r="BH1503">
        <v>3</v>
      </c>
      <c r="BJ1503" s="1">
        <v>45777</v>
      </c>
      <c r="BK1503" s="1">
        <v>46141</v>
      </c>
      <c r="BN1503">
        <v>35</v>
      </c>
      <c r="BO1503">
        <v>0</v>
      </c>
      <c r="BP1503">
        <v>7</v>
      </c>
      <c r="BQ1503">
        <v>7</v>
      </c>
      <c r="BR1503">
        <v>7</v>
      </c>
      <c r="BS1503">
        <v>7</v>
      </c>
      <c r="BT1503">
        <v>7</v>
      </c>
      <c r="BU1503">
        <v>0</v>
      </c>
      <c r="BV1503" t="str">
        <f>"8:00 AM"</f>
        <v>8:00 AM</v>
      </c>
      <c r="BW1503" t="str">
        <f>"4:00 PM"</f>
        <v>4:00 PM</v>
      </c>
      <c r="BX1503" t="s">
        <v>158</v>
      </c>
      <c r="BY1503">
        <v>0</v>
      </c>
      <c r="BZ1503">
        <v>12</v>
      </c>
      <c r="CA1503" t="s">
        <v>115</v>
      </c>
      <c r="CC1503" s="2" t="s">
        <v>8351</v>
      </c>
      <c r="CD1503" t="s">
        <v>8346</v>
      </c>
      <c r="CF1503" t="s">
        <v>119</v>
      </c>
      <c r="CG1503" t="s">
        <v>120</v>
      </c>
      <c r="CH1503" s="8">
        <v>96950</v>
      </c>
      <c r="CI1503" s="3">
        <v>8.83</v>
      </c>
      <c r="CJ1503" s="3">
        <v>8.83</v>
      </c>
      <c r="CK1503" s="3">
        <v>13.25</v>
      </c>
      <c r="CL1503" s="3">
        <v>13.25</v>
      </c>
      <c r="CM1503" t="s">
        <v>136</v>
      </c>
      <c r="CO1503" t="s">
        <v>138</v>
      </c>
      <c r="CQ1503" t="s">
        <v>115</v>
      </c>
      <c r="CR1503" t="s">
        <v>133</v>
      </c>
      <c r="CS1503" t="s">
        <v>139</v>
      </c>
      <c r="CT1503" t="s">
        <v>133</v>
      </c>
      <c r="CU1503" t="s">
        <v>139</v>
      </c>
      <c r="CV1503" t="s">
        <v>133</v>
      </c>
      <c r="CW1503" t="s">
        <v>139</v>
      </c>
      <c r="CX1503" t="s">
        <v>6146</v>
      </c>
      <c r="CY1503" s="10">
        <v>16707891106</v>
      </c>
      <c r="CZ1503" t="s">
        <v>8349</v>
      </c>
      <c r="DA1503" t="s">
        <v>356</v>
      </c>
      <c r="DB1503" t="s">
        <v>133</v>
      </c>
      <c r="DC1503" t="s">
        <v>115</v>
      </c>
    </row>
    <row r="1504" spans="1:112" ht="14.45" customHeight="1" x14ac:dyDescent="0.25">
      <c r="A1504" t="s">
        <v>9062</v>
      </c>
      <c r="B1504" t="s">
        <v>143</v>
      </c>
      <c r="C1504" s="1">
        <v>45698</v>
      </c>
      <c r="D1504" s="1">
        <v>45741</v>
      </c>
      <c r="E1504" t="s">
        <v>144</v>
      </c>
      <c r="F1504" s="1">
        <v>45807</v>
      </c>
      <c r="G1504" t="s">
        <v>115</v>
      </c>
      <c r="H1504" t="s">
        <v>115</v>
      </c>
      <c r="I1504" t="s">
        <v>115</v>
      </c>
      <c r="J1504" t="s">
        <v>1012</v>
      </c>
      <c r="L1504" t="s">
        <v>1013</v>
      </c>
      <c r="N1504" t="s">
        <v>162</v>
      </c>
      <c r="O1504" t="s">
        <v>120</v>
      </c>
      <c r="P1504" s="8">
        <v>96952</v>
      </c>
      <c r="Q1504" t="s">
        <v>121</v>
      </c>
      <c r="S1504" s="10">
        <v>16704330422</v>
      </c>
      <c r="U1504" t="s">
        <v>1014</v>
      </c>
      <c r="V1504">
        <v>212312</v>
      </c>
      <c r="W1504" t="s">
        <v>123</v>
      </c>
      <c r="Y1504" t="s">
        <v>1015</v>
      </c>
      <c r="Z1504" t="s">
        <v>1016</v>
      </c>
      <c r="AA1504" t="s">
        <v>1017</v>
      </c>
      <c r="AB1504" t="s">
        <v>1018</v>
      </c>
      <c r="AC1504" t="s">
        <v>1013</v>
      </c>
      <c r="AE1504" t="s">
        <v>162</v>
      </c>
      <c r="AF1504" t="s">
        <v>120</v>
      </c>
      <c r="AG1504" s="8">
        <v>96952</v>
      </c>
      <c r="AH1504" t="s">
        <v>121</v>
      </c>
      <c r="AJ1504" s="10">
        <v>16704330422</v>
      </c>
      <c r="AL1504" t="s">
        <v>1019</v>
      </c>
      <c r="BD1504" t="str">
        <f>"49-3042.00"</f>
        <v>49-3042.00</v>
      </c>
      <c r="BE1504" t="s">
        <v>1020</v>
      </c>
      <c r="BF1504" t="s">
        <v>1021</v>
      </c>
      <c r="BG1504" t="s">
        <v>1022</v>
      </c>
      <c r="BH1504">
        <v>2</v>
      </c>
      <c r="BI1504">
        <v>2</v>
      </c>
      <c r="BJ1504" s="1">
        <v>45809</v>
      </c>
      <c r="BK1504" s="1">
        <v>46173</v>
      </c>
      <c r="BL1504" s="1">
        <v>45809</v>
      </c>
      <c r="BM1504" s="1">
        <v>46173</v>
      </c>
      <c r="BN1504">
        <v>40</v>
      </c>
      <c r="BO1504">
        <v>0</v>
      </c>
      <c r="BP1504">
        <v>8</v>
      </c>
      <c r="BQ1504">
        <v>8</v>
      </c>
      <c r="BR1504">
        <v>8</v>
      </c>
      <c r="BS1504">
        <v>8</v>
      </c>
      <c r="BT1504">
        <v>8</v>
      </c>
      <c r="BU1504">
        <v>0</v>
      </c>
      <c r="BV1504" t="str">
        <f>"7:30 AM"</f>
        <v>7:30 AM</v>
      </c>
      <c r="BW1504" t="str">
        <f>"4:30 PM"</f>
        <v>4:30 PM</v>
      </c>
      <c r="BX1504" t="s">
        <v>158</v>
      </c>
      <c r="BY1504">
        <v>0</v>
      </c>
      <c r="BZ1504">
        <v>24</v>
      </c>
      <c r="CA1504" t="s">
        <v>115</v>
      </c>
      <c r="CC1504" t="s">
        <v>1023</v>
      </c>
      <c r="CD1504" t="s">
        <v>1013</v>
      </c>
      <c r="CF1504" t="s">
        <v>162</v>
      </c>
      <c r="CG1504" t="s">
        <v>120</v>
      </c>
      <c r="CH1504" s="8">
        <v>96952</v>
      </c>
      <c r="CI1504" s="3">
        <v>12.5</v>
      </c>
      <c r="CJ1504" s="3">
        <v>13.5</v>
      </c>
      <c r="CK1504" s="3">
        <v>18.75</v>
      </c>
      <c r="CL1504" s="3">
        <v>20.25</v>
      </c>
      <c r="CM1504" t="s">
        <v>136</v>
      </c>
      <c r="CN1504" t="s">
        <v>1024</v>
      </c>
      <c r="CO1504" t="s">
        <v>466</v>
      </c>
      <c r="CQ1504" t="s">
        <v>115</v>
      </c>
      <c r="CR1504" t="s">
        <v>133</v>
      </c>
      <c r="CS1504" t="s">
        <v>133</v>
      </c>
      <c r="CT1504" t="s">
        <v>133</v>
      </c>
      <c r="CU1504" t="s">
        <v>139</v>
      </c>
      <c r="CV1504" t="s">
        <v>133</v>
      </c>
      <c r="CW1504" t="s">
        <v>133</v>
      </c>
      <c r="CX1504" t="s">
        <v>2008</v>
      </c>
      <c r="CY1504" s="10">
        <v>16704330422</v>
      </c>
      <c r="CZ1504" t="s">
        <v>1019</v>
      </c>
      <c r="DA1504" t="s">
        <v>139</v>
      </c>
      <c r="DB1504" t="s">
        <v>133</v>
      </c>
      <c r="DC1504" t="s">
        <v>115</v>
      </c>
    </row>
    <row r="1505" spans="1:112" ht="14.45" customHeight="1" x14ac:dyDescent="0.25">
      <c r="A1505" t="s">
        <v>958</v>
      </c>
      <c r="B1505" t="s">
        <v>143</v>
      </c>
      <c r="C1505" s="1">
        <v>45698</v>
      </c>
      <c r="D1505" s="1">
        <v>45742</v>
      </c>
      <c r="E1505" t="s">
        <v>114</v>
      </c>
      <c r="G1505" t="s">
        <v>115</v>
      </c>
      <c r="H1505" t="s">
        <v>115</v>
      </c>
      <c r="I1505" t="s">
        <v>115</v>
      </c>
      <c r="J1505" t="s">
        <v>326</v>
      </c>
      <c r="K1505" t="s">
        <v>327</v>
      </c>
      <c r="L1505" t="s">
        <v>959</v>
      </c>
      <c r="M1505" t="s">
        <v>329</v>
      </c>
      <c r="N1505" t="s">
        <v>119</v>
      </c>
      <c r="O1505" t="s">
        <v>120</v>
      </c>
      <c r="P1505" s="8">
        <v>96950</v>
      </c>
      <c r="Q1505" t="s">
        <v>121</v>
      </c>
      <c r="S1505" s="10">
        <v>16702336927</v>
      </c>
      <c r="U1505" t="s">
        <v>330</v>
      </c>
      <c r="V1505">
        <v>23622</v>
      </c>
      <c r="W1505" t="s">
        <v>123</v>
      </c>
      <c r="Y1505" t="s">
        <v>331</v>
      </c>
      <c r="Z1505" t="s">
        <v>332</v>
      </c>
      <c r="AA1505" t="s">
        <v>333</v>
      </c>
      <c r="AB1505" t="s">
        <v>200</v>
      </c>
      <c r="AC1505" t="s">
        <v>959</v>
      </c>
      <c r="AD1505" t="s">
        <v>329</v>
      </c>
      <c r="AE1505" t="s">
        <v>119</v>
      </c>
      <c r="AF1505" t="s">
        <v>120</v>
      </c>
      <c r="AG1505" s="8">
        <v>96950</v>
      </c>
      <c r="AH1505" t="s">
        <v>121</v>
      </c>
      <c r="AJ1505" s="10">
        <v>16702336927</v>
      </c>
      <c r="AL1505" t="s">
        <v>334</v>
      </c>
      <c r="BD1505" t="str">
        <f>"17-3011.00"</f>
        <v>17-3011.00</v>
      </c>
      <c r="BE1505" t="s">
        <v>960</v>
      </c>
      <c r="BF1505" t="s">
        <v>961</v>
      </c>
      <c r="BG1505" t="s">
        <v>962</v>
      </c>
      <c r="BH1505">
        <v>3</v>
      </c>
      <c r="BI1505">
        <v>3</v>
      </c>
      <c r="BJ1505" s="1">
        <v>45809</v>
      </c>
      <c r="BK1505" s="1">
        <v>46173</v>
      </c>
      <c r="BL1505" s="1">
        <v>45809</v>
      </c>
      <c r="BM1505" s="1">
        <v>46173</v>
      </c>
      <c r="BN1505">
        <v>35</v>
      </c>
      <c r="BO1505">
        <v>0</v>
      </c>
      <c r="BP1505">
        <v>7</v>
      </c>
      <c r="BQ1505">
        <v>7</v>
      </c>
      <c r="BR1505">
        <v>7</v>
      </c>
      <c r="BS1505">
        <v>7</v>
      </c>
      <c r="BT1505">
        <v>7</v>
      </c>
      <c r="BU1505">
        <v>0</v>
      </c>
      <c r="BV1505" t="str">
        <f>"8:00 AM"</f>
        <v>8:00 AM</v>
      </c>
      <c r="BW1505" t="str">
        <f>"4:00 PM"</f>
        <v>4:00 PM</v>
      </c>
      <c r="BX1505" t="s">
        <v>726</v>
      </c>
      <c r="BY1505">
        <v>0</v>
      </c>
      <c r="BZ1505">
        <v>24</v>
      </c>
      <c r="CA1505" t="s">
        <v>115</v>
      </c>
      <c r="CC1505" s="2" t="s">
        <v>963</v>
      </c>
      <c r="CD1505" t="s">
        <v>964</v>
      </c>
      <c r="CF1505" t="s">
        <v>119</v>
      </c>
      <c r="CG1505" t="s">
        <v>120</v>
      </c>
      <c r="CH1505" s="8">
        <v>96950</v>
      </c>
      <c r="CI1505" s="3">
        <v>16.18</v>
      </c>
      <c r="CJ1505" s="3">
        <v>16.18</v>
      </c>
      <c r="CK1505" s="3">
        <v>0</v>
      </c>
      <c r="CL1505" s="3">
        <v>0</v>
      </c>
      <c r="CM1505" t="s">
        <v>136</v>
      </c>
      <c r="CN1505" t="s">
        <v>139</v>
      </c>
      <c r="CO1505" t="s">
        <v>138</v>
      </c>
      <c r="CQ1505" t="s">
        <v>115</v>
      </c>
      <c r="CR1505" t="s">
        <v>133</v>
      </c>
      <c r="CS1505" t="s">
        <v>139</v>
      </c>
      <c r="CT1505" t="s">
        <v>139</v>
      </c>
      <c r="CU1505" t="s">
        <v>139</v>
      </c>
      <c r="CV1505" t="s">
        <v>133</v>
      </c>
      <c r="CW1505" t="s">
        <v>139</v>
      </c>
      <c r="CX1505" t="s">
        <v>965</v>
      </c>
      <c r="CY1505" s="10">
        <v>16702336927</v>
      </c>
      <c r="CZ1505" t="s">
        <v>334</v>
      </c>
      <c r="DA1505" t="s">
        <v>139</v>
      </c>
      <c r="DB1505" t="s">
        <v>133</v>
      </c>
      <c r="DC1505" t="s">
        <v>115</v>
      </c>
    </row>
    <row r="1506" spans="1:112" ht="14.45" customHeight="1" x14ac:dyDescent="0.25">
      <c r="A1506" t="s">
        <v>966</v>
      </c>
      <c r="B1506" t="s">
        <v>143</v>
      </c>
      <c r="C1506" s="1">
        <v>45688</v>
      </c>
      <c r="D1506" s="1">
        <v>45742</v>
      </c>
      <c r="E1506" t="s">
        <v>144</v>
      </c>
      <c r="F1506" s="1">
        <v>45790</v>
      </c>
      <c r="G1506" t="s">
        <v>115</v>
      </c>
      <c r="H1506" t="s">
        <v>115</v>
      </c>
      <c r="I1506" t="s">
        <v>115</v>
      </c>
      <c r="J1506" t="s">
        <v>265</v>
      </c>
      <c r="L1506" t="s">
        <v>266</v>
      </c>
      <c r="M1506" t="s">
        <v>267</v>
      </c>
      <c r="N1506" t="s">
        <v>148</v>
      </c>
      <c r="O1506" t="s">
        <v>120</v>
      </c>
      <c r="P1506" s="8">
        <v>96950</v>
      </c>
      <c r="Q1506" t="s">
        <v>121</v>
      </c>
      <c r="S1506" s="10">
        <v>16702341795</v>
      </c>
      <c r="U1506" t="s">
        <v>149</v>
      </c>
      <c r="V1506">
        <v>722511</v>
      </c>
      <c r="W1506" t="s">
        <v>123</v>
      </c>
      <c r="Y1506" t="s">
        <v>268</v>
      </c>
      <c r="Z1506" t="s">
        <v>269</v>
      </c>
      <c r="AA1506" t="s">
        <v>270</v>
      </c>
      <c r="AB1506" t="s">
        <v>271</v>
      </c>
      <c r="AC1506" t="s">
        <v>272</v>
      </c>
      <c r="AD1506" t="s">
        <v>267</v>
      </c>
      <c r="AE1506" t="s">
        <v>148</v>
      </c>
      <c r="AF1506" t="s">
        <v>120</v>
      </c>
      <c r="AG1506" s="8">
        <v>96950</v>
      </c>
      <c r="AH1506" t="s">
        <v>121</v>
      </c>
      <c r="AJ1506" s="10">
        <v>16702341795</v>
      </c>
      <c r="AL1506" t="s">
        <v>154</v>
      </c>
      <c r="BD1506" t="str">
        <f>"35-2014.00"</f>
        <v>35-2014.00</v>
      </c>
      <c r="BE1506" t="s">
        <v>273</v>
      </c>
      <c r="BF1506" t="s">
        <v>274</v>
      </c>
      <c r="BG1506" t="s">
        <v>275</v>
      </c>
      <c r="BH1506">
        <v>1</v>
      </c>
      <c r="BI1506">
        <v>1</v>
      </c>
      <c r="BJ1506" s="1">
        <v>45792</v>
      </c>
      <c r="BK1506" s="1">
        <v>46156</v>
      </c>
      <c r="BL1506" s="1">
        <v>45792</v>
      </c>
      <c r="BM1506" s="1">
        <v>46156</v>
      </c>
      <c r="BN1506">
        <v>35</v>
      </c>
      <c r="BO1506">
        <v>0</v>
      </c>
      <c r="BP1506">
        <v>6</v>
      </c>
      <c r="BQ1506">
        <v>6</v>
      </c>
      <c r="BR1506">
        <v>6</v>
      </c>
      <c r="BS1506">
        <v>6</v>
      </c>
      <c r="BT1506">
        <v>6</v>
      </c>
      <c r="BU1506">
        <v>5</v>
      </c>
      <c r="BV1506" t="str">
        <f>"7:00 AM"</f>
        <v>7:00 AM</v>
      </c>
      <c r="BW1506" t="str">
        <f>"2:00 PM"</f>
        <v>2:00 PM</v>
      </c>
      <c r="BX1506" t="s">
        <v>158</v>
      </c>
      <c r="BY1506">
        <v>0</v>
      </c>
      <c r="BZ1506">
        <v>12</v>
      </c>
      <c r="CA1506" t="s">
        <v>115</v>
      </c>
      <c r="CC1506" t="s">
        <v>967</v>
      </c>
      <c r="CD1506" t="s">
        <v>266</v>
      </c>
      <c r="CE1506" t="s">
        <v>968</v>
      </c>
      <c r="CF1506" t="s">
        <v>148</v>
      </c>
      <c r="CG1506" t="s">
        <v>120</v>
      </c>
      <c r="CH1506" s="8">
        <v>96950</v>
      </c>
      <c r="CI1506" s="3">
        <v>8.83</v>
      </c>
      <c r="CJ1506" s="3">
        <v>10</v>
      </c>
      <c r="CK1506" s="3">
        <v>13.25</v>
      </c>
      <c r="CL1506" s="3">
        <v>15</v>
      </c>
      <c r="CM1506" t="s">
        <v>136</v>
      </c>
      <c r="CN1506" t="s">
        <v>158</v>
      </c>
      <c r="CO1506" t="s">
        <v>138</v>
      </c>
      <c r="CQ1506" t="s">
        <v>115</v>
      </c>
      <c r="CR1506" t="s">
        <v>133</v>
      </c>
      <c r="CS1506" t="s">
        <v>133</v>
      </c>
      <c r="CT1506" t="s">
        <v>133</v>
      </c>
      <c r="CU1506" t="s">
        <v>139</v>
      </c>
      <c r="CV1506" t="s">
        <v>133</v>
      </c>
      <c r="CW1506" t="s">
        <v>133</v>
      </c>
      <c r="CX1506" t="s">
        <v>279</v>
      </c>
      <c r="CY1506" s="10">
        <v>16702341795</v>
      </c>
      <c r="CZ1506" t="s">
        <v>154</v>
      </c>
      <c r="DA1506" t="s">
        <v>164</v>
      </c>
      <c r="DB1506" t="s">
        <v>133</v>
      </c>
      <c r="DC1506" t="s">
        <v>115</v>
      </c>
    </row>
    <row r="1507" spans="1:112" ht="14.45" customHeight="1" x14ac:dyDescent="0.25">
      <c r="A1507" t="s">
        <v>2177</v>
      </c>
      <c r="B1507" t="s">
        <v>143</v>
      </c>
      <c r="C1507" s="1">
        <v>45695</v>
      </c>
      <c r="D1507" s="1">
        <v>45742</v>
      </c>
      <c r="E1507" t="s">
        <v>144</v>
      </c>
      <c r="F1507" s="1">
        <v>45868</v>
      </c>
      <c r="G1507" t="s">
        <v>115</v>
      </c>
      <c r="H1507" t="s">
        <v>115</v>
      </c>
      <c r="I1507" t="s">
        <v>115</v>
      </c>
      <c r="J1507" t="s">
        <v>2178</v>
      </c>
      <c r="K1507" t="s">
        <v>139</v>
      </c>
      <c r="L1507" t="s">
        <v>2179</v>
      </c>
      <c r="M1507" t="s">
        <v>2180</v>
      </c>
      <c r="N1507" t="s">
        <v>148</v>
      </c>
      <c r="O1507" t="s">
        <v>120</v>
      </c>
      <c r="P1507" s="8">
        <v>96950</v>
      </c>
      <c r="Q1507" t="s">
        <v>121</v>
      </c>
      <c r="R1507" t="s">
        <v>1881</v>
      </c>
      <c r="S1507" s="10">
        <v>16702338600</v>
      </c>
      <c r="T1507">
        <v>0</v>
      </c>
      <c r="U1507" t="s">
        <v>2181</v>
      </c>
      <c r="V1507">
        <v>56172</v>
      </c>
      <c r="W1507" t="s">
        <v>123</v>
      </c>
      <c r="Y1507" t="s">
        <v>2182</v>
      </c>
      <c r="Z1507" t="s">
        <v>2183</v>
      </c>
      <c r="AA1507" t="s">
        <v>2184</v>
      </c>
      <c r="AB1507" t="s">
        <v>2185</v>
      </c>
      <c r="AC1507" t="s">
        <v>2179</v>
      </c>
      <c r="AD1507" t="s">
        <v>2180</v>
      </c>
      <c r="AE1507" t="s">
        <v>148</v>
      </c>
      <c r="AF1507" t="s">
        <v>120</v>
      </c>
      <c r="AG1507" s="8">
        <v>96950</v>
      </c>
      <c r="AH1507" t="s">
        <v>121</v>
      </c>
      <c r="AI1507" t="s">
        <v>1881</v>
      </c>
      <c r="AJ1507" s="10">
        <v>16702338600</v>
      </c>
      <c r="AK1507">
        <v>0</v>
      </c>
      <c r="AL1507" t="s">
        <v>2186</v>
      </c>
      <c r="BD1507" t="str">
        <f>"49-9071.00"</f>
        <v>49-9071.00</v>
      </c>
      <c r="BE1507" t="s">
        <v>241</v>
      </c>
      <c r="BF1507" t="s">
        <v>2187</v>
      </c>
      <c r="BG1507" t="s">
        <v>2188</v>
      </c>
      <c r="BH1507">
        <v>1</v>
      </c>
      <c r="BI1507">
        <v>1</v>
      </c>
      <c r="BJ1507" s="1">
        <v>45870</v>
      </c>
      <c r="BK1507" s="1">
        <v>46234</v>
      </c>
      <c r="BL1507" s="1">
        <v>45870</v>
      </c>
      <c r="BM1507" s="1">
        <v>46234</v>
      </c>
      <c r="BN1507">
        <v>40</v>
      </c>
      <c r="BO1507">
        <v>0</v>
      </c>
      <c r="BP1507">
        <v>8</v>
      </c>
      <c r="BQ1507">
        <v>8</v>
      </c>
      <c r="BR1507">
        <v>8</v>
      </c>
      <c r="BS1507">
        <v>8</v>
      </c>
      <c r="BT1507">
        <v>8</v>
      </c>
      <c r="BU1507">
        <v>0</v>
      </c>
      <c r="BV1507" t="str">
        <f>"8:00 AM"</f>
        <v>8:00 AM</v>
      </c>
      <c r="BW1507" t="str">
        <f>"5:00 PM"</f>
        <v>5:00 PM</v>
      </c>
      <c r="BX1507" t="s">
        <v>158</v>
      </c>
      <c r="BY1507">
        <v>0</v>
      </c>
      <c r="BZ1507">
        <v>24</v>
      </c>
      <c r="CA1507" t="s">
        <v>115</v>
      </c>
      <c r="CC1507" s="2" t="s">
        <v>2189</v>
      </c>
      <c r="CD1507" t="s">
        <v>2179</v>
      </c>
      <c r="CE1507" t="s">
        <v>2180</v>
      </c>
      <c r="CF1507" t="s">
        <v>148</v>
      </c>
      <c r="CG1507" t="s">
        <v>120</v>
      </c>
      <c r="CH1507" s="8">
        <v>96950</v>
      </c>
      <c r="CI1507" s="3">
        <v>9.75</v>
      </c>
      <c r="CJ1507" s="3">
        <v>10</v>
      </c>
      <c r="CK1507" s="3">
        <v>14.63</v>
      </c>
      <c r="CL1507" s="3">
        <v>15</v>
      </c>
      <c r="CM1507" t="s">
        <v>136</v>
      </c>
      <c r="CN1507" t="s">
        <v>493</v>
      </c>
      <c r="CO1507" t="s">
        <v>138</v>
      </c>
      <c r="CQ1507" t="s">
        <v>133</v>
      </c>
      <c r="CR1507" t="s">
        <v>133</v>
      </c>
      <c r="CS1507" t="s">
        <v>139</v>
      </c>
      <c r="CT1507" t="s">
        <v>133</v>
      </c>
      <c r="CU1507" t="s">
        <v>139</v>
      </c>
      <c r="CV1507" t="s">
        <v>133</v>
      </c>
      <c r="CW1507" t="s">
        <v>139</v>
      </c>
      <c r="CX1507" t="s">
        <v>493</v>
      </c>
      <c r="CY1507" s="10">
        <v>16702338600</v>
      </c>
      <c r="CZ1507" t="s">
        <v>2186</v>
      </c>
      <c r="DA1507" t="s">
        <v>139</v>
      </c>
      <c r="DB1507" t="s">
        <v>133</v>
      </c>
      <c r="DC1507" t="s">
        <v>115</v>
      </c>
    </row>
    <row r="1508" spans="1:112" ht="14.45" customHeight="1" x14ac:dyDescent="0.25">
      <c r="A1508" t="s">
        <v>3418</v>
      </c>
      <c r="B1508" t="s">
        <v>192</v>
      </c>
      <c r="C1508" s="1">
        <v>45715</v>
      </c>
      <c r="D1508" s="1">
        <v>45742</v>
      </c>
      <c r="E1508" t="s">
        <v>144</v>
      </c>
      <c r="F1508" s="1">
        <v>45792</v>
      </c>
      <c r="G1508" t="s">
        <v>115</v>
      </c>
      <c r="H1508" t="s">
        <v>115</v>
      </c>
      <c r="I1508" t="s">
        <v>115</v>
      </c>
      <c r="J1508" t="s">
        <v>3419</v>
      </c>
      <c r="K1508" t="s">
        <v>3420</v>
      </c>
      <c r="L1508" t="s">
        <v>3421</v>
      </c>
      <c r="M1508" t="s">
        <v>3422</v>
      </c>
      <c r="N1508" t="s">
        <v>119</v>
      </c>
      <c r="O1508" t="s">
        <v>120</v>
      </c>
      <c r="P1508" s="8">
        <v>96950</v>
      </c>
      <c r="Q1508" t="s">
        <v>121</v>
      </c>
      <c r="R1508" t="s">
        <v>284</v>
      </c>
      <c r="S1508" s="10">
        <v>16702347492</v>
      </c>
      <c r="U1508" t="s">
        <v>3423</v>
      </c>
      <c r="V1508">
        <v>722310</v>
      </c>
      <c r="W1508" t="s">
        <v>123</v>
      </c>
      <c r="Y1508" t="s">
        <v>3424</v>
      </c>
      <c r="Z1508" t="s">
        <v>3425</v>
      </c>
      <c r="AA1508" t="s">
        <v>3426</v>
      </c>
      <c r="AB1508" t="s">
        <v>200</v>
      </c>
      <c r="AC1508" t="s">
        <v>3422</v>
      </c>
      <c r="AD1508" t="s">
        <v>3421</v>
      </c>
      <c r="AE1508" t="s">
        <v>119</v>
      </c>
      <c r="AF1508" t="s">
        <v>120</v>
      </c>
      <c r="AG1508" s="8">
        <v>96950</v>
      </c>
      <c r="AH1508" t="s">
        <v>121</v>
      </c>
      <c r="AI1508" t="s">
        <v>284</v>
      </c>
      <c r="AJ1508" s="10">
        <v>16702347492</v>
      </c>
      <c r="AL1508" t="s">
        <v>3427</v>
      </c>
      <c r="BD1508" t="str">
        <f>"35-2021.00"</f>
        <v>35-2021.00</v>
      </c>
      <c r="BE1508" t="s">
        <v>1658</v>
      </c>
      <c r="BF1508" t="s">
        <v>3428</v>
      </c>
      <c r="BG1508" t="s">
        <v>3429</v>
      </c>
      <c r="BH1508">
        <v>2</v>
      </c>
      <c r="BJ1508" s="1">
        <v>45794</v>
      </c>
      <c r="BK1508" s="1">
        <v>46158</v>
      </c>
      <c r="BN1508">
        <v>35</v>
      </c>
      <c r="BO1508">
        <v>0</v>
      </c>
      <c r="BP1508">
        <v>7</v>
      </c>
      <c r="BQ1508">
        <v>7</v>
      </c>
      <c r="BR1508">
        <v>7</v>
      </c>
      <c r="BS1508">
        <v>7</v>
      </c>
      <c r="BT1508">
        <v>7</v>
      </c>
      <c r="BU1508">
        <v>0</v>
      </c>
      <c r="BV1508" t="str">
        <f>"6:00 AM"</f>
        <v>6:00 AM</v>
      </c>
      <c r="BW1508" t="str">
        <f>"2:00 PM"</f>
        <v>2:00 PM</v>
      </c>
      <c r="BX1508" t="s">
        <v>158</v>
      </c>
      <c r="BY1508">
        <v>0</v>
      </c>
      <c r="BZ1508">
        <v>3</v>
      </c>
      <c r="CA1508" t="s">
        <v>115</v>
      </c>
      <c r="CC1508" t="s">
        <v>246</v>
      </c>
      <c r="CD1508" t="s">
        <v>3421</v>
      </c>
      <c r="CE1508" t="s">
        <v>3422</v>
      </c>
      <c r="CF1508" t="s">
        <v>119</v>
      </c>
      <c r="CG1508" t="s">
        <v>120</v>
      </c>
      <c r="CH1508" s="8">
        <v>96950</v>
      </c>
      <c r="CI1508" s="3">
        <v>7.94</v>
      </c>
      <c r="CJ1508" s="3">
        <v>8</v>
      </c>
      <c r="CK1508" s="3">
        <v>11.76</v>
      </c>
      <c r="CL1508" s="3">
        <v>12</v>
      </c>
      <c r="CM1508" t="s">
        <v>136</v>
      </c>
      <c r="CN1508" t="s">
        <v>139</v>
      </c>
      <c r="CO1508" t="s">
        <v>138</v>
      </c>
      <c r="CQ1508" t="s">
        <v>115</v>
      </c>
      <c r="CR1508" t="s">
        <v>133</v>
      </c>
      <c r="CS1508" t="s">
        <v>139</v>
      </c>
      <c r="CT1508" t="s">
        <v>133</v>
      </c>
      <c r="CU1508" t="s">
        <v>139</v>
      </c>
      <c r="CV1508" t="s">
        <v>133</v>
      </c>
      <c r="CW1508" t="s">
        <v>139</v>
      </c>
      <c r="CX1508" t="s">
        <v>295</v>
      </c>
      <c r="CY1508" s="10">
        <v>16702347492</v>
      </c>
      <c r="CZ1508" t="s">
        <v>3427</v>
      </c>
      <c r="DA1508" t="s">
        <v>296</v>
      </c>
      <c r="DB1508" t="s">
        <v>133</v>
      </c>
      <c r="DC1508" t="s">
        <v>115</v>
      </c>
    </row>
    <row r="1509" spans="1:112" ht="14.45" customHeight="1" x14ac:dyDescent="0.25">
      <c r="A1509" t="s">
        <v>4828</v>
      </c>
      <c r="B1509" t="s">
        <v>143</v>
      </c>
      <c r="C1509" s="1">
        <v>45686</v>
      </c>
      <c r="D1509" s="1">
        <v>45742</v>
      </c>
      <c r="E1509" t="s">
        <v>144</v>
      </c>
      <c r="F1509" s="1">
        <v>45776</v>
      </c>
      <c r="G1509" t="s">
        <v>115</v>
      </c>
      <c r="H1509" t="s">
        <v>115</v>
      </c>
      <c r="I1509" t="s">
        <v>115</v>
      </c>
      <c r="J1509" t="s">
        <v>265</v>
      </c>
      <c r="L1509" t="s">
        <v>266</v>
      </c>
      <c r="M1509" t="s">
        <v>267</v>
      </c>
      <c r="N1509" t="s">
        <v>148</v>
      </c>
      <c r="O1509" t="s">
        <v>120</v>
      </c>
      <c r="P1509" s="8">
        <v>96950</v>
      </c>
      <c r="Q1509" t="s">
        <v>121</v>
      </c>
      <c r="S1509" s="10">
        <v>16702341795</v>
      </c>
      <c r="U1509" t="s">
        <v>149</v>
      </c>
      <c r="V1509">
        <v>721110</v>
      </c>
      <c r="W1509" t="s">
        <v>123</v>
      </c>
      <c r="Y1509" t="s">
        <v>268</v>
      </c>
      <c r="Z1509" t="s">
        <v>269</v>
      </c>
      <c r="AA1509" t="s">
        <v>270</v>
      </c>
      <c r="AB1509" t="s">
        <v>271</v>
      </c>
      <c r="AC1509" t="s">
        <v>1590</v>
      </c>
      <c r="AD1509" t="s">
        <v>1591</v>
      </c>
      <c r="AE1509" t="s">
        <v>119</v>
      </c>
      <c r="AF1509" t="s">
        <v>120</v>
      </c>
      <c r="AG1509" s="8">
        <v>96950</v>
      </c>
      <c r="AH1509" t="s">
        <v>121</v>
      </c>
      <c r="AJ1509" s="10">
        <v>16702341795</v>
      </c>
      <c r="AL1509" t="s">
        <v>154</v>
      </c>
      <c r="BD1509" t="str">
        <f>"37-2012.00"</f>
        <v>37-2012.00</v>
      </c>
      <c r="BE1509" t="s">
        <v>512</v>
      </c>
      <c r="BF1509" t="s">
        <v>1592</v>
      </c>
      <c r="BG1509" t="s">
        <v>1593</v>
      </c>
      <c r="BH1509">
        <v>2</v>
      </c>
      <c r="BI1509">
        <v>2</v>
      </c>
      <c r="BJ1509" s="1">
        <v>45778</v>
      </c>
      <c r="BK1509" s="1">
        <v>46142</v>
      </c>
      <c r="BL1509" s="1">
        <v>45778</v>
      </c>
      <c r="BM1509" s="1">
        <v>46142</v>
      </c>
      <c r="BN1509">
        <v>35</v>
      </c>
      <c r="BO1509">
        <v>0</v>
      </c>
      <c r="BP1509">
        <v>6</v>
      </c>
      <c r="BQ1509">
        <v>5</v>
      </c>
      <c r="BR1509">
        <v>6</v>
      </c>
      <c r="BS1509">
        <v>6</v>
      </c>
      <c r="BT1509">
        <v>6</v>
      </c>
      <c r="BU1509">
        <v>6</v>
      </c>
      <c r="BV1509" t="str">
        <f>"7:00 AM"</f>
        <v>7:00 AM</v>
      </c>
      <c r="BW1509" t="str">
        <f>"2:00 PM"</f>
        <v>2:00 PM</v>
      </c>
      <c r="BX1509" t="s">
        <v>158</v>
      </c>
      <c r="BY1509">
        <v>0</v>
      </c>
      <c r="BZ1509">
        <v>3</v>
      </c>
      <c r="CA1509" t="s">
        <v>115</v>
      </c>
      <c r="CC1509" t="s">
        <v>1594</v>
      </c>
      <c r="CD1509" t="s">
        <v>294</v>
      </c>
      <c r="CE1509" t="s">
        <v>1596</v>
      </c>
      <c r="CF1509" t="s">
        <v>283</v>
      </c>
      <c r="CG1509" t="s">
        <v>120</v>
      </c>
      <c r="CH1509" s="8">
        <v>96952</v>
      </c>
      <c r="CI1509" s="3">
        <v>7.77</v>
      </c>
      <c r="CJ1509" s="3">
        <v>10</v>
      </c>
      <c r="CK1509" s="3">
        <v>11.65</v>
      </c>
      <c r="CL1509" s="3">
        <v>15</v>
      </c>
      <c r="CM1509" t="s">
        <v>136</v>
      </c>
      <c r="CN1509" t="s">
        <v>158</v>
      </c>
      <c r="CO1509" t="s">
        <v>138</v>
      </c>
      <c r="CQ1509" t="s">
        <v>115</v>
      </c>
      <c r="CR1509" t="s">
        <v>133</v>
      </c>
      <c r="CS1509" t="s">
        <v>133</v>
      </c>
      <c r="CT1509" t="s">
        <v>133</v>
      </c>
      <c r="CU1509" t="s">
        <v>139</v>
      </c>
      <c r="CV1509" t="s">
        <v>133</v>
      </c>
      <c r="CW1509" t="s">
        <v>139</v>
      </c>
      <c r="CX1509" t="s">
        <v>4829</v>
      </c>
      <c r="CY1509" s="10">
        <v>16702341795</v>
      </c>
      <c r="CZ1509" t="s">
        <v>154</v>
      </c>
      <c r="DA1509" t="s">
        <v>164</v>
      </c>
      <c r="DB1509" t="s">
        <v>133</v>
      </c>
      <c r="DC1509" t="s">
        <v>115</v>
      </c>
    </row>
    <row r="1510" spans="1:112" ht="14.45" customHeight="1" x14ac:dyDescent="0.25">
      <c r="A1510" t="s">
        <v>6728</v>
      </c>
      <c r="B1510" t="s">
        <v>192</v>
      </c>
      <c r="C1510" s="1">
        <v>45707</v>
      </c>
      <c r="D1510" s="1">
        <v>45742</v>
      </c>
      <c r="E1510" t="s">
        <v>114</v>
      </c>
      <c r="G1510" t="s">
        <v>115</v>
      </c>
      <c r="H1510" t="s">
        <v>115</v>
      </c>
      <c r="I1510" t="s">
        <v>115</v>
      </c>
      <c r="J1510" t="s">
        <v>1619</v>
      </c>
      <c r="L1510" t="s">
        <v>1620</v>
      </c>
      <c r="N1510" t="s">
        <v>119</v>
      </c>
      <c r="O1510" t="s">
        <v>120</v>
      </c>
      <c r="P1510" s="8">
        <v>96950</v>
      </c>
      <c r="Q1510" t="s">
        <v>121</v>
      </c>
      <c r="S1510" s="10">
        <v>16707891106</v>
      </c>
      <c r="U1510" t="s">
        <v>1621</v>
      </c>
      <c r="V1510">
        <v>561320</v>
      </c>
      <c r="W1510" t="s">
        <v>123</v>
      </c>
      <c r="Y1510" t="s">
        <v>2597</v>
      </c>
      <c r="Z1510" t="s">
        <v>6729</v>
      </c>
      <c r="AA1510" t="s">
        <v>3793</v>
      </c>
      <c r="AB1510" t="s">
        <v>347</v>
      </c>
      <c r="AC1510" t="s">
        <v>1620</v>
      </c>
      <c r="AE1510" t="s">
        <v>119</v>
      </c>
      <c r="AF1510" t="s">
        <v>120</v>
      </c>
      <c r="AG1510" s="8">
        <v>96950</v>
      </c>
      <c r="AH1510" t="s">
        <v>121</v>
      </c>
      <c r="AJ1510" s="10">
        <v>16707891106</v>
      </c>
      <c r="AL1510" t="s">
        <v>1625</v>
      </c>
      <c r="BD1510" t="str">
        <f>"47-2111.00"</f>
        <v>47-2111.00</v>
      </c>
      <c r="BE1510" t="s">
        <v>6109</v>
      </c>
      <c r="BF1510" t="s">
        <v>6730</v>
      </c>
      <c r="BG1510" t="s">
        <v>6109</v>
      </c>
      <c r="BH1510">
        <v>10</v>
      </c>
      <c r="BJ1510" s="1">
        <v>45748</v>
      </c>
      <c r="BK1510" s="1">
        <v>46112</v>
      </c>
      <c r="BN1510">
        <v>35</v>
      </c>
      <c r="BO1510">
        <v>0</v>
      </c>
      <c r="BP1510">
        <v>7</v>
      </c>
      <c r="BQ1510">
        <v>7</v>
      </c>
      <c r="BR1510">
        <v>7</v>
      </c>
      <c r="BS1510">
        <v>7</v>
      </c>
      <c r="BT1510">
        <v>7</v>
      </c>
      <c r="BU1510">
        <v>0</v>
      </c>
      <c r="BV1510" t="str">
        <f>"8:00 AM"</f>
        <v>8:00 AM</v>
      </c>
      <c r="BW1510" t="str">
        <f>"4:00 PM"</f>
        <v>4:00 PM</v>
      </c>
      <c r="BX1510" t="s">
        <v>726</v>
      </c>
      <c r="BY1510">
        <v>0</v>
      </c>
      <c r="BZ1510">
        <v>24</v>
      </c>
      <c r="CA1510" t="s">
        <v>115</v>
      </c>
      <c r="CC1510" s="2" t="s">
        <v>6731</v>
      </c>
      <c r="CD1510" t="s">
        <v>1620</v>
      </c>
      <c r="CF1510" t="s">
        <v>119</v>
      </c>
      <c r="CG1510" t="s">
        <v>120</v>
      </c>
      <c r="CH1510" s="8">
        <v>96950</v>
      </c>
      <c r="CI1510" s="3">
        <v>12.64</v>
      </c>
      <c r="CJ1510" s="3">
        <v>12.64</v>
      </c>
      <c r="CK1510" s="3">
        <v>18.96</v>
      </c>
      <c r="CL1510" s="3">
        <v>18.96</v>
      </c>
      <c r="CM1510" t="s">
        <v>136</v>
      </c>
      <c r="CO1510" t="s">
        <v>138</v>
      </c>
      <c r="CQ1510" t="s">
        <v>115</v>
      </c>
      <c r="CR1510" t="s">
        <v>133</v>
      </c>
      <c r="CS1510" t="s">
        <v>139</v>
      </c>
      <c r="CT1510" t="s">
        <v>133</v>
      </c>
      <c r="CU1510" t="s">
        <v>139</v>
      </c>
      <c r="CV1510" t="s">
        <v>133</v>
      </c>
      <c r="CW1510" t="s">
        <v>139</v>
      </c>
      <c r="CX1510" s="2" t="s">
        <v>1629</v>
      </c>
      <c r="CY1510" s="10">
        <v>16707891106</v>
      </c>
      <c r="CZ1510" t="s">
        <v>1625</v>
      </c>
      <c r="DA1510" t="s">
        <v>1088</v>
      </c>
      <c r="DB1510" t="s">
        <v>133</v>
      </c>
      <c r="DC1510" t="s">
        <v>115</v>
      </c>
    </row>
    <row r="1511" spans="1:112" ht="14.45" customHeight="1" x14ac:dyDescent="0.25">
      <c r="A1511" t="s">
        <v>7607</v>
      </c>
      <c r="B1511" t="s">
        <v>192</v>
      </c>
      <c r="C1511" s="1">
        <v>45709</v>
      </c>
      <c r="D1511" s="1">
        <v>45742</v>
      </c>
      <c r="E1511" t="s">
        <v>144</v>
      </c>
      <c r="F1511" s="1">
        <v>45846</v>
      </c>
      <c r="G1511" t="s">
        <v>115</v>
      </c>
      <c r="H1511" t="s">
        <v>115</v>
      </c>
      <c r="I1511" t="s">
        <v>115</v>
      </c>
      <c r="J1511" t="s">
        <v>265</v>
      </c>
      <c r="L1511" t="s">
        <v>266</v>
      </c>
      <c r="M1511" t="s">
        <v>267</v>
      </c>
      <c r="N1511" t="s">
        <v>148</v>
      </c>
      <c r="O1511" t="s">
        <v>120</v>
      </c>
      <c r="P1511" s="8">
        <v>96950</v>
      </c>
      <c r="Q1511" t="s">
        <v>121</v>
      </c>
      <c r="S1511" s="10">
        <v>16702341795</v>
      </c>
      <c r="U1511" t="s">
        <v>149</v>
      </c>
      <c r="V1511">
        <v>722511</v>
      </c>
      <c r="W1511" t="s">
        <v>123</v>
      </c>
      <c r="Y1511" t="s">
        <v>268</v>
      </c>
      <c r="Z1511" t="s">
        <v>269</v>
      </c>
      <c r="AA1511" t="s">
        <v>270</v>
      </c>
      <c r="AB1511" t="s">
        <v>271</v>
      </c>
      <c r="AC1511" t="s">
        <v>272</v>
      </c>
      <c r="AD1511" t="s">
        <v>267</v>
      </c>
      <c r="AE1511" t="s">
        <v>148</v>
      </c>
      <c r="AF1511" t="s">
        <v>120</v>
      </c>
      <c r="AG1511" s="8">
        <v>96950</v>
      </c>
      <c r="AH1511" t="s">
        <v>121</v>
      </c>
      <c r="AJ1511" s="10">
        <v>16702341795</v>
      </c>
      <c r="AL1511" t="s">
        <v>154</v>
      </c>
      <c r="BD1511" t="str">
        <f>"35-2014.00"</f>
        <v>35-2014.00</v>
      </c>
      <c r="BE1511" t="s">
        <v>273</v>
      </c>
      <c r="BF1511" t="s">
        <v>274</v>
      </c>
      <c r="BG1511" t="s">
        <v>275</v>
      </c>
      <c r="BH1511">
        <v>1</v>
      </c>
      <c r="BJ1511" s="1">
        <v>45848</v>
      </c>
      <c r="BK1511" s="1">
        <v>46212</v>
      </c>
      <c r="BN1511">
        <v>35</v>
      </c>
      <c r="BO1511">
        <v>0</v>
      </c>
      <c r="BP1511">
        <v>6</v>
      </c>
      <c r="BQ1511">
        <v>6</v>
      </c>
      <c r="BR1511">
        <v>6</v>
      </c>
      <c r="BS1511">
        <v>6</v>
      </c>
      <c r="BT1511">
        <v>6</v>
      </c>
      <c r="BU1511">
        <v>5</v>
      </c>
      <c r="BV1511" t="str">
        <f>"7:00 AM"</f>
        <v>7:00 AM</v>
      </c>
      <c r="BW1511" t="str">
        <f>"2:00 PM"</f>
        <v>2:00 PM</v>
      </c>
      <c r="BX1511" t="s">
        <v>158</v>
      </c>
      <c r="BY1511">
        <v>0</v>
      </c>
      <c r="BZ1511">
        <v>12</v>
      </c>
      <c r="CA1511" t="s">
        <v>115</v>
      </c>
      <c r="CC1511" t="s">
        <v>7608</v>
      </c>
      <c r="CD1511" t="s">
        <v>266</v>
      </c>
      <c r="CE1511" t="s">
        <v>7609</v>
      </c>
      <c r="CF1511" t="s">
        <v>162</v>
      </c>
      <c r="CG1511" t="s">
        <v>120</v>
      </c>
      <c r="CH1511" s="8">
        <v>96952</v>
      </c>
      <c r="CI1511" s="3">
        <v>8.83</v>
      </c>
      <c r="CJ1511" s="3">
        <v>15</v>
      </c>
      <c r="CK1511" s="3">
        <v>13.25</v>
      </c>
      <c r="CL1511" s="3">
        <v>22.5</v>
      </c>
      <c r="CM1511" t="s">
        <v>136</v>
      </c>
      <c r="CN1511" t="s">
        <v>158</v>
      </c>
      <c r="CO1511" t="s">
        <v>138</v>
      </c>
      <c r="CQ1511" t="s">
        <v>115</v>
      </c>
      <c r="CR1511" t="s">
        <v>133</v>
      </c>
      <c r="CS1511" t="s">
        <v>133</v>
      </c>
      <c r="CT1511" t="s">
        <v>139</v>
      </c>
      <c r="CU1511" t="s">
        <v>139</v>
      </c>
      <c r="CV1511" t="s">
        <v>133</v>
      </c>
      <c r="CW1511" t="s">
        <v>139</v>
      </c>
      <c r="CX1511" t="s">
        <v>6518</v>
      </c>
      <c r="CY1511" s="10">
        <v>16702341795</v>
      </c>
      <c r="CZ1511" t="s">
        <v>154</v>
      </c>
      <c r="DA1511" t="s">
        <v>164</v>
      </c>
      <c r="DB1511" t="s">
        <v>133</v>
      </c>
      <c r="DC1511" t="s">
        <v>115</v>
      </c>
    </row>
    <row r="1512" spans="1:112" ht="14.45" customHeight="1" x14ac:dyDescent="0.25">
      <c r="A1512" t="s">
        <v>7848</v>
      </c>
      <c r="B1512" t="s">
        <v>192</v>
      </c>
      <c r="C1512" s="1">
        <v>45679</v>
      </c>
      <c r="D1512" s="1">
        <v>45742</v>
      </c>
      <c r="E1512" t="s">
        <v>114</v>
      </c>
      <c r="G1512" t="s">
        <v>115</v>
      </c>
      <c r="H1512" t="s">
        <v>115</v>
      </c>
      <c r="I1512" t="s">
        <v>115</v>
      </c>
      <c r="J1512" t="s">
        <v>1909</v>
      </c>
      <c r="L1512" t="s">
        <v>1910</v>
      </c>
      <c r="N1512" t="s">
        <v>119</v>
      </c>
      <c r="O1512" t="s">
        <v>120</v>
      </c>
      <c r="P1512" s="8">
        <v>96950</v>
      </c>
      <c r="Q1512" t="s">
        <v>121</v>
      </c>
      <c r="S1512" s="10">
        <v>16707880047</v>
      </c>
      <c r="U1512" t="s">
        <v>1911</v>
      </c>
      <c r="V1512">
        <v>71132</v>
      </c>
      <c r="W1512" t="s">
        <v>123</v>
      </c>
      <c r="Y1512" t="s">
        <v>1912</v>
      </c>
      <c r="Z1512" t="s">
        <v>1913</v>
      </c>
      <c r="AA1512" t="s">
        <v>1914</v>
      </c>
      <c r="AB1512" t="s">
        <v>1915</v>
      </c>
      <c r="AC1512" t="s">
        <v>1916</v>
      </c>
      <c r="AE1512" t="s">
        <v>119</v>
      </c>
      <c r="AF1512" t="s">
        <v>120</v>
      </c>
      <c r="AG1512" s="8">
        <v>96950</v>
      </c>
      <c r="AH1512" t="s">
        <v>121</v>
      </c>
      <c r="AJ1512" s="10">
        <v>16707880047</v>
      </c>
      <c r="AL1512" t="s">
        <v>1917</v>
      </c>
      <c r="BD1512" t="str">
        <f>"27-1027.00"</f>
        <v>27-1027.00</v>
      </c>
      <c r="BE1512" t="s">
        <v>1918</v>
      </c>
      <c r="BF1512" t="s">
        <v>1919</v>
      </c>
      <c r="BG1512" t="s">
        <v>1920</v>
      </c>
      <c r="BH1512">
        <v>2</v>
      </c>
      <c r="BJ1512" s="1">
        <v>45689</v>
      </c>
      <c r="BK1512" s="1">
        <v>45961</v>
      </c>
      <c r="BN1512">
        <v>35</v>
      </c>
      <c r="BO1512">
        <v>0</v>
      </c>
      <c r="BP1512">
        <v>0</v>
      </c>
      <c r="BQ1512">
        <v>7</v>
      </c>
      <c r="BR1512">
        <v>7</v>
      </c>
      <c r="BS1512">
        <v>7</v>
      </c>
      <c r="BT1512">
        <v>7</v>
      </c>
      <c r="BU1512">
        <v>7</v>
      </c>
      <c r="BV1512" t="str">
        <f>"7:00 AM"</f>
        <v>7:00 AM</v>
      </c>
      <c r="BW1512" t="str">
        <f>"3:00 PM"</f>
        <v>3:00 PM</v>
      </c>
      <c r="BX1512" t="s">
        <v>158</v>
      </c>
      <c r="BY1512">
        <v>0</v>
      </c>
      <c r="BZ1512">
        <v>6</v>
      </c>
      <c r="CA1512" t="s">
        <v>115</v>
      </c>
      <c r="CC1512" t="s">
        <v>7849</v>
      </c>
      <c r="CD1512" t="s">
        <v>959</v>
      </c>
      <c r="CF1512" t="s">
        <v>119</v>
      </c>
      <c r="CG1512" t="s">
        <v>120</v>
      </c>
      <c r="CH1512" s="8">
        <v>96950</v>
      </c>
      <c r="CI1512" s="3">
        <v>20.67</v>
      </c>
      <c r="CJ1512" s="3">
        <v>20.67</v>
      </c>
      <c r="CK1512" s="3">
        <v>0</v>
      </c>
      <c r="CL1512" s="3">
        <v>0</v>
      </c>
      <c r="CM1512" t="s">
        <v>136</v>
      </c>
      <c r="CN1512" t="s">
        <v>158</v>
      </c>
      <c r="CO1512" t="s">
        <v>138</v>
      </c>
      <c r="CQ1512" t="s">
        <v>115</v>
      </c>
      <c r="CR1512" t="s">
        <v>133</v>
      </c>
      <c r="CS1512" t="s">
        <v>139</v>
      </c>
      <c r="CT1512" t="s">
        <v>139</v>
      </c>
      <c r="CU1512" t="s">
        <v>139</v>
      </c>
      <c r="CV1512" t="s">
        <v>133</v>
      </c>
      <c r="CW1512" t="s">
        <v>139</v>
      </c>
      <c r="CX1512" t="s">
        <v>7850</v>
      </c>
      <c r="CY1512" s="10">
        <v>16707880047</v>
      </c>
      <c r="CZ1512" t="s">
        <v>1917</v>
      </c>
      <c r="DA1512" t="s">
        <v>139</v>
      </c>
      <c r="DB1512" t="s">
        <v>133</v>
      </c>
      <c r="DC1512" t="s">
        <v>115</v>
      </c>
      <c r="DD1512" t="s">
        <v>1912</v>
      </c>
      <c r="DE1512" t="s">
        <v>1913</v>
      </c>
      <c r="DF1512" t="s">
        <v>1134</v>
      </c>
      <c r="DG1512" t="s">
        <v>1909</v>
      </c>
      <c r="DH1512" t="s">
        <v>1917</v>
      </c>
    </row>
    <row r="1513" spans="1:112" ht="14.45" customHeight="1" x14ac:dyDescent="0.25">
      <c r="A1513" t="s">
        <v>8062</v>
      </c>
      <c r="B1513" t="s">
        <v>143</v>
      </c>
      <c r="C1513" s="1">
        <v>45685</v>
      </c>
      <c r="D1513" s="1">
        <v>45742</v>
      </c>
      <c r="E1513" t="s">
        <v>144</v>
      </c>
      <c r="F1513" s="1">
        <v>45785</v>
      </c>
      <c r="G1513" t="s">
        <v>115</v>
      </c>
      <c r="H1513" t="s">
        <v>115</v>
      </c>
      <c r="I1513" t="s">
        <v>115</v>
      </c>
      <c r="J1513" t="s">
        <v>8063</v>
      </c>
      <c r="K1513" t="s">
        <v>8064</v>
      </c>
      <c r="L1513" t="s">
        <v>8065</v>
      </c>
      <c r="N1513" t="s">
        <v>834</v>
      </c>
      <c r="O1513" t="s">
        <v>120</v>
      </c>
      <c r="P1513" s="8">
        <v>96951</v>
      </c>
      <c r="Q1513" t="s">
        <v>121</v>
      </c>
      <c r="S1513" s="10">
        <v>16702873741</v>
      </c>
      <c r="U1513" t="s">
        <v>1385</v>
      </c>
      <c r="V1513">
        <v>11199</v>
      </c>
      <c r="W1513" t="s">
        <v>123</v>
      </c>
      <c r="Y1513" t="s">
        <v>2190</v>
      </c>
      <c r="Z1513" t="s">
        <v>2191</v>
      </c>
      <c r="AB1513" t="s">
        <v>827</v>
      </c>
      <c r="AC1513" t="s">
        <v>8065</v>
      </c>
      <c r="AE1513" t="s">
        <v>823</v>
      </c>
      <c r="AF1513" t="s">
        <v>120</v>
      </c>
      <c r="AG1513" s="8">
        <v>96951</v>
      </c>
      <c r="AH1513" t="s">
        <v>121</v>
      </c>
      <c r="AJ1513" s="10">
        <v>16702873741</v>
      </c>
      <c r="AL1513" t="s">
        <v>2192</v>
      </c>
      <c r="BD1513" t="str">
        <f>"43-9061.00"</f>
        <v>43-9061.00</v>
      </c>
      <c r="BE1513" t="s">
        <v>223</v>
      </c>
      <c r="BF1513" t="s">
        <v>8066</v>
      </c>
      <c r="BG1513" t="s">
        <v>831</v>
      </c>
      <c r="BH1513">
        <v>1</v>
      </c>
      <c r="BI1513">
        <v>1</v>
      </c>
      <c r="BJ1513" s="1">
        <v>45787</v>
      </c>
      <c r="BK1513" s="1">
        <v>46151</v>
      </c>
      <c r="BL1513" s="1">
        <v>45787</v>
      </c>
      <c r="BM1513" s="1">
        <v>46151</v>
      </c>
      <c r="BN1513">
        <v>35</v>
      </c>
      <c r="BO1513">
        <v>0</v>
      </c>
      <c r="BP1513">
        <v>7</v>
      </c>
      <c r="BQ1513">
        <v>7</v>
      </c>
      <c r="BR1513">
        <v>7</v>
      </c>
      <c r="BS1513">
        <v>7</v>
      </c>
      <c r="BT1513">
        <v>7</v>
      </c>
      <c r="BU1513">
        <v>0</v>
      </c>
      <c r="BV1513" t="str">
        <f>"8:00 AM"</f>
        <v>8:00 AM</v>
      </c>
      <c r="BW1513" t="str">
        <f>"5:00 PM"</f>
        <v>5:00 PM</v>
      </c>
      <c r="BX1513" t="s">
        <v>226</v>
      </c>
      <c r="BY1513">
        <v>0</v>
      </c>
      <c r="BZ1513">
        <v>6</v>
      </c>
      <c r="CA1513" t="s">
        <v>115</v>
      </c>
      <c r="CC1513" s="2" t="s">
        <v>8067</v>
      </c>
      <c r="CD1513" t="s">
        <v>833</v>
      </c>
      <c r="CF1513" t="s">
        <v>834</v>
      </c>
      <c r="CG1513" t="s">
        <v>120</v>
      </c>
      <c r="CH1513" s="8">
        <v>96951</v>
      </c>
      <c r="CI1513" s="3">
        <v>9.9499999999999993</v>
      </c>
      <c r="CJ1513" s="3">
        <v>9.9499999999999993</v>
      </c>
      <c r="CK1513" s="3">
        <v>14.92</v>
      </c>
      <c r="CL1513" s="3">
        <v>14.92</v>
      </c>
      <c r="CM1513" t="s">
        <v>136</v>
      </c>
      <c r="CN1513" t="s">
        <v>368</v>
      </c>
      <c r="CO1513" t="s">
        <v>138</v>
      </c>
      <c r="CQ1513" t="s">
        <v>115</v>
      </c>
      <c r="CR1513" t="s">
        <v>133</v>
      </c>
      <c r="CS1513" t="s">
        <v>139</v>
      </c>
      <c r="CT1513" t="s">
        <v>133</v>
      </c>
      <c r="CU1513" t="s">
        <v>139</v>
      </c>
      <c r="CV1513" t="s">
        <v>133</v>
      </c>
      <c r="CW1513" t="s">
        <v>139</v>
      </c>
      <c r="CX1513" t="s">
        <v>2193</v>
      </c>
      <c r="CY1513" s="10">
        <v>16702873741</v>
      </c>
      <c r="CZ1513" t="s">
        <v>2192</v>
      </c>
      <c r="DA1513" t="s">
        <v>139</v>
      </c>
      <c r="DB1513" t="s">
        <v>133</v>
      </c>
      <c r="DC1513" t="s">
        <v>115</v>
      </c>
      <c r="DD1513" t="s">
        <v>2190</v>
      </c>
      <c r="DE1513" t="s">
        <v>2191</v>
      </c>
      <c r="DF1513" t="s">
        <v>190</v>
      </c>
      <c r="DG1513" t="s">
        <v>8068</v>
      </c>
      <c r="DH1513" t="s">
        <v>2192</v>
      </c>
    </row>
    <row r="1514" spans="1:112" ht="14.45" customHeight="1" x14ac:dyDescent="0.25">
      <c r="A1514" t="s">
        <v>8335</v>
      </c>
      <c r="B1514" t="s">
        <v>192</v>
      </c>
      <c r="C1514" s="1">
        <v>45709</v>
      </c>
      <c r="D1514" s="1">
        <v>45742</v>
      </c>
      <c r="E1514" t="s">
        <v>114</v>
      </c>
      <c r="G1514" t="s">
        <v>115</v>
      </c>
      <c r="H1514" t="s">
        <v>115</v>
      </c>
      <c r="I1514" t="s">
        <v>115</v>
      </c>
      <c r="J1514" t="s">
        <v>265</v>
      </c>
      <c r="L1514" t="s">
        <v>266</v>
      </c>
      <c r="M1514" t="s">
        <v>267</v>
      </c>
      <c r="N1514" t="s">
        <v>148</v>
      </c>
      <c r="O1514" t="s">
        <v>120</v>
      </c>
      <c r="P1514" s="8">
        <v>96950</v>
      </c>
      <c r="Q1514" t="s">
        <v>121</v>
      </c>
      <c r="S1514" s="10">
        <v>16702341795</v>
      </c>
      <c r="U1514" t="s">
        <v>149</v>
      </c>
      <c r="V1514">
        <v>45999</v>
      </c>
      <c r="W1514" t="s">
        <v>123</v>
      </c>
      <c r="Y1514" t="s">
        <v>268</v>
      </c>
      <c r="Z1514" t="s">
        <v>269</v>
      </c>
      <c r="AA1514" t="s">
        <v>270</v>
      </c>
      <c r="AB1514" t="s">
        <v>271</v>
      </c>
      <c r="AC1514" t="s">
        <v>266</v>
      </c>
      <c r="AD1514" t="s">
        <v>267</v>
      </c>
      <c r="AE1514" t="s">
        <v>119</v>
      </c>
      <c r="AF1514" t="s">
        <v>120</v>
      </c>
      <c r="AG1514" s="8">
        <v>96950</v>
      </c>
      <c r="AH1514" t="s">
        <v>121</v>
      </c>
      <c r="AJ1514" s="10">
        <v>16702341795</v>
      </c>
      <c r="AL1514" t="s">
        <v>154</v>
      </c>
      <c r="BD1514" t="str">
        <f>"41-1011.00"</f>
        <v>41-1011.00</v>
      </c>
      <c r="BE1514" t="s">
        <v>1059</v>
      </c>
      <c r="BF1514" t="s">
        <v>8336</v>
      </c>
      <c r="BG1514" t="s">
        <v>5438</v>
      </c>
      <c r="BH1514">
        <v>1</v>
      </c>
      <c r="BJ1514" s="1">
        <v>45731</v>
      </c>
      <c r="BK1514" s="1">
        <v>46095</v>
      </c>
      <c r="BN1514">
        <v>40</v>
      </c>
      <c r="BO1514">
        <v>0</v>
      </c>
      <c r="BP1514">
        <v>8</v>
      </c>
      <c r="BQ1514">
        <v>8</v>
      </c>
      <c r="BR1514">
        <v>8</v>
      </c>
      <c r="BS1514">
        <v>8</v>
      </c>
      <c r="BT1514">
        <v>8</v>
      </c>
      <c r="BU1514">
        <v>0</v>
      </c>
      <c r="BV1514" t="str">
        <f>"9:00 AM"</f>
        <v>9:00 AM</v>
      </c>
      <c r="BW1514" t="str">
        <f>"6:00 PM"</f>
        <v>6:00 PM</v>
      </c>
      <c r="BX1514" t="s">
        <v>226</v>
      </c>
      <c r="BY1514">
        <v>0</v>
      </c>
      <c r="BZ1514">
        <v>12</v>
      </c>
      <c r="CA1514" t="s">
        <v>133</v>
      </c>
      <c r="CB1514">
        <v>35</v>
      </c>
      <c r="CC1514" s="2" t="s">
        <v>8337</v>
      </c>
      <c r="CD1514" t="s">
        <v>8338</v>
      </c>
      <c r="CE1514" t="s">
        <v>119</v>
      </c>
      <c r="CF1514" t="s">
        <v>120</v>
      </c>
      <c r="CG1514" t="s">
        <v>120</v>
      </c>
      <c r="CH1514" s="8">
        <v>96950</v>
      </c>
      <c r="CI1514" s="3">
        <v>11.35</v>
      </c>
      <c r="CJ1514" s="3">
        <v>25</v>
      </c>
      <c r="CM1514" t="s">
        <v>136</v>
      </c>
      <c r="CN1514">
        <v>0</v>
      </c>
      <c r="CO1514" t="s">
        <v>138</v>
      </c>
      <c r="CQ1514" t="s">
        <v>115</v>
      </c>
      <c r="CR1514" t="s">
        <v>133</v>
      </c>
      <c r="CS1514" t="s">
        <v>133</v>
      </c>
      <c r="CT1514" t="s">
        <v>139</v>
      </c>
      <c r="CU1514" t="s">
        <v>139</v>
      </c>
      <c r="CV1514" t="s">
        <v>133</v>
      </c>
      <c r="CW1514" t="s">
        <v>133</v>
      </c>
      <c r="CX1514" t="s">
        <v>638</v>
      </c>
      <c r="CY1514" s="10">
        <v>16702341795</v>
      </c>
      <c r="CZ1514" t="s">
        <v>154</v>
      </c>
      <c r="DA1514" t="s">
        <v>164</v>
      </c>
      <c r="DB1514" t="s">
        <v>133</v>
      </c>
      <c r="DC1514" t="s">
        <v>115</v>
      </c>
    </row>
    <row r="1515" spans="1:112" ht="14.45" customHeight="1" x14ac:dyDescent="0.25">
      <c r="A1515" t="s">
        <v>8339</v>
      </c>
      <c r="B1515" t="s">
        <v>192</v>
      </c>
      <c r="C1515" s="1">
        <v>45716</v>
      </c>
      <c r="D1515" s="1">
        <v>45742</v>
      </c>
      <c r="E1515" t="s">
        <v>144</v>
      </c>
      <c r="F1515" s="1">
        <v>45882</v>
      </c>
      <c r="G1515" t="s">
        <v>115</v>
      </c>
      <c r="H1515" t="s">
        <v>115</v>
      </c>
      <c r="I1515" t="s">
        <v>115</v>
      </c>
      <c r="J1515" t="s">
        <v>3419</v>
      </c>
      <c r="K1515" t="s">
        <v>3420</v>
      </c>
      <c r="L1515" t="s">
        <v>3421</v>
      </c>
      <c r="M1515" t="s">
        <v>3422</v>
      </c>
      <c r="N1515" t="s">
        <v>119</v>
      </c>
      <c r="O1515" t="s">
        <v>120</v>
      </c>
      <c r="P1515" s="8">
        <v>96950</v>
      </c>
      <c r="Q1515" t="s">
        <v>121</v>
      </c>
      <c r="S1515" s="10">
        <v>16702347492</v>
      </c>
      <c r="U1515" t="s">
        <v>3423</v>
      </c>
      <c r="V1515">
        <v>722310</v>
      </c>
      <c r="W1515" t="s">
        <v>123</v>
      </c>
      <c r="Y1515" t="s">
        <v>3424</v>
      </c>
      <c r="Z1515" t="s">
        <v>3425</v>
      </c>
      <c r="AA1515" t="s">
        <v>3426</v>
      </c>
      <c r="AB1515" t="s">
        <v>200</v>
      </c>
      <c r="AC1515" t="s">
        <v>3421</v>
      </c>
      <c r="AD1515" t="s">
        <v>3422</v>
      </c>
      <c r="AE1515" t="s">
        <v>119</v>
      </c>
      <c r="AF1515" t="s">
        <v>120</v>
      </c>
      <c r="AG1515" s="8">
        <v>96950</v>
      </c>
      <c r="AH1515" t="s">
        <v>121</v>
      </c>
      <c r="AI1515" t="s">
        <v>284</v>
      </c>
      <c r="AJ1515" s="10">
        <v>16702347492</v>
      </c>
      <c r="AL1515" t="s">
        <v>3427</v>
      </c>
      <c r="BD1515" t="str">
        <f>"53-3033.00"</f>
        <v>53-3033.00</v>
      </c>
      <c r="BE1515" t="s">
        <v>2961</v>
      </c>
      <c r="BF1515" t="s">
        <v>4466</v>
      </c>
      <c r="BG1515" t="s">
        <v>4467</v>
      </c>
      <c r="BH1515">
        <v>5</v>
      </c>
      <c r="BJ1515" s="1">
        <v>45884</v>
      </c>
      <c r="BK1515" s="1">
        <v>46248</v>
      </c>
      <c r="BN1515">
        <v>35</v>
      </c>
      <c r="BO1515">
        <v>0</v>
      </c>
      <c r="BP1515">
        <v>7</v>
      </c>
      <c r="BQ1515">
        <v>7</v>
      </c>
      <c r="BR1515">
        <v>7</v>
      </c>
      <c r="BS1515">
        <v>7</v>
      </c>
      <c r="BT1515">
        <v>7</v>
      </c>
      <c r="BU1515">
        <v>0</v>
      </c>
      <c r="BV1515" t="str">
        <f>"6:00 AM"</f>
        <v>6:00 AM</v>
      </c>
      <c r="BW1515" t="str">
        <f>"2:00 PM"</f>
        <v>2:00 PM</v>
      </c>
      <c r="BX1515" t="s">
        <v>226</v>
      </c>
      <c r="BY1515">
        <v>0</v>
      </c>
      <c r="BZ1515">
        <v>12</v>
      </c>
      <c r="CA1515" t="s">
        <v>115</v>
      </c>
      <c r="CC1515" t="s">
        <v>4468</v>
      </c>
      <c r="CD1515" t="s">
        <v>3421</v>
      </c>
      <c r="CE1515" t="s">
        <v>3422</v>
      </c>
      <c r="CF1515" t="s">
        <v>119</v>
      </c>
      <c r="CG1515" t="s">
        <v>120</v>
      </c>
      <c r="CH1515" s="8">
        <v>96950</v>
      </c>
      <c r="CI1515" s="3">
        <v>8.15</v>
      </c>
      <c r="CJ1515" s="3">
        <v>8.1999999999999993</v>
      </c>
      <c r="CK1515" s="3">
        <v>12.23</v>
      </c>
      <c r="CL1515" s="3">
        <v>12.3</v>
      </c>
      <c r="CM1515" t="s">
        <v>136</v>
      </c>
      <c r="CN1515" t="s">
        <v>246</v>
      </c>
      <c r="CO1515" t="s">
        <v>138</v>
      </c>
      <c r="CQ1515" t="s">
        <v>115</v>
      </c>
      <c r="CR1515" t="s">
        <v>133</v>
      </c>
      <c r="CS1515" t="s">
        <v>139</v>
      </c>
      <c r="CT1515" t="s">
        <v>133</v>
      </c>
      <c r="CU1515" t="s">
        <v>139</v>
      </c>
      <c r="CV1515" t="s">
        <v>133</v>
      </c>
      <c r="CW1515" t="s">
        <v>139</v>
      </c>
      <c r="CX1515" t="s">
        <v>5270</v>
      </c>
      <c r="CY1515" s="10">
        <v>16702347492</v>
      </c>
      <c r="CZ1515" t="s">
        <v>3427</v>
      </c>
      <c r="DA1515" t="s">
        <v>793</v>
      </c>
      <c r="DB1515" t="s">
        <v>133</v>
      </c>
      <c r="DC1515" t="s">
        <v>115</v>
      </c>
    </row>
    <row r="1516" spans="1:112" ht="14.45" customHeight="1" x14ac:dyDescent="0.25">
      <c r="A1516" t="s">
        <v>996</v>
      </c>
      <c r="B1516" t="s">
        <v>901</v>
      </c>
      <c r="C1516" s="1">
        <v>45678</v>
      </c>
      <c r="D1516" s="1">
        <v>45743</v>
      </c>
      <c r="E1516" t="s">
        <v>114</v>
      </c>
      <c r="G1516" t="s">
        <v>115</v>
      </c>
      <c r="H1516" t="s">
        <v>115</v>
      </c>
      <c r="I1516" t="s">
        <v>115</v>
      </c>
      <c r="J1516" t="s">
        <v>997</v>
      </c>
      <c r="L1516" t="s">
        <v>998</v>
      </c>
      <c r="M1516" t="s">
        <v>999</v>
      </c>
      <c r="N1516" t="s">
        <v>119</v>
      </c>
      <c r="O1516" t="s">
        <v>120</v>
      </c>
      <c r="P1516" s="8">
        <v>96950</v>
      </c>
      <c r="Q1516" t="s">
        <v>121</v>
      </c>
      <c r="S1516" s="10">
        <v>16702858730</v>
      </c>
      <c r="U1516" t="s">
        <v>1000</v>
      </c>
      <c r="V1516">
        <v>561320</v>
      </c>
      <c r="W1516" t="s">
        <v>123</v>
      </c>
      <c r="Y1516" t="s">
        <v>1001</v>
      </c>
      <c r="Z1516" t="s">
        <v>1002</v>
      </c>
      <c r="AA1516" t="s">
        <v>1003</v>
      </c>
      <c r="AB1516" t="s">
        <v>288</v>
      </c>
      <c r="AC1516" t="s">
        <v>998</v>
      </c>
      <c r="AD1516" t="s">
        <v>999</v>
      </c>
      <c r="AE1516" t="s">
        <v>119</v>
      </c>
      <c r="AF1516" t="s">
        <v>120</v>
      </c>
      <c r="AG1516" s="8">
        <v>96950</v>
      </c>
      <c r="AH1516" t="s">
        <v>121</v>
      </c>
      <c r="AJ1516" s="10">
        <v>16702858730</v>
      </c>
      <c r="AL1516" t="s">
        <v>1004</v>
      </c>
      <c r="BD1516" t="str">
        <f>"37-2012.00"</f>
        <v>37-2012.00</v>
      </c>
      <c r="BE1516" t="s">
        <v>512</v>
      </c>
      <c r="BF1516" t="s">
        <v>1005</v>
      </c>
      <c r="BG1516" t="s">
        <v>1006</v>
      </c>
      <c r="BH1516">
        <v>15</v>
      </c>
      <c r="BI1516">
        <v>10</v>
      </c>
      <c r="BJ1516" s="1">
        <v>45748</v>
      </c>
      <c r="BK1516" s="1">
        <v>46112</v>
      </c>
      <c r="BL1516" s="1">
        <v>45748</v>
      </c>
      <c r="BM1516" s="1">
        <v>46112</v>
      </c>
      <c r="BN1516">
        <v>35</v>
      </c>
      <c r="BO1516">
        <v>0</v>
      </c>
      <c r="BP1516">
        <v>7</v>
      </c>
      <c r="BQ1516">
        <v>7</v>
      </c>
      <c r="BR1516">
        <v>7</v>
      </c>
      <c r="BS1516">
        <v>7</v>
      </c>
      <c r="BT1516">
        <v>7</v>
      </c>
      <c r="BU1516">
        <v>0</v>
      </c>
      <c r="BV1516" t="str">
        <f>"9:00 AM"</f>
        <v>9:00 AM</v>
      </c>
      <c r="BW1516" t="str">
        <f>"5:00 PM"</f>
        <v>5:00 PM</v>
      </c>
      <c r="BX1516" t="s">
        <v>158</v>
      </c>
      <c r="BY1516">
        <v>0</v>
      </c>
      <c r="BZ1516">
        <v>3</v>
      </c>
      <c r="CA1516" t="s">
        <v>115</v>
      </c>
      <c r="CC1516" t="s">
        <v>1007</v>
      </c>
      <c r="CD1516" t="s">
        <v>1008</v>
      </c>
      <c r="CE1516" t="s">
        <v>1009</v>
      </c>
      <c r="CF1516" t="s">
        <v>119</v>
      </c>
      <c r="CG1516" t="s">
        <v>120</v>
      </c>
      <c r="CH1516" s="8">
        <v>96950</v>
      </c>
      <c r="CI1516" s="3">
        <v>7.77</v>
      </c>
      <c r="CJ1516" s="3">
        <v>7.77</v>
      </c>
      <c r="CK1516" s="3">
        <v>11.66</v>
      </c>
      <c r="CL1516" s="3">
        <v>11.66</v>
      </c>
      <c r="CM1516" t="s">
        <v>136</v>
      </c>
      <c r="CN1516" t="s">
        <v>368</v>
      </c>
      <c r="CO1516" t="s">
        <v>138</v>
      </c>
      <c r="CQ1516" t="s">
        <v>115</v>
      </c>
      <c r="CR1516" t="s">
        <v>133</v>
      </c>
      <c r="CS1516" t="s">
        <v>139</v>
      </c>
      <c r="CT1516" t="s">
        <v>133</v>
      </c>
      <c r="CU1516" t="s">
        <v>139</v>
      </c>
      <c r="CV1516" t="s">
        <v>133</v>
      </c>
      <c r="CW1516" t="s">
        <v>139</v>
      </c>
      <c r="CX1516" s="2" t="s">
        <v>1010</v>
      </c>
      <c r="CY1516" s="10">
        <v>16702858730</v>
      </c>
      <c r="CZ1516" t="s">
        <v>1004</v>
      </c>
      <c r="DA1516" t="s">
        <v>209</v>
      </c>
      <c r="DB1516" t="s">
        <v>133</v>
      </c>
      <c r="DC1516" t="s">
        <v>115</v>
      </c>
    </row>
    <row r="1517" spans="1:112" ht="14.45" customHeight="1" x14ac:dyDescent="0.25">
      <c r="A1517" t="s">
        <v>1011</v>
      </c>
      <c r="B1517" t="s">
        <v>143</v>
      </c>
      <c r="C1517" s="1">
        <v>45698</v>
      </c>
      <c r="D1517" s="1">
        <v>45743</v>
      </c>
      <c r="E1517" t="s">
        <v>144</v>
      </c>
      <c r="F1517" s="1">
        <v>45868</v>
      </c>
      <c r="G1517" t="s">
        <v>115</v>
      </c>
      <c r="H1517" t="s">
        <v>115</v>
      </c>
      <c r="I1517" t="s">
        <v>115</v>
      </c>
      <c r="J1517" t="s">
        <v>1012</v>
      </c>
      <c r="L1517" t="s">
        <v>1013</v>
      </c>
      <c r="N1517" t="s">
        <v>162</v>
      </c>
      <c r="O1517" t="s">
        <v>120</v>
      </c>
      <c r="P1517" s="8">
        <v>96952</v>
      </c>
      <c r="Q1517" t="s">
        <v>121</v>
      </c>
      <c r="S1517" s="10">
        <v>16704330422</v>
      </c>
      <c r="U1517" t="s">
        <v>1014</v>
      </c>
      <c r="V1517">
        <v>212312</v>
      </c>
      <c r="W1517" t="s">
        <v>123</v>
      </c>
      <c r="Y1517" t="s">
        <v>1015</v>
      </c>
      <c r="Z1517" t="s">
        <v>1016</v>
      </c>
      <c r="AA1517" t="s">
        <v>1017</v>
      </c>
      <c r="AB1517" t="s">
        <v>1018</v>
      </c>
      <c r="AC1517" t="s">
        <v>1013</v>
      </c>
      <c r="AE1517" t="s">
        <v>162</v>
      </c>
      <c r="AF1517" t="s">
        <v>120</v>
      </c>
      <c r="AG1517" s="8">
        <v>96952</v>
      </c>
      <c r="AH1517" t="s">
        <v>121</v>
      </c>
      <c r="AJ1517" s="10">
        <v>16704330422</v>
      </c>
      <c r="AL1517" t="s">
        <v>1019</v>
      </c>
      <c r="BD1517" t="str">
        <f>"49-3042.00"</f>
        <v>49-3042.00</v>
      </c>
      <c r="BE1517" t="s">
        <v>1020</v>
      </c>
      <c r="BF1517" t="s">
        <v>1021</v>
      </c>
      <c r="BG1517" t="s">
        <v>1022</v>
      </c>
      <c r="BH1517">
        <v>3</v>
      </c>
      <c r="BI1517">
        <v>3</v>
      </c>
      <c r="BJ1517" s="1">
        <v>45870</v>
      </c>
      <c r="BK1517" s="1">
        <v>46234</v>
      </c>
      <c r="BL1517" s="1">
        <v>45870</v>
      </c>
      <c r="BM1517" s="1">
        <v>46234</v>
      </c>
      <c r="BN1517">
        <v>40</v>
      </c>
      <c r="BO1517">
        <v>0</v>
      </c>
      <c r="BP1517">
        <v>8</v>
      </c>
      <c r="BQ1517">
        <v>8</v>
      </c>
      <c r="BR1517">
        <v>8</v>
      </c>
      <c r="BS1517">
        <v>8</v>
      </c>
      <c r="BT1517">
        <v>8</v>
      </c>
      <c r="BU1517">
        <v>0</v>
      </c>
      <c r="BV1517" t="str">
        <f>"7:30 AM"</f>
        <v>7:30 AM</v>
      </c>
      <c r="BW1517" t="str">
        <f>"4:30 PM"</f>
        <v>4:30 PM</v>
      </c>
      <c r="BX1517" t="s">
        <v>158</v>
      </c>
      <c r="BY1517">
        <v>0</v>
      </c>
      <c r="BZ1517">
        <v>24</v>
      </c>
      <c r="CA1517" t="s">
        <v>115</v>
      </c>
      <c r="CC1517" t="s">
        <v>1023</v>
      </c>
      <c r="CD1517" t="s">
        <v>1013</v>
      </c>
      <c r="CF1517" t="s">
        <v>162</v>
      </c>
      <c r="CG1517" t="s">
        <v>120</v>
      </c>
      <c r="CH1517" s="8">
        <v>96952</v>
      </c>
      <c r="CI1517" s="3">
        <v>12.5</v>
      </c>
      <c r="CJ1517" s="3">
        <v>13.5</v>
      </c>
      <c r="CK1517" s="3">
        <v>18.75</v>
      </c>
      <c r="CL1517" s="3">
        <v>20.25</v>
      </c>
      <c r="CM1517" t="s">
        <v>136</v>
      </c>
      <c r="CN1517" t="s">
        <v>1024</v>
      </c>
      <c r="CO1517" t="s">
        <v>466</v>
      </c>
      <c r="CQ1517" t="s">
        <v>115</v>
      </c>
      <c r="CR1517" t="s">
        <v>133</v>
      </c>
      <c r="CS1517" t="s">
        <v>133</v>
      </c>
      <c r="CT1517" t="s">
        <v>133</v>
      </c>
      <c r="CU1517" t="s">
        <v>139</v>
      </c>
      <c r="CV1517" t="s">
        <v>133</v>
      </c>
      <c r="CW1517" t="s">
        <v>133</v>
      </c>
      <c r="CX1517" t="s">
        <v>1025</v>
      </c>
      <c r="CY1517" s="10">
        <v>16704330422</v>
      </c>
      <c r="CZ1517" t="s">
        <v>1019</v>
      </c>
      <c r="DA1517" t="s">
        <v>139</v>
      </c>
      <c r="DB1517" t="s">
        <v>133</v>
      </c>
      <c r="DC1517" t="s">
        <v>115</v>
      </c>
    </row>
    <row r="1518" spans="1:112" ht="14.45" customHeight="1" x14ac:dyDescent="0.25">
      <c r="A1518" t="s">
        <v>1039</v>
      </c>
      <c r="B1518" t="s">
        <v>113</v>
      </c>
      <c r="C1518" s="1">
        <v>45732</v>
      </c>
      <c r="D1518" s="1">
        <v>45743</v>
      </c>
      <c r="E1518" t="s">
        <v>114</v>
      </c>
      <c r="G1518" t="s">
        <v>115</v>
      </c>
      <c r="H1518" t="s">
        <v>115</v>
      </c>
      <c r="I1518" t="s">
        <v>115</v>
      </c>
      <c r="J1518" t="s">
        <v>1040</v>
      </c>
      <c r="K1518" t="s">
        <v>1040</v>
      </c>
      <c r="L1518" t="s">
        <v>1041</v>
      </c>
      <c r="N1518" t="s">
        <v>148</v>
      </c>
      <c r="O1518" t="s">
        <v>120</v>
      </c>
      <c r="P1518" s="8">
        <v>96950</v>
      </c>
      <c r="Q1518" t="s">
        <v>121</v>
      </c>
      <c r="S1518" s="10">
        <v>16702871415</v>
      </c>
      <c r="U1518" t="s">
        <v>1042</v>
      </c>
      <c r="V1518">
        <v>561320</v>
      </c>
      <c r="W1518" t="s">
        <v>123</v>
      </c>
      <c r="Y1518" t="s">
        <v>1043</v>
      </c>
      <c r="Z1518" t="s">
        <v>1044</v>
      </c>
      <c r="AA1518" t="s">
        <v>1045</v>
      </c>
      <c r="AB1518" t="s">
        <v>565</v>
      </c>
      <c r="AC1518" t="s">
        <v>1041</v>
      </c>
      <c r="AE1518" t="s">
        <v>148</v>
      </c>
      <c r="AF1518" t="s">
        <v>120</v>
      </c>
      <c r="AG1518" s="8">
        <v>96950</v>
      </c>
      <c r="AH1518" t="s">
        <v>121</v>
      </c>
      <c r="AI1518" t="s">
        <v>119</v>
      </c>
      <c r="AJ1518" s="10">
        <v>16702871415</v>
      </c>
      <c r="AL1518" t="s">
        <v>1046</v>
      </c>
      <c r="BD1518" t="str">
        <f>"49-9071.00"</f>
        <v>49-9071.00</v>
      </c>
      <c r="BE1518" t="s">
        <v>241</v>
      </c>
      <c r="BF1518" t="s">
        <v>1047</v>
      </c>
      <c r="BG1518" t="s">
        <v>1048</v>
      </c>
      <c r="BH1518">
        <v>10</v>
      </c>
      <c r="BJ1518" s="1">
        <v>45870</v>
      </c>
      <c r="BK1518" s="1">
        <v>46234</v>
      </c>
      <c r="BN1518">
        <v>35</v>
      </c>
      <c r="BO1518">
        <v>0</v>
      </c>
      <c r="BP1518">
        <v>7</v>
      </c>
      <c r="BQ1518">
        <v>7</v>
      </c>
      <c r="BR1518">
        <v>7</v>
      </c>
      <c r="BS1518">
        <v>7</v>
      </c>
      <c r="BT1518">
        <v>7</v>
      </c>
      <c r="BU1518">
        <v>0</v>
      </c>
      <c r="BV1518" t="str">
        <f>"8:00 AM"</f>
        <v>8:00 AM</v>
      </c>
      <c r="BW1518" t="str">
        <f>"4:00 PM"</f>
        <v>4:00 PM</v>
      </c>
      <c r="BX1518" t="s">
        <v>158</v>
      </c>
      <c r="BY1518">
        <v>0</v>
      </c>
      <c r="BZ1518">
        <v>12</v>
      </c>
      <c r="CA1518" t="s">
        <v>115</v>
      </c>
      <c r="CC1518" t="s">
        <v>1049</v>
      </c>
      <c r="CD1518" t="s">
        <v>1050</v>
      </c>
      <c r="CF1518" t="s">
        <v>148</v>
      </c>
      <c r="CG1518" t="s">
        <v>120</v>
      </c>
      <c r="CH1518" s="8">
        <v>96950</v>
      </c>
      <c r="CI1518" s="3">
        <v>9.75</v>
      </c>
      <c r="CJ1518" s="3">
        <v>9.75</v>
      </c>
      <c r="CK1518" s="3">
        <v>14.63</v>
      </c>
      <c r="CL1518" s="3">
        <v>14.63</v>
      </c>
      <c r="CM1518" t="s">
        <v>136</v>
      </c>
      <c r="CN1518" t="s">
        <v>139</v>
      </c>
      <c r="CO1518" t="s">
        <v>138</v>
      </c>
      <c r="CQ1518" t="s">
        <v>115</v>
      </c>
      <c r="CR1518" t="s">
        <v>133</v>
      </c>
      <c r="CS1518" t="s">
        <v>133</v>
      </c>
      <c r="CT1518" t="s">
        <v>133</v>
      </c>
      <c r="CU1518" t="s">
        <v>139</v>
      </c>
      <c r="CV1518" t="s">
        <v>133</v>
      </c>
      <c r="CW1518" t="s">
        <v>139</v>
      </c>
      <c r="CX1518" t="s">
        <v>1051</v>
      </c>
      <c r="CY1518" s="10">
        <v>16702871415</v>
      </c>
      <c r="CZ1518" t="s">
        <v>1046</v>
      </c>
      <c r="DA1518" t="s">
        <v>139</v>
      </c>
      <c r="DB1518" t="s">
        <v>133</v>
      </c>
      <c r="DC1518" t="s">
        <v>115</v>
      </c>
    </row>
    <row r="1519" spans="1:112" ht="14.45" customHeight="1" x14ac:dyDescent="0.25">
      <c r="A1519" t="s">
        <v>2593</v>
      </c>
      <c r="B1519" t="s">
        <v>113</v>
      </c>
      <c r="C1519" s="1">
        <v>45734</v>
      </c>
      <c r="D1519" s="1">
        <v>45743</v>
      </c>
      <c r="E1519" t="s">
        <v>144</v>
      </c>
      <c r="F1519" s="1">
        <v>45929</v>
      </c>
      <c r="G1519" t="s">
        <v>115</v>
      </c>
      <c r="H1519" t="s">
        <v>115</v>
      </c>
      <c r="I1519" t="s">
        <v>115</v>
      </c>
      <c r="J1519" t="s">
        <v>1177</v>
      </c>
      <c r="L1519" t="s">
        <v>1178</v>
      </c>
      <c r="N1519" t="s">
        <v>119</v>
      </c>
      <c r="O1519" t="s">
        <v>120</v>
      </c>
      <c r="P1519" s="8">
        <v>96950</v>
      </c>
      <c r="Q1519" t="s">
        <v>121</v>
      </c>
      <c r="S1519" s="10">
        <v>16702886108</v>
      </c>
      <c r="U1519" t="s">
        <v>1179</v>
      </c>
      <c r="V1519">
        <v>23622</v>
      </c>
      <c r="W1519" t="s">
        <v>123</v>
      </c>
      <c r="Y1519" t="s">
        <v>1180</v>
      </c>
      <c r="Z1519" t="s">
        <v>1181</v>
      </c>
      <c r="AB1519" t="s">
        <v>200</v>
      </c>
      <c r="AC1519" t="s">
        <v>1182</v>
      </c>
      <c r="AE1519" t="s">
        <v>119</v>
      </c>
      <c r="AF1519" t="s">
        <v>120</v>
      </c>
      <c r="AG1519" s="8">
        <v>96950</v>
      </c>
      <c r="AH1519" t="s">
        <v>121</v>
      </c>
      <c r="AJ1519" s="10">
        <v>16702886108</v>
      </c>
      <c r="AL1519" t="s">
        <v>1183</v>
      </c>
      <c r="BD1519" t="str">
        <f>"49-9071.00"</f>
        <v>49-9071.00</v>
      </c>
      <c r="BE1519" t="s">
        <v>241</v>
      </c>
      <c r="BF1519" t="s">
        <v>1978</v>
      </c>
      <c r="BG1519" t="s">
        <v>1979</v>
      </c>
      <c r="BH1519">
        <v>20</v>
      </c>
      <c r="BJ1519" s="1">
        <v>45930</v>
      </c>
      <c r="BK1519" s="1">
        <v>46294</v>
      </c>
      <c r="BN1519">
        <v>40</v>
      </c>
      <c r="BO1519">
        <v>0</v>
      </c>
      <c r="BP1519">
        <v>8</v>
      </c>
      <c r="BQ1519">
        <v>8</v>
      </c>
      <c r="BR1519">
        <v>8</v>
      </c>
      <c r="BS1519">
        <v>8</v>
      </c>
      <c r="BT1519">
        <v>8</v>
      </c>
      <c r="BU1519">
        <v>0</v>
      </c>
      <c r="BV1519" t="str">
        <f>"8:00 AM"</f>
        <v>8:00 AM</v>
      </c>
      <c r="BW1519" t="str">
        <f>"5:00 PM"</f>
        <v>5:00 PM</v>
      </c>
      <c r="BX1519" t="s">
        <v>226</v>
      </c>
      <c r="BY1519">
        <v>0</v>
      </c>
      <c r="BZ1519">
        <v>24</v>
      </c>
      <c r="CA1519" t="s">
        <v>115</v>
      </c>
      <c r="CC1519" t="s">
        <v>1980</v>
      </c>
      <c r="CD1519" t="s">
        <v>1187</v>
      </c>
      <c r="CF1519" t="s">
        <v>119</v>
      </c>
      <c r="CG1519" t="s">
        <v>120</v>
      </c>
      <c r="CH1519" s="8">
        <v>96950</v>
      </c>
      <c r="CI1519" s="3">
        <v>9.75</v>
      </c>
      <c r="CJ1519" s="3">
        <v>9.75</v>
      </c>
      <c r="CK1519" s="3">
        <v>14.63</v>
      </c>
      <c r="CL1519" s="3">
        <v>14.63</v>
      </c>
      <c r="CM1519" t="s">
        <v>136</v>
      </c>
      <c r="CN1519" t="s">
        <v>209</v>
      </c>
      <c r="CO1519" t="s">
        <v>466</v>
      </c>
      <c r="CQ1519" t="s">
        <v>115</v>
      </c>
      <c r="CR1519" t="s">
        <v>133</v>
      </c>
      <c r="CS1519" t="s">
        <v>133</v>
      </c>
      <c r="CT1519" t="s">
        <v>133</v>
      </c>
      <c r="CU1519" t="s">
        <v>139</v>
      </c>
      <c r="CV1519" t="s">
        <v>133</v>
      </c>
      <c r="CW1519" t="s">
        <v>133</v>
      </c>
      <c r="CX1519" t="s">
        <v>1981</v>
      </c>
      <c r="CY1519" s="10">
        <v>16702886108</v>
      </c>
      <c r="CZ1519" t="s">
        <v>1183</v>
      </c>
      <c r="DA1519" t="s">
        <v>209</v>
      </c>
      <c r="DB1519" t="s">
        <v>133</v>
      </c>
      <c r="DC1519" t="s">
        <v>115</v>
      </c>
      <c r="DD1519" t="s">
        <v>1180</v>
      </c>
      <c r="DE1519" t="s">
        <v>1189</v>
      </c>
      <c r="DG1519" t="s">
        <v>1177</v>
      </c>
      <c r="DH1519" t="s">
        <v>1183</v>
      </c>
    </row>
    <row r="1520" spans="1:112" ht="14.45" customHeight="1" x14ac:dyDescent="0.25">
      <c r="A1520" t="s">
        <v>4442</v>
      </c>
      <c r="B1520" t="s">
        <v>113</v>
      </c>
      <c r="C1520" s="1">
        <v>45732</v>
      </c>
      <c r="D1520" s="1">
        <v>45743</v>
      </c>
      <c r="E1520" t="s">
        <v>144</v>
      </c>
      <c r="F1520" s="1">
        <v>45929</v>
      </c>
      <c r="G1520" t="s">
        <v>115</v>
      </c>
      <c r="H1520" t="s">
        <v>133</v>
      </c>
      <c r="I1520" t="s">
        <v>115</v>
      </c>
      <c r="J1520" t="s">
        <v>4443</v>
      </c>
      <c r="K1520" t="s">
        <v>4443</v>
      </c>
      <c r="L1520" t="s">
        <v>4444</v>
      </c>
      <c r="M1520" t="s">
        <v>4445</v>
      </c>
      <c r="N1520" t="s">
        <v>119</v>
      </c>
      <c r="O1520" t="s">
        <v>120</v>
      </c>
      <c r="P1520" s="8">
        <v>96950</v>
      </c>
      <c r="Q1520" t="s">
        <v>121</v>
      </c>
      <c r="S1520" s="10">
        <v>16702337770</v>
      </c>
      <c r="U1520" t="s">
        <v>4446</v>
      </c>
      <c r="V1520">
        <v>5413</v>
      </c>
      <c r="W1520" t="s">
        <v>123</v>
      </c>
      <c r="Y1520" t="s">
        <v>2597</v>
      </c>
      <c r="Z1520" t="s">
        <v>2598</v>
      </c>
      <c r="AA1520" t="s">
        <v>1411</v>
      </c>
      <c r="AB1520" t="s">
        <v>4447</v>
      </c>
      <c r="AC1520" t="s">
        <v>4448</v>
      </c>
      <c r="AD1520" t="s">
        <v>4445</v>
      </c>
      <c r="AE1520" t="s">
        <v>119</v>
      </c>
      <c r="AF1520" t="s">
        <v>120</v>
      </c>
      <c r="AG1520" s="8">
        <v>96950</v>
      </c>
      <c r="AH1520" t="s">
        <v>121</v>
      </c>
      <c r="AJ1520" s="10">
        <v>16702337770</v>
      </c>
      <c r="AL1520" t="s">
        <v>4449</v>
      </c>
      <c r="BD1520" t="str">
        <f>"17-3022.00"</f>
        <v>17-3022.00</v>
      </c>
      <c r="BE1520" t="s">
        <v>1567</v>
      </c>
      <c r="BF1520" t="s">
        <v>4450</v>
      </c>
      <c r="BG1520" t="s">
        <v>4451</v>
      </c>
      <c r="BH1520">
        <v>5</v>
      </c>
      <c r="BJ1520" s="1">
        <v>45931</v>
      </c>
      <c r="BK1520" s="1">
        <v>46295</v>
      </c>
      <c r="BN1520">
        <v>40</v>
      </c>
      <c r="BO1520">
        <v>0</v>
      </c>
      <c r="BP1520">
        <v>8</v>
      </c>
      <c r="BQ1520">
        <v>8</v>
      </c>
      <c r="BR1520">
        <v>8</v>
      </c>
      <c r="BS1520">
        <v>8</v>
      </c>
      <c r="BT1520">
        <v>8</v>
      </c>
      <c r="BU1520">
        <v>0</v>
      </c>
      <c r="BV1520" t="str">
        <f>"8:00 AM"</f>
        <v>8:00 AM</v>
      </c>
      <c r="BW1520" t="str">
        <f>"5:00 PM"</f>
        <v>5:00 PM</v>
      </c>
      <c r="BX1520" t="s">
        <v>726</v>
      </c>
      <c r="BY1520">
        <v>0</v>
      </c>
      <c r="BZ1520">
        <v>24</v>
      </c>
      <c r="CA1520" t="s">
        <v>115</v>
      </c>
      <c r="CC1520" s="2" t="s">
        <v>4452</v>
      </c>
      <c r="CD1520" t="s">
        <v>4445</v>
      </c>
      <c r="CE1520" t="s">
        <v>4445</v>
      </c>
      <c r="CF1520" t="s">
        <v>119</v>
      </c>
      <c r="CG1520" t="s">
        <v>120</v>
      </c>
      <c r="CH1520" s="8">
        <v>96950</v>
      </c>
      <c r="CI1520" s="3">
        <v>15.75</v>
      </c>
      <c r="CJ1520" s="3">
        <v>15.75</v>
      </c>
      <c r="CK1520" s="3">
        <v>23.62</v>
      </c>
      <c r="CL1520" s="3">
        <v>23.62</v>
      </c>
      <c r="CM1520" t="s">
        <v>136</v>
      </c>
      <c r="CN1520" t="s">
        <v>3800</v>
      </c>
      <c r="CO1520" t="s">
        <v>138</v>
      </c>
      <c r="CQ1520" t="s">
        <v>115</v>
      </c>
      <c r="CR1520" t="s">
        <v>133</v>
      </c>
      <c r="CS1520" t="s">
        <v>133</v>
      </c>
      <c r="CT1520" t="s">
        <v>133</v>
      </c>
      <c r="CU1520" t="s">
        <v>139</v>
      </c>
      <c r="CV1520" t="s">
        <v>133</v>
      </c>
      <c r="CW1520" t="s">
        <v>139</v>
      </c>
      <c r="CX1520" t="s">
        <v>4453</v>
      </c>
      <c r="CY1520" s="10">
        <v>16707837461</v>
      </c>
      <c r="CZ1520" t="s">
        <v>2602</v>
      </c>
      <c r="DA1520" t="s">
        <v>2603</v>
      </c>
      <c r="DB1520" t="s">
        <v>133</v>
      </c>
      <c r="DC1520" t="s">
        <v>115</v>
      </c>
    </row>
    <row r="1521" spans="1:112" ht="14.45" customHeight="1" x14ac:dyDescent="0.25">
      <c r="A1521" t="s">
        <v>5634</v>
      </c>
      <c r="B1521" t="s">
        <v>212</v>
      </c>
      <c r="C1521" s="1">
        <v>45676</v>
      </c>
      <c r="D1521" s="1">
        <v>45743</v>
      </c>
      <c r="E1521" t="s">
        <v>114</v>
      </c>
      <c r="G1521" t="s">
        <v>115</v>
      </c>
      <c r="H1521" t="s">
        <v>115</v>
      </c>
      <c r="I1521" t="s">
        <v>115</v>
      </c>
      <c r="J1521" t="s">
        <v>1509</v>
      </c>
      <c r="L1521" t="s">
        <v>1510</v>
      </c>
      <c r="N1521" t="s">
        <v>148</v>
      </c>
      <c r="O1521" t="s">
        <v>120</v>
      </c>
      <c r="P1521" s="8">
        <v>96950</v>
      </c>
      <c r="Q1521" t="s">
        <v>121</v>
      </c>
      <c r="R1521" t="s">
        <v>1511</v>
      </c>
      <c r="S1521" s="10">
        <v>16702345860</v>
      </c>
      <c r="U1521" t="s">
        <v>1512</v>
      </c>
      <c r="V1521">
        <v>5241</v>
      </c>
      <c r="W1521" t="s">
        <v>123</v>
      </c>
      <c r="Y1521" t="s">
        <v>1513</v>
      </c>
      <c r="Z1521" t="s">
        <v>1514</v>
      </c>
      <c r="AA1521" t="s">
        <v>1515</v>
      </c>
      <c r="AB1521" t="s">
        <v>565</v>
      </c>
      <c r="AC1521" t="s">
        <v>1510</v>
      </c>
      <c r="AE1521" t="s">
        <v>148</v>
      </c>
      <c r="AF1521" t="s">
        <v>120</v>
      </c>
      <c r="AG1521" s="8">
        <v>96950</v>
      </c>
      <c r="AH1521" t="s">
        <v>121</v>
      </c>
      <c r="AI1521" t="s">
        <v>1511</v>
      </c>
      <c r="AJ1521" s="10">
        <v>16702345860</v>
      </c>
      <c r="AL1521" t="s">
        <v>1516</v>
      </c>
      <c r="BD1521" t="str">
        <f>"15-1232.00"</f>
        <v>15-1232.00</v>
      </c>
      <c r="BE1521" t="s">
        <v>1430</v>
      </c>
      <c r="BF1521" t="s">
        <v>1517</v>
      </c>
      <c r="BG1521" t="s">
        <v>1518</v>
      </c>
      <c r="BH1521">
        <v>1</v>
      </c>
      <c r="BJ1521" s="1">
        <v>45778</v>
      </c>
      <c r="BK1521" s="1">
        <v>46142</v>
      </c>
      <c r="BN1521">
        <v>35</v>
      </c>
      <c r="BO1521">
        <v>0</v>
      </c>
      <c r="BP1521">
        <v>7</v>
      </c>
      <c r="BQ1521">
        <v>7</v>
      </c>
      <c r="BR1521">
        <v>7</v>
      </c>
      <c r="BS1521">
        <v>7</v>
      </c>
      <c r="BT1521">
        <v>7</v>
      </c>
      <c r="BU1521">
        <v>0</v>
      </c>
      <c r="BV1521" t="str">
        <f>"9:00 AM"</f>
        <v>9:00 AM</v>
      </c>
      <c r="BW1521" t="str">
        <f>"5:00 PM"</f>
        <v>5:00 PM</v>
      </c>
      <c r="BX1521" t="s">
        <v>226</v>
      </c>
      <c r="BY1521">
        <v>0</v>
      </c>
      <c r="BZ1521">
        <v>24</v>
      </c>
      <c r="CA1521" t="s">
        <v>115</v>
      </c>
      <c r="CC1521" s="2" t="s">
        <v>1519</v>
      </c>
      <c r="CD1521" t="s">
        <v>1520</v>
      </c>
      <c r="CE1521" t="s">
        <v>1521</v>
      </c>
      <c r="CF1521" t="s">
        <v>148</v>
      </c>
      <c r="CG1521" t="s">
        <v>120</v>
      </c>
      <c r="CH1521" s="8">
        <v>96950</v>
      </c>
      <c r="CI1521" s="3">
        <v>15.2</v>
      </c>
      <c r="CJ1521" s="3">
        <v>15.2</v>
      </c>
      <c r="CK1521" s="3">
        <v>22.8</v>
      </c>
      <c r="CL1521" s="3">
        <v>22.8</v>
      </c>
      <c r="CM1521" t="s">
        <v>136</v>
      </c>
      <c r="CN1521" t="s">
        <v>139</v>
      </c>
      <c r="CO1521" t="s">
        <v>138</v>
      </c>
      <c r="CQ1521" t="s">
        <v>115</v>
      </c>
      <c r="CR1521" t="s">
        <v>133</v>
      </c>
      <c r="CS1521" t="s">
        <v>139</v>
      </c>
      <c r="CT1521" t="s">
        <v>133</v>
      </c>
      <c r="CU1521" t="s">
        <v>133</v>
      </c>
      <c r="CV1521" t="s">
        <v>133</v>
      </c>
      <c r="CW1521" t="s">
        <v>139</v>
      </c>
      <c r="CX1521" t="s">
        <v>139</v>
      </c>
      <c r="CY1521" s="10">
        <v>16702345860</v>
      </c>
      <c r="CZ1521" t="s">
        <v>1516</v>
      </c>
      <c r="DA1521" t="s">
        <v>417</v>
      </c>
      <c r="DB1521" t="s">
        <v>133</v>
      </c>
      <c r="DC1521" t="s">
        <v>115</v>
      </c>
    </row>
    <row r="1522" spans="1:112" ht="14.45" customHeight="1" x14ac:dyDescent="0.25">
      <c r="A1522" t="s">
        <v>5981</v>
      </c>
      <c r="B1522" t="s">
        <v>113</v>
      </c>
      <c r="C1522" s="1">
        <v>45731</v>
      </c>
      <c r="D1522" s="1">
        <v>45743</v>
      </c>
      <c r="E1522" t="s">
        <v>144</v>
      </c>
      <c r="F1522" s="1">
        <v>45929</v>
      </c>
      <c r="G1522" t="s">
        <v>115</v>
      </c>
      <c r="H1522" t="s">
        <v>133</v>
      </c>
      <c r="I1522" t="s">
        <v>115</v>
      </c>
      <c r="J1522" t="s">
        <v>5982</v>
      </c>
      <c r="K1522" t="s">
        <v>5983</v>
      </c>
      <c r="L1522" t="s">
        <v>5984</v>
      </c>
      <c r="M1522" t="s">
        <v>5985</v>
      </c>
      <c r="N1522" t="s">
        <v>119</v>
      </c>
      <c r="O1522" t="s">
        <v>120</v>
      </c>
      <c r="P1522" s="8">
        <v>96950</v>
      </c>
      <c r="Q1522" t="s">
        <v>121</v>
      </c>
      <c r="S1522" s="10">
        <v>16707837461</v>
      </c>
      <c r="U1522" t="s">
        <v>5986</v>
      </c>
      <c r="V1522">
        <v>722511</v>
      </c>
      <c r="W1522" t="s">
        <v>123</v>
      </c>
      <c r="Y1522" t="s">
        <v>1180</v>
      </c>
      <c r="Z1522" t="s">
        <v>5987</v>
      </c>
      <c r="AB1522" t="s">
        <v>945</v>
      </c>
      <c r="AC1522" t="s">
        <v>5984</v>
      </c>
      <c r="AD1522" t="s">
        <v>5988</v>
      </c>
      <c r="AE1522" t="s">
        <v>119</v>
      </c>
      <c r="AF1522" t="s">
        <v>120</v>
      </c>
      <c r="AG1522" s="8">
        <v>96950</v>
      </c>
      <c r="AH1522" t="s">
        <v>121</v>
      </c>
      <c r="AJ1522" s="10">
        <v>16707837461</v>
      </c>
      <c r="AL1522" t="s">
        <v>2602</v>
      </c>
      <c r="BD1522" t="str">
        <f>"35-2014.00"</f>
        <v>35-2014.00</v>
      </c>
      <c r="BE1522" t="s">
        <v>273</v>
      </c>
      <c r="BF1522" t="s">
        <v>5989</v>
      </c>
      <c r="BG1522" t="s">
        <v>275</v>
      </c>
      <c r="BH1522">
        <v>7</v>
      </c>
      <c r="BJ1522" s="1">
        <v>45931</v>
      </c>
      <c r="BK1522" s="1">
        <v>46295</v>
      </c>
      <c r="BN1522">
        <v>40</v>
      </c>
      <c r="BO1522">
        <v>0</v>
      </c>
      <c r="BP1522">
        <v>8</v>
      </c>
      <c r="BQ1522">
        <v>8</v>
      </c>
      <c r="BR1522">
        <v>8</v>
      </c>
      <c r="BS1522">
        <v>8</v>
      </c>
      <c r="BT1522">
        <v>8</v>
      </c>
      <c r="BU1522">
        <v>0</v>
      </c>
      <c r="BV1522" t="str">
        <f>"10:00 AM"</f>
        <v>10:00 AM</v>
      </c>
      <c r="BW1522" t="str">
        <f>"9:00 PM"</f>
        <v>9:00 PM</v>
      </c>
      <c r="BX1522" t="s">
        <v>158</v>
      </c>
      <c r="BY1522">
        <v>0</v>
      </c>
      <c r="BZ1522">
        <v>12</v>
      </c>
      <c r="CA1522" t="s">
        <v>115</v>
      </c>
      <c r="CC1522" s="2" t="s">
        <v>5990</v>
      </c>
      <c r="CD1522" t="s">
        <v>5984</v>
      </c>
      <c r="CE1522" t="s">
        <v>4739</v>
      </c>
      <c r="CF1522" t="s">
        <v>119</v>
      </c>
      <c r="CG1522" t="s">
        <v>120</v>
      </c>
      <c r="CH1522" s="8">
        <v>96950</v>
      </c>
      <c r="CI1522" s="3">
        <v>8.83</v>
      </c>
      <c r="CJ1522" s="3">
        <v>8.83</v>
      </c>
      <c r="CK1522" s="3">
        <v>12.79</v>
      </c>
      <c r="CL1522" s="3">
        <v>12.79</v>
      </c>
      <c r="CM1522" t="s">
        <v>136</v>
      </c>
      <c r="CN1522" t="s">
        <v>4486</v>
      </c>
      <c r="CO1522" t="s">
        <v>138</v>
      </c>
      <c r="CQ1522" t="s">
        <v>115</v>
      </c>
      <c r="CR1522" t="s">
        <v>133</v>
      </c>
      <c r="CS1522" t="s">
        <v>133</v>
      </c>
      <c r="CT1522" t="s">
        <v>133</v>
      </c>
      <c r="CU1522" t="s">
        <v>139</v>
      </c>
      <c r="CV1522" t="s">
        <v>133</v>
      </c>
      <c r="CW1522" t="s">
        <v>139</v>
      </c>
      <c r="CX1522" t="s">
        <v>2601</v>
      </c>
      <c r="CY1522" s="10">
        <v>16707837461</v>
      </c>
      <c r="CZ1522" t="s">
        <v>2602</v>
      </c>
      <c r="DA1522" t="s">
        <v>2603</v>
      </c>
      <c r="DB1522" t="s">
        <v>133</v>
      </c>
      <c r="DC1522" t="s">
        <v>115</v>
      </c>
    </row>
    <row r="1523" spans="1:112" ht="14.45" customHeight="1" x14ac:dyDescent="0.25">
      <c r="A1523" t="s">
        <v>5991</v>
      </c>
      <c r="B1523" t="s">
        <v>113</v>
      </c>
      <c r="C1523" s="1">
        <v>45731</v>
      </c>
      <c r="D1523" s="1">
        <v>45743</v>
      </c>
      <c r="E1523" t="s">
        <v>144</v>
      </c>
      <c r="F1523" s="1">
        <v>45929</v>
      </c>
      <c r="G1523" t="s">
        <v>115</v>
      </c>
      <c r="H1523" t="s">
        <v>133</v>
      </c>
      <c r="I1523" t="s">
        <v>115</v>
      </c>
      <c r="J1523" t="s">
        <v>5992</v>
      </c>
      <c r="K1523" t="s">
        <v>5993</v>
      </c>
      <c r="L1523" t="s">
        <v>5994</v>
      </c>
      <c r="M1523" t="s">
        <v>5995</v>
      </c>
      <c r="N1523" t="s">
        <v>2477</v>
      </c>
      <c r="O1523" t="s">
        <v>120</v>
      </c>
      <c r="P1523" s="8">
        <v>96950</v>
      </c>
      <c r="Q1523" t="s">
        <v>121</v>
      </c>
      <c r="S1523" s="10">
        <v>16702349011</v>
      </c>
      <c r="U1523" t="s">
        <v>5996</v>
      </c>
      <c r="V1523">
        <v>236116</v>
      </c>
      <c r="W1523" t="s">
        <v>123</v>
      </c>
      <c r="Y1523" t="s">
        <v>5997</v>
      </c>
      <c r="Z1523" t="s">
        <v>2168</v>
      </c>
      <c r="AA1523" t="s">
        <v>2748</v>
      </c>
      <c r="AB1523" t="s">
        <v>663</v>
      </c>
      <c r="AC1523" t="s">
        <v>5994</v>
      </c>
      <c r="AD1523" t="s">
        <v>5995</v>
      </c>
      <c r="AE1523" t="s">
        <v>2477</v>
      </c>
      <c r="AF1523" t="s">
        <v>120</v>
      </c>
      <c r="AG1523" s="8">
        <v>96950</v>
      </c>
      <c r="AH1523" t="s">
        <v>121</v>
      </c>
      <c r="AJ1523" s="10">
        <v>16707837461</v>
      </c>
      <c r="AL1523" t="s">
        <v>2602</v>
      </c>
      <c r="BD1523" t="str">
        <f>"51-7011.00"</f>
        <v>51-7011.00</v>
      </c>
      <c r="BE1523" t="s">
        <v>4369</v>
      </c>
      <c r="BF1523" t="s">
        <v>5998</v>
      </c>
      <c r="BG1523" t="s">
        <v>5999</v>
      </c>
      <c r="BH1523">
        <v>7</v>
      </c>
      <c r="BJ1523" s="1">
        <v>45931</v>
      </c>
      <c r="BK1523" s="1">
        <v>46295</v>
      </c>
      <c r="BN1523">
        <v>40</v>
      </c>
      <c r="BO1523">
        <v>0</v>
      </c>
      <c r="BP1523">
        <v>8</v>
      </c>
      <c r="BQ1523">
        <v>8</v>
      </c>
      <c r="BR1523">
        <v>8</v>
      </c>
      <c r="BS1523">
        <v>8</v>
      </c>
      <c r="BT1523">
        <v>8</v>
      </c>
      <c r="BU1523">
        <v>0</v>
      </c>
      <c r="BV1523" t="str">
        <f>"8:00 AM"</f>
        <v>8:00 AM</v>
      </c>
      <c r="BW1523" t="str">
        <f>"5:00 PM"</f>
        <v>5:00 PM</v>
      </c>
      <c r="BX1523" t="s">
        <v>226</v>
      </c>
      <c r="BY1523">
        <v>0</v>
      </c>
      <c r="BZ1523">
        <v>12</v>
      </c>
      <c r="CA1523" t="s">
        <v>115</v>
      </c>
      <c r="CC1523" s="2" t="s">
        <v>6000</v>
      </c>
      <c r="CD1523" t="s">
        <v>5994</v>
      </c>
      <c r="CE1523" t="s">
        <v>5995</v>
      </c>
      <c r="CF1523" t="s">
        <v>119</v>
      </c>
      <c r="CG1523" t="s">
        <v>120</v>
      </c>
      <c r="CH1523" s="8">
        <v>96950</v>
      </c>
      <c r="CI1523" s="3">
        <v>13.73</v>
      </c>
      <c r="CJ1523" s="3">
        <v>13.73</v>
      </c>
      <c r="CK1523" s="3">
        <v>20.59</v>
      </c>
      <c r="CL1523" s="3">
        <v>20.59</v>
      </c>
      <c r="CM1523" t="s">
        <v>136</v>
      </c>
      <c r="CN1523" t="s">
        <v>4486</v>
      </c>
      <c r="CO1523" t="s">
        <v>138</v>
      </c>
      <c r="CQ1523" t="s">
        <v>115</v>
      </c>
      <c r="CR1523" t="s">
        <v>133</v>
      </c>
      <c r="CS1523" t="s">
        <v>133</v>
      </c>
      <c r="CT1523" t="s">
        <v>133</v>
      </c>
      <c r="CU1523" t="s">
        <v>139</v>
      </c>
      <c r="CV1523" t="s">
        <v>133</v>
      </c>
      <c r="CW1523" t="s">
        <v>139</v>
      </c>
      <c r="CX1523" t="s">
        <v>4453</v>
      </c>
      <c r="CY1523" s="10">
        <v>16707837461</v>
      </c>
      <c r="CZ1523" t="s">
        <v>2602</v>
      </c>
      <c r="DA1523" t="s">
        <v>2603</v>
      </c>
      <c r="DB1523" t="s">
        <v>133</v>
      </c>
      <c r="DC1523" t="s">
        <v>115</v>
      </c>
    </row>
    <row r="1524" spans="1:112" ht="14.45" customHeight="1" x14ac:dyDescent="0.25">
      <c r="A1524" t="s">
        <v>6001</v>
      </c>
      <c r="B1524" t="s">
        <v>113</v>
      </c>
      <c r="C1524" s="1">
        <v>45733</v>
      </c>
      <c r="D1524" s="1">
        <v>45743</v>
      </c>
      <c r="E1524" t="s">
        <v>144</v>
      </c>
      <c r="F1524" s="1">
        <v>45837</v>
      </c>
      <c r="G1524" t="s">
        <v>115</v>
      </c>
      <c r="H1524" t="s">
        <v>115</v>
      </c>
      <c r="I1524" t="s">
        <v>115</v>
      </c>
      <c r="J1524" t="s">
        <v>6002</v>
      </c>
      <c r="K1524" t="s">
        <v>6003</v>
      </c>
      <c r="L1524" t="s">
        <v>6004</v>
      </c>
      <c r="N1524" t="s">
        <v>148</v>
      </c>
      <c r="O1524" t="s">
        <v>120</v>
      </c>
      <c r="P1524" s="8">
        <v>96950</v>
      </c>
      <c r="Q1524" t="s">
        <v>121</v>
      </c>
      <c r="S1524" s="10">
        <v>16702341282</v>
      </c>
      <c r="U1524" t="s">
        <v>6005</v>
      </c>
      <c r="V1524">
        <v>458110</v>
      </c>
      <c r="W1524" t="s">
        <v>123</v>
      </c>
      <c r="Y1524" t="s">
        <v>6006</v>
      </c>
      <c r="Z1524" t="s">
        <v>6007</v>
      </c>
      <c r="AB1524" t="s">
        <v>460</v>
      </c>
      <c r="AC1524" t="s">
        <v>6004</v>
      </c>
      <c r="AE1524" t="s">
        <v>148</v>
      </c>
      <c r="AF1524" t="s">
        <v>120</v>
      </c>
      <c r="AG1524" s="8">
        <v>96950</v>
      </c>
      <c r="AH1524" t="s">
        <v>121</v>
      </c>
      <c r="AJ1524" s="10">
        <v>16702341282</v>
      </c>
      <c r="AL1524" t="s">
        <v>2678</v>
      </c>
      <c r="AM1524" t="s">
        <v>567</v>
      </c>
      <c r="AN1524" t="s">
        <v>2675</v>
      </c>
      <c r="AO1524" t="s">
        <v>6008</v>
      </c>
      <c r="AQ1524" t="s">
        <v>2677</v>
      </c>
      <c r="AS1524" t="s">
        <v>148</v>
      </c>
      <c r="AT1524" t="s">
        <v>120</v>
      </c>
      <c r="AU1524" s="8">
        <v>96950</v>
      </c>
      <c r="AV1524" t="s">
        <v>121</v>
      </c>
      <c r="AX1524" s="10">
        <v>16702875139</v>
      </c>
      <c r="AZ1524" t="s">
        <v>6009</v>
      </c>
      <c r="BA1524" t="s">
        <v>2679</v>
      </c>
      <c r="BD1524" t="str">
        <f>"51-6052.00"</f>
        <v>51-6052.00</v>
      </c>
      <c r="BE1524" t="s">
        <v>3495</v>
      </c>
      <c r="BF1524" t="s">
        <v>6010</v>
      </c>
      <c r="BG1524" t="s">
        <v>6011</v>
      </c>
      <c r="BH1524">
        <v>1</v>
      </c>
      <c r="BJ1524" s="1">
        <v>45839</v>
      </c>
      <c r="BK1524" s="1">
        <v>46203</v>
      </c>
      <c r="BN1524">
        <v>35</v>
      </c>
      <c r="BO1524">
        <v>0</v>
      </c>
      <c r="BP1524">
        <v>7</v>
      </c>
      <c r="BQ1524">
        <v>7</v>
      </c>
      <c r="BR1524">
        <v>7</v>
      </c>
      <c r="BS1524">
        <v>7</v>
      </c>
      <c r="BT1524">
        <v>7</v>
      </c>
      <c r="BU1524">
        <v>0</v>
      </c>
      <c r="BV1524" t="str">
        <f>"9:00 AM"</f>
        <v>9:00 AM</v>
      </c>
      <c r="BW1524" t="str">
        <f>"4:00 PM"</f>
        <v>4:00 PM</v>
      </c>
      <c r="BX1524" t="s">
        <v>158</v>
      </c>
      <c r="BY1524">
        <v>0</v>
      </c>
      <c r="BZ1524">
        <v>12</v>
      </c>
      <c r="CA1524" t="s">
        <v>115</v>
      </c>
      <c r="CC1524" t="s">
        <v>6012</v>
      </c>
      <c r="CD1524" t="s">
        <v>3238</v>
      </c>
      <c r="CF1524" t="s">
        <v>148</v>
      </c>
      <c r="CG1524" t="s">
        <v>120</v>
      </c>
      <c r="CH1524" s="8">
        <v>96950</v>
      </c>
      <c r="CI1524" s="3">
        <v>8.84</v>
      </c>
      <c r="CJ1524" s="3">
        <v>8.84</v>
      </c>
      <c r="CK1524" s="3">
        <v>13.26</v>
      </c>
      <c r="CL1524" s="3">
        <v>13.26</v>
      </c>
      <c r="CM1524" t="s">
        <v>136</v>
      </c>
      <c r="CN1524" t="s">
        <v>139</v>
      </c>
      <c r="CO1524" t="s">
        <v>138</v>
      </c>
      <c r="CQ1524" t="s">
        <v>115</v>
      </c>
      <c r="CR1524" t="s">
        <v>133</v>
      </c>
      <c r="CS1524" t="s">
        <v>139</v>
      </c>
      <c r="CT1524" t="s">
        <v>133</v>
      </c>
      <c r="CU1524" t="s">
        <v>139</v>
      </c>
      <c r="CV1524" t="s">
        <v>133</v>
      </c>
      <c r="CW1524" t="s">
        <v>139</v>
      </c>
      <c r="CX1524" t="s">
        <v>6013</v>
      </c>
      <c r="CY1524" s="10">
        <v>16702341282</v>
      </c>
      <c r="CZ1524" t="s">
        <v>2678</v>
      </c>
      <c r="DA1524" t="s">
        <v>139</v>
      </c>
      <c r="DB1524" t="s">
        <v>133</v>
      </c>
      <c r="DC1524" t="s">
        <v>115</v>
      </c>
      <c r="DD1524" t="s">
        <v>2675</v>
      </c>
      <c r="DE1524" t="s">
        <v>6008</v>
      </c>
      <c r="DG1524" t="s">
        <v>2679</v>
      </c>
      <c r="DH1524" t="s">
        <v>6009</v>
      </c>
    </row>
    <row r="1525" spans="1:112" ht="14.45" customHeight="1" x14ac:dyDescent="0.25">
      <c r="A1525" t="s">
        <v>6737</v>
      </c>
      <c r="B1525" t="s">
        <v>113</v>
      </c>
      <c r="C1525" s="1">
        <v>45737</v>
      </c>
      <c r="D1525" s="1">
        <v>45743</v>
      </c>
      <c r="E1525" t="s">
        <v>114</v>
      </c>
      <c r="G1525" t="s">
        <v>115</v>
      </c>
      <c r="H1525" t="s">
        <v>115</v>
      </c>
      <c r="I1525" t="s">
        <v>115</v>
      </c>
      <c r="J1525" t="s">
        <v>4456</v>
      </c>
      <c r="K1525" t="s">
        <v>4457</v>
      </c>
      <c r="L1525" t="s">
        <v>4458</v>
      </c>
      <c r="N1525" t="s">
        <v>119</v>
      </c>
      <c r="O1525" t="s">
        <v>120</v>
      </c>
      <c r="P1525" s="8">
        <v>96950</v>
      </c>
      <c r="Q1525" t="s">
        <v>121</v>
      </c>
      <c r="S1525" s="10">
        <v>16702358570</v>
      </c>
      <c r="U1525" t="s">
        <v>4459</v>
      </c>
      <c r="V1525">
        <v>445250</v>
      </c>
      <c r="W1525" t="s">
        <v>123</v>
      </c>
      <c r="Y1525" t="s">
        <v>4460</v>
      </c>
      <c r="Z1525" t="s">
        <v>4461</v>
      </c>
      <c r="AA1525" t="s">
        <v>1057</v>
      </c>
      <c r="AB1525" t="s">
        <v>1018</v>
      </c>
      <c r="AC1525" t="s">
        <v>4458</v>
      </c>
      <c r="AD1525" t="s">
        <v>532</v>
      </c>
      <c r="AE1525" t="s">
        <v>119</v>
      </c>
      <c r="AF1525" t="s">
        <v>120</v>
      </c>
      <c r="AG1525" s="8">
        <v>96950</v>
      </c>
      <c r="AH1525" t="s">
        <v>121</v>
      </c>
      <c r="AJ1525" s="10">
        <v>16702358570</v>
      </c>
      <c r="AL1525" t="s">
        <v>4462</v>
      </c>
      <c r="BD1525" t="str">
        <f>"45-3031.00"</f>
        <v>45-3031.00</v>
      </c>
      <c r="BE1525" t="s">
        <v>4463</v>
      </c>
      <c r="BF1525" t="s">
        <v>4464</v>
      </c>
      <c r="BG1525" t="s">
        <v>4465</v>
      </c>
      <c r="BH1525">
        <v>4</v>
      </c>
      <c r="BJ1525" s="1">
        <v>45870</v>
      </c>
      <c r="BK1525" s="1">
        <v>46234</v>
      </c>
      <c r="BN1525">
        <v>35</v>
      </c>
      <c r="BO1525">
        <v>0</v>
      </c>
      <c r="BP1525">
        <v>6</v>
      </c>
      <c r="BQ1525">
        <v>6</v>
      </c>
      <c r="BR1525">
        <v>6</v>
      </c>
      <c r="BS1525">
        <v>6</v>
      </c>
      <c r="BT1525">
        <v>6</v>
      </c>
      <c r="BU1525">
        <v>5</v>
      </c>
      <c r="BV1525" t="str">
        <f>"8:00 AM"</f>
        <v>8:00 AM</v>
      </c>
      <c r="BW1525" t="str">
        <f>"3:00 PM"</f>
        <v>3:00 PM</v>
      </c>
      <c r="BX1525" t="s">
        <v>226</v>
      </c>
      <c r="BY1525">
        <v>0</v>
      </c>
      <c r="BZ1525">
        <v>3</v>
      </c>
      <c r="CA1525" t="s">
        <v>115</v>
      </c>
      <c r="CC1525" t="s">
        <v>6738</v>
      </c>
      <c r="CD1525" t="s">
        <v>6739</v>
      </c>
      <c r="CE1525" t="s">
        <v>532</v>
      </c>
      <c r="CF1525" t="s">
        <v>119</v>
      </c>
      <c r="CG1525" t="s">
        <v>120</v>
      </c>
      <c r="CH1525" s="8">
        <v>96950</v>
      </c>
      <c r="CI1525" s="3">
        <v>16.53</v>
      </c>
      <c r="CJ1525" s="3">
        <v>16.53</v>
      </c>
      <c r="CK1525" s="3">
        <v>24.79</v>
      </c>
      <c r="CL1525" s="3">
        <v>24.79</v>
      </c>
      <c r="CM1525" t="s">
        <v>136</v>
      </c>
      <c r="CN1525" t="s">
        <v>139</v>
      </c>
      <c r="CO1525" t="s">
        <v>138</v>
      </c>
      <c r="CQ1525" t="s">
        <v>115</v>
      </c>
      <c r="CR1525" t="s">
        <v>133</v>
      </c>
      <c r="CS1525" t="s">
        <v>139</v>
      </c>
      <c r="CT1525" t="s">
        <v>133</v>
      </c>
      <c r="CU1525" t="s">
        <v>139</v>
      </c>
      <c r="CV1525" t="s">
        <v>133</v>
      </c>
      <c r="CW1525" t="s">
        <v>139</v>
      </c>
      <c r="CX1525" t="s">
        <v>1428</v>
      </c>
      <c r="CY1525" s="10">
        <v>16702358570</v>
      </c>
      <c r="CZ1525" t="s">
        <v>4462</v>
      </c>
      <c r="DA1525" t="s">
        <v>139</v>
      </c>
      <c r="DB1525" t="s">
        <v>133</v>
      </c>
      <c r="DC1525" t="s">
        <v>115</v>
      </c>
    </row>
    <row r="1526" spans="1:112" ht="14.45" customHeight="1" x14ac:dyDescent="0.25">
      <c r="A1526" t="s">
        <v>8753</v>
      </c>
      <c r="B1526" t="s">
        <v>113</v>
      </c>
      <c r="C1526" s="1">
        <v>45733</v>
      </c>
      <c r="D1526" s="1">
        <v>45743</v>
      </c>
      <c r="E1526" t="s">
        <v>144</v>
      </c>
      <c r="F1526" s="1">
        <v>45929</v>
      </c>
      <c r="G1526" t="s">
        <v>133</v>
      </c>
      <c r="H1526" t="s">
        <v>133</v>
      </c>
      <c r="I1526" t="s">
        <v>115</v>
      </c>
      <c r="J1526" t="s">
        <v>8754</v>
      </c>
      <c r="K1526" t="s">
        <v>8755</v>
      </c>
      <c r="L1526" t="s">
        <v>8756</v>
      </c>
      <c r="N1526" t="s">
        <v>119</v>
      </c>
      <c r="O1526" t="s">
        <v>120</v>
      </c>
      <c r="P1526" s="8">
        <v>96950</v>
      </c>
      <c r="Q1526" t="s">
        <v>121</v>
      </c>
      <c r="S1526" s="10">
        <v>16702871186</v>
      </c>
      <c r="U1526" t="s">
        <v>8757</v>
      </c>
      <c r="V1526">
        <v>5616</v>
      </c>
      <c r="W1526" t="s">
        <v>123</v>
      </c>
      <c r="Y1526" t="s">
        <v>8758</v>
      </c>
      <c r="Z1526" t="s">
        <v>8310</v>
      </c>
      <c r="AB1526" t="s">
        <v>288</v>
      </c>
      <c r="AC1526" t="s">
        <v>8759</v>
      </c>
      <c r="AE1526" t="s">
        <v>119</v>
      </c>
      <c r="AF1526" t="s">
        <v>120</v>
      </c>
      <c r="AG1526" s="8">
        <v>96950</v>
      </c>
      <c r="AH1526" t="s">
        <v>121</v>
      </c>
      <c r="AJ1526" s="10">
        <v>16702871186</v>
      </c>
      <c r="AL1526" t="s">
        <v>8760</v>
      </c>
      <c r="BD1526" t="str">
        <f>"27-3091.00"</f>
        <v>27-3091.00</v>
      </c>
      <c r="BE1526" t="s">
        <v>6933</v>
      </c>
      <c r="BF1526" t="s">
        <v>8761</v>
      </c>
      <c r="BG1526" t="s">
        <v>8762</v>
      </c>
      <c r="BH1526">
        <v>1</v>
      </c>
      <c r="BJ1526" s="1">
        <v>45931</v>
      </c>
      <c r="BK1526" s="1">
        <v>47026</v>
      </c>
      <c r="BN1526">
        <v>35</v>
      </c>
      <c r="BO1526">
        <v>5</v>
      </c>
      <c r="BP1526">
        <v>5</v>
      </c>
      <c r="BQ1526">
        <v>5</v>
      </c>
      <c r="BR1526">
        <v>5</v>
      </c>
      <c r="BS1526">
        <v>5</v>
      </c>
      <c r="BT1526">
        <v>5</v>
      </c>
      <c r="BU1526">
        <v>5</v>
      </c>
      <c r="BV1526" t="str">
        <f>"11:00 PM"</f>
        <v>11:00 PM</v>
      </c>
      <c r="BW1526" t="str">
        <f>"4:00 AM"</f>
        <v>4:00 AM</v>
      </c>
      <c r="BX1526" t="s">
        <v>158</v>
      </c>
      <c r="BY1526">
        <v>0</v>
      </c>
      <c r="BZ1526">
        <v>24</v>
      </c>
      <c r="CA1526" t="s">
        <v>115</v>
      </c>
      <c r="CC1526" t="s">
        <v>8763</v>
      </c>
      <c r="CD1526" t="s">
        <v>119</v>
      </c>
      <c r="CF1526" t="s">
        <v>119</v>
      </c>
      <c r="CG1526" t="s">
        <v>120</v>
      </c>
      <c r="CH1526" s="8">
        <v>96950</v>
      </c>
      <c r="CI1526" s="3">
        <v>19.309999999999999</v>
      </c>
      <c r="CJ1526" s="3">
        <v>19.309999999999999</v>
      </c>
      <c r="CK1526" s="3">
        <v>28.97</v>
      </c>
      <c r="CL1526" s="3">
        <v>28.97</v>
      </c>
      <c r="CM1526" t="s">
        <v>136</v>
      </c>
      <c r="CO1526" t="s">
        <v>138</v>
      </c>
      <c r="CQ1526" t="s">
        <v>115</v>
      </c>
      <c r="CR1526" t="s">
        <v>133</v>
      </c>
      <c r="CS1526" t="s">
        <v>139</v>
      </c>
      <c r="CT1526" t="s">
        <v>139</v>
      </c>
      <c r="CU1526" t="s">
        <v>139</v>
      </c>
      <c r="CV1526" t="s">
        <v>139</v>
      </c>
      <c r="CW1526" t="s">
        <v>139</v>
      </c>
      <c r="CX1526" t="s">
        <v>8764</v>
      </c>
      <c r="CY1526" s="10">
        <v>16702871186</v>
      </c>
      <c r="CZ1526" t="s">
        <v>8760</v>
      </c>
      <c r="DA1526" t="s">
        <v>139</v>
      </c>
      <c r="DB1526" t="s">
        <v>133</v>
      </c>
      <c r="DC1526" t="s">
        <v>115</v>
      </c>
    </row>
    <row r="1527" spans="1:112" ht="14.45" customHeight="1" x14ac:dyDescent="0.25">
      <c r="A1527" t="s">
        <v>9063</v>
      </c>
      <c r="B1527" t="s">
        <v>113</v>
      </c>
      <c r="C1527" s="1">
        <v>45731</v>
      </c>
      <c r="D1527" s="1">
        <v>45743</v>
      </c>
      <c r="E1527" t="s">
        <v>144</v>
      </c>
      <c r="F1527" s="1">
        <v>45929</v>
      </c>
      <c r="G1527" t="s">
        <v>133</v>
      </c>
      <c r="H1527" t="s">
        <v>115</v>
      </c>
      <c r="I1527" t="s">
        <v>115</v>
      </c>
      <c r="J1527" t="s">
        <v>2534</v>
      </c>
      <c r="K1527" t="s">
        <v>9064</v>
      </c>
      <c r="L1527" t="s">
        <v>9065</v>
      </c>
      <c r="M1527" t="s">
        <v>2537</v>
      </c>
      <c r="N1527" t="s">
        <v>643</v>
      </c>
      <c r="O1527" t="s">
        <v>120</v>
      </c>
      <c r="P1527" s="8">
        <v>96951</v>
      </c>
      <c r="Q1527" t="s">
        <v>121</v>
      </c>
      <c r="S1527" s="10">
        <v>16705320363</v>
      </c>
      <c r="U1527" t="s">
        <v>2538</v>
      </c>
      <c r="V1527">
        <v>111211</v>
      </c>
      <c r="W1527" t="s">
        <v>123</v>
      </c>
      <c r="Y1527" t="s">
        <v>2539</v>
      </c>
      <c r="Z1527" t="s">
        <v>2540</v>
      </c>
      <c r="AA1527" t="s">
        <v>2541</v>
      </c>
      <c r="AB1527" t="s">
        <v>304</v>
      </c>
      <c r="AC1527" t="s">
        <v>9065</v>
      </c>
      <c r="AD1527" t="s">
        <v>2537</v>
      </c>
      <c r="AE1527" t="s">
        <v>643</v>
      </c>
      <c r="AF1527" t="s">
        <v>120</v>
      </c>
      <c r="AG1527" s="8">
        <v>96951</v>
      </c>
      <c r="AH1527" t="s">
        <v>121</v>
      </c>
      <c r="AJ1527" s="10">
        <v>16705320363</v>
      </c>
      <c r="AL1527" t="s">
        <v>2543</v>
      </c>
      <c r="BD1527" t="str">
        <f>"45-2092.00"</f>
        <v>45-2092.00</v>
      </c>
      <c r="BE1527" t="s">
        <v>1389</v>
      </c>
      <c r="BF1527" t="s">
        <v>9066</v>
      </c>
      <c r="BG1527" t="s">
        <v>9067</v>
      </c>
      <c r="BH1527">
        <v>1</v>
      </c>
      <c r="BJ1527" s="1">
        <v>45931</v>
      </c>
      <c r="BK1527" s="1">
        <v>47026</v>
      </c>
      <c r="BN1527">
        <v>35</v>
      </c>
      <c r="BO1527">
        <v>0</v>
      </c>
      <c r="BP1527">
        <v>7</v>
      </c>
      <c r="BQ1527">
        <v>7</v>
      </c>
      <c r="BR1527">
        <v>7</v>
      </c>
      <c r="BS1527">
        <v>7</v>
      </c>
      <c r="BT1527">
        <v>7</v>
      </c>
      <c r="BU1527">
        <v>0</v>
      </c>
      <c r="BV1527" t="str">
        <f>"8:00 AM"</f>
        <v>8:00 AM</v>
      </c>
      <c r="BW1527" t="str">
        <f>"4:00 PM"</f>
        <v>4:00 PM</v>
      </c>
      <c r="BX1527" t="s">
        <v>158</v>
      </c>
      <c r="BY1527">
        <v>0</v>
      </c>
      <c r="BZ1527">
        <v>3</v>
      </c>
      <c r="CA1527" t="s">
        <v>115</v>
      </c>
      <c r="CC1527" s="2" t="s">
        <v>9068</v>
      </c>
      <c r="CD1527" t="s">
        <v>9065</v>
      </c>
      <c r="CE1527" t="s">
        <v>2537</v>
      </c>
      <c r="CF1527" t="s">
        <v>643</v>
      </c>
      <c r="CG1527" t="s">
        <v>120</v>
      </c>
      <c r="CH1527" s="8">
        <v>96951</v>
      </c>
      <c r="CI1527" s="3">
        <v>11.95</v>
      </c>
      <c r="CJ1527" s="3">
        <v>11.95</v>
      </c>
      <c r="CK1527" s="3">
        <v>17.93</v>
      </c>
      <c r="CL1527" s="3">
        <v>17.93</v>
      </c>
      <c r="CM1527" t="s">
        <v>136</v>
      </c>
      <c r="CN1527" t="s">
        <v>139</v>
      </c>
      <c r="CO1527" t="s">
        <v>138</v>
      </c>
      <c r="CQ1527" t="s">
        <v>115</v>
      </c>
      <c r="CR1527" t="s">
        <v>133</v>
      </c>
      <c r="CS1527" t="s">
        <v>139</v>
      </c>
      <c r="CT1527" t="s">
        <v>133</v>
      </c>
      <c r="CU1527" t="s">
        <v>139</v>
      </c>
      <c r="CV1527" t="s">
        <v>133</v>
      </c>
      <c r="CW1527" t="s">
        <v>139</v>
      </c>
      <c r="CX1527" t="s">
        <v>9069</v>
      </c>
      <c r="CY1527" s="10">
        <v>1670532036</v>
      </c>
      <c r="CZ1527" t="s">
        <v>2543</v>
      </c>
      <c r="DA1527" t="s">
        <v>2548</v>
      </c>
      <c r="DB1527" t="s">
        <v>133</v>
      </c>
      <c r="DC1527" t="s">
        <v>115</v>
      </c>
    </row>
    <row r="1528" spans="1:112" ht="14.45" customHeight="1" x14ac:dyDescent="0.25">
      <c r="A1528" t="s">
        <v>9285</v>
      </c>
      <c r="B1528" t="s">
        <v>113</v>
      </c>
      <c r="C1528" s="1">
        <v>45736</v>
      </c>
      <c r="D1528" s="1">
        <v>45743</v>
      </c>
      <c r="E1528" t="s">
        <v>144</v>
      </c>
      <c r="F1528" s="1">
        <v>45929</v>
      </c>
      <c r="G1528" t="s">
        <v>115</v>
      </c>
      <c r="H1528" t="s">
        <v>115</v>
      </c>
      <c r="I1528" t="s">
        <v>115</v>
      </c>
      <c r="J1528" t="s">
        <v>6242</v>
      </c>
      <c r="K1528" t="s">
        <v>6243</v>
      </c>
      <c r="L1528" t="s">
        <v>6244</v>
      </c>
      <c r="N1528" t="s">
        <v>119</v>
      </c>
      <c r="O1528" t="s">
        <v>120</v>
      </c>
      <c r="P1528" s="8">
        <v>96950</v>
      </c>
      <c r="Q1528" t="s">
        <v>121</v>
      </c>
      <c r="S1528" s="10">
        <v>16702331180</v>
      </c>
      <c r="U1528" t="s">
        <v>6245</v>
      </c>
      <c r="V1528">
        <v>722511</v>
      </c>
      <c r="W1528" t="s">
        <v>123</v>
      </c>
      <c r="Y1528" t="s">
        <v>317</v>
      </c>
      <c r="Z1528" t="s">
        <v>2253</v>
      </c>
      <c r="AB1528" t="s">
        <v>288</v>
      </c>
      <c r="AC1528" t="s">
        <v>6244</v>
      </c>
      <c r="AE1528" t="s">
        <v>119</v>
      </c>
      <c r="AF1528" t="s">
        <v>120</v>
      </c>
      <c r="AG1528" s="8">
        <v>96950</v>
      </c>
      <c r="AH1528" t="s">
        <v>121</v>
      </c>
      <c r="AJ1528" s="10">
        <v>16702862420</v>
      </c>
      <c r="AL1528" t="s">
        <v>6246</v>
      </c>
      <c r="BD1528" t="str">
        <f>"35-2014.00"</f>
        <v>35-2014.00</v>
      </c>
      <c r="BE1528" t="s">
        <v>273</v>
      </c>
      <c r="BF1528" t="s">
        <v>6247</v>
      </c>
      <c r="BG1528" t="s">
        <v>275</v>
      </c>
      <c r="BH1528">
        <v>2</v>
      </c>
      <c r="BJ1528" s="1">
        <v>45931</v>
      </c>
      <c r="BK1528" s="1">
        <v>46295</v>
      </c>
      <c r="BN1528">
        <v>35</v>
      </c>
      <c r="BO1528">
        <v>7</v>
      </c>
      <c r="BP1528">
        <v>7</v>
      </c>
      <c r="BQ1528">
        <v>7</v>
      </c>
      <c r="BR1528">
        <v>0</v>
      </c>
      <c r="BS1528">
        <v>0</v>
      </c>
      <c r="BT1528">
        <v>7</v>
      </c>
      <c r="BU1528">
        <v>7</v>
      </c>
      <c r="BV1528" t="str">
        <f>"10:00 AM"</f>
        <v>10:00 AM</v>
      </c>
      <c r="BW1528" t="str">
        <f>"9:00 PM"</f>
        <v>9:00 PM</v>
      </c>
      <c r="BX1528" t="s">
        <v>158</v>
      </c>
      <c r="BY1528">
        <v>0</v>
      </c>
      <c r="BZ1528">
        <v>12</v>
      </c>
      <c r="CA1528" t="s">
        <v>115</v>
      </c>
      <c r="CC1528" t="s">
        <v>6248</v>
      </c>
      <c r="CD1528" t="s">
        <v>6249</v>
      </c>
      <c r="CF1528" t="s">
        <v>148</v>
      </c>
      <c r="CG1528" t="s">
        <v>120</v>
      </c>
      <c r="CH1528" s="8">
        <v>96950</v>
      </c>
      <c r="CI1528" s="3">
        <v>8.83</v>
      </c>
      <c r="CJ1528" s="3">
        <v>8.83</v>
      </c>
      <c r="CK1528" s="3">
        <v>13.25</v>
      </c>
      <c r="CL1528" s="3">
        <v>13.25</v>
      </c>
      <c r="CM1528" t="s">
        <v>136</v>
      </c>
      <c r="CO1528" t="s">
        <v>466</v>
      </c>
      <c r="CQ1528" t="s">
        <v>115</v>
      </c>
      <c r="CR1528" t="s">
        <v>133</v>
      </c>
      <c r="CS1528" t="s">
        <v>139</v>
      </c>
      <c r="CT1528" t="s">
        <v>133</v>
      </c>
      <c r="CU1528" t="s">
        <v>139</v>
      </c>
      <c r="CV1528" t="s">
        <v>133</v>
      </c>
      <c r="CW1528" t="s">
        <v>139</v>
      </c>
      <c r="CX1528" t="s">
        <v>6250</v>
      </c>
      <c r="CY1528" s="10">
        <v>16702331180</v>
      </c>
      <c r="CZ1528" t="s">
        <v>6246</v>
      </c>
      <c r="DA1528" t="s">
        <v>139</v>
      </c>
      <c r="DB1528" t="s">
        <v>133</v>
      </c>
      <c r="DC1528" t="s">
        <v>115</v>
      </c>
    </row>
    <row r="1529" spans="1:112" ht="14.45" customHeight="1" x14ac:dyDescent="0.25">
      <c r="A1529" t="s">
        <v>9632</v>
      </c>
      <c r="B1529" t="s">
        <v>113</v>
      </c>
      <c r="C1529" s="1">
        <v>45731</v>
      </c>
      <c r="D1529" s="1">
        <v>45743</v>
      </c>
      <c r="E1529" t="s">
        <v>144</v>
      </c>
      <c r="F1529" s="1">
        <v>45929</v>
      </c>
      <c r="G1529" t="s">
        <v>115</v>
      </c>
      <c r="H1529" t="s">
        <v>133</v>
      </c>
      <c r="I1529" t="s">
        <v>115</v>
      </c>
      <c r="J1529" t="s">
        <v>5992</v>
      </c>
      <c r="K1529" t="s">
        <v>5993</v>
      </c>
      <c r="L1529" t="s">
        <v>5994</v>
      </c>
      <c r="M1529" t="s">
        <v>5995</v>
      </c>
      <c r="N1529" t="s">
        <v>119</v>
      </c>
      <c r="O1529" t="s">
        <v>120</v>
      </c>
      <c r="P1529" s="8">
        <v>96950</v>
      </c>
      <c r="Q1529" t="s">
        <v>121</v>
      </c>
      <c r="S1529" s="10">
        <v>16702349011</v>
      </c>
      <c r="U1529" t="s">
        <v>5996</v>
      </c>
      <c r="V1529">
        <v>236116</v>
      </c>
      <c r="W1529" t="s">
        <v>123</v>
      </c>
      <c r="Y1529" t="s">
        <v>5997</v>
      </c>
      <c r="Z1529" t="s">
        <v>2168</v>
      </c>
      <c r="AA1529" t="s">
        <v>6869</v>
      </c>
      <c r="AB1529" t="s">
        <v>200</v>
      </c>
      <c r="AC1529" t="s">
        <v>5994</v>
      </c>
      <c r="AD1529" t="s">
        <v>5995</v>
      </c>
      <c r="AE1529" t="s">
        <v>119</v>
      </c>
      <c r="AF1529" t="s">
        <v>120</v>
      </c>
      <c r="AG1529" s="8">
        <v>96950</v>
      </c>
      <c r="AH1529" t="s">
        <v>121</v>
      </c>
      <c r="AJ1529" s="10">
        <v>16702349011</v>
      </c>
      <c r="AL1529" t="s">
        <v>2600</v>
      </c>
      <c r="BD1529" t="str">
        <f>"49-9071.00"</f>
        <v>49-9071.00</v>
      </c>
      <c r="BE1529" t="s">
        <v>241</v>
      </c>
      <c r="BF1529" t="s">
        <v>9633</v>
      </c>
      <c r="BG1529" t="s">
        <v>1638</v>
      </c>
      <c r="BH1529">
        <v>8</v>
      </c>
      <c r="BJ1529" s="1">
        <v>45931</v>
      </c>
      <c r="BK1529" s="1">
        <v>46295</v>
      </c>
      <c r="BN1529">
        <v>40</v>
      </c>
      <c r="BO1529">
        <v>0</v>
      </c>
      <c r="BP1529">
        <v>8</v>
      </c>
      <c r="BQ1529">
        <v>8</v>
      </c>
      <c r="BR1529">
        <v>8</v>
      </c>
      <c r="BS1529">
        <v>8</v>
      </c>
      <c r="BT1529">
        <v>8</v>
      </c>
      <c r="BU1529">
        <v>0</v>
      </c>
      <c r="BV1529" t="str">
        <f t="shared" ref="BV1529:BV1537" si="29">"8:00 AM"</f>
        <v>8:00 AM</v>
      </c>
      <c r="BW1529" t="str">
        <f>"5:00 PM"</f>
        <v>5:00 PM</v>
      </c>
      <c r="BX1529" t="s">
        <v>158</v>
      </c>
      <c r="BY1529">
        <v>0</v>
      </c>
      <c r="BZ1529">
        <v>12</v>
      </c>
      <c r="CA1529" t="s">
        <v>115</v>
      </c>
      <c r="CC1529" s="2" t="s">
        <v>9634</v>
      </c>
      <c r="CD1529" t="s">
        <v>5994</v>
      </c>
      <c r="CE1529" t="s">
        <v>5995</v>
      </c>
      <c r="CF1529" t="s">
        <v>119</v>
      </c>
      <c r="CG1529" t="s">
        <v>120</v>
      </c>
      <c r="CH1529" s="8">
        <v>96950</v>
      </c>
      <c r="CI1529" s="3">
        <v>9.75</v>
      </c>
      <c r="CJ1529" s="3">
        <v>9.75</v>
      </c>
      <c r="CK1529" s="3">
        <v>14.62</v>
      </c>
      <c r="CL1529" s="3">
        <v>14.62</v>
      </c>
      <c r="CM1529" t="s">
        <v>136</v>
      </c>
      <c r="CN1529" t="s">
        <v>3800</v>
      </c>
      <c r="CO1529" t="s">
        <v>138</v>
      </c>
      <c r="CQ1529" t="s">
        <v>115</v>
      </c>
      <c r="CR1529" t="s">
        <v>133</v>
      </c>
      <c r="CS1529" t="s">
        <v>133</v>
      </c>
      <c r="CT1529" t="s">
        <v>133</v>
      </c>
      <c r="CU1529" t="s">
        <v>139</v>
      </c>
      <c r="CV1529" t="s">
        <v>133</v>
      </c>
      <c r="CW1529" t="s">
        <v>139</v>
      </c>
      <c r="CX1529" t="s">
        <v>4453</v>
      </c>
      <c r="CY1529" s="10">
        <v>16707837461</v>
      </c>
      <c r="CZ1529" t="s">
        <v>2602</v>
      </c>
      <c r="DA1529" t="s">
        <v>2603</v>
      </c>
      <c r="DB1529" t="s">
        <v>133</v>
      </c>
      <c r="DC1529" t="s">
        <v>115</v>
      </c>
    </row>
    <row r="1530" spans="1:112" ht="14.45" customHeight="1" x14ac:dyDescent="0.25">
      <c r="A1530" t="s">
        <v>3430</v>
      </c>
      <c r="B1530" t="s">
        <v>113</v>
      </c>
      <c r="C1530" s="1">
        <v>45737</v>
      </c>
      <c r="D1530" s="1">
        <v>45744</v>
      </c>
      <c r="E1530" t="s">
        <v>114</v>
      </c>
      <c r="G1530" t="s">
        <v>115</v>
      </c>
      <c r="H1530" t="s">
        <v>115</v>
      </c>
      <c r="I1530" t="s">
        <v>115</v>
      </c>
      <c r="J1530" t="s">
        <v>1053</v>
      </c>
      <c r="L1530" t="s">
        <v>1054</v>
      </c>
      <c r="N1530" t="s">
        <v>643</v>
      </c>
      <c r="O1530" t="s">
        <v>120</v>
      </c>
      <c r="P1530" s="8">
        <v>96951</v>
      </c>
      <c r="Q1530" t="s">
        <v>121</v>
      </c>
      <c r="R1530" t="s">
        <v>120</v>
      </c>
      <c r="S1530" s="10">
        <v>16705320350</v>
      </c>
      <c r="U1530" t="s">
        <v>1055</v>
      </c>
      <c r="V1530">
        <v>445110</v>
      </c>
      <c r="W1530" t="s">
        <v>123</v>
      </c>
      <c r="Y1530" t="s">
        <v>1056</v>
      </c>
      <c r="Z1530" t="s">
        <v>269</v>
      </c>
      <c r="AA1530" t="s">
        <v>1057</v>
      </c>
      <c r="AB1530" t="s">
        <v>200</v>
      </c>
      <c r="AC1530" t="s">
        <v>1054</v>
      </c>
      <c r="AE1530" t="s">
        <v>643</v>
      </c>
      <c r="AF1530" t="s">
        <v>120</v>
      </c>
      <c r="AG1530" s="8">
        <v>96951</v>
      </c>
      <c r="AH1530" t="s">
        <v>121</v>
      </c>
      <c r="AJ1530" s="10">
        <v>16705320350</v>
      </c>
      <c r="AL1530" t="s">
        <v>1058</v>
      </c>
      <c r="BD1530" t="str">
        <f>"53-7065.00"</f>
        <v>53-7065.00</v>
      </c>
      <c r="BE1530" t="s">
        <v>849</v>
      </c>
      <c r="BF1530" t="s">
        <v>3431</v>
      </c>
      <c r="BG1530" t="s">
        <v>851</v>
      </c>
      <c r="BH1530">
        <v>2</v>
      </c>
      <c r="BJ1530" s="1">
        <v>45931</v>
      </c>
      <c r="BK1530" s="1">
        <v>46295</v>
      </c>
      <c r="BN1530">
        <v>40</v>
      </c>
      <c r="BO1530">
        <v>0</v>
      </c>
      <c r="BP1530">
        <v>7</v>
      </c>
      <c r="BQ1530">
        <v>7</v>
      </c>
      <c r="BR1530">
        <v>7</v>
      </c>
      <c r="BS1530">
        <v>7</v>
      </c>
      <c r="BT1530">
        <v>7</v>
      </c>
      <c r="BU1530">
        <v>5</v>
      </c>
      <c r="BV1530" t="str">
        <f t="shared" si="29"/>
        <v>8:00 AM</v>
      </c>
      <c r="BW1530" t="str">
        <f>"4:00 PM"</f>
        <v>4:00 PM</v>
      </c>
      <c r="BX1530" t="s">
        <v>226</v>
      </c>
      <c r="BY1530">
        <v>0</v>
      </c>
      <c r="BZ1530">
        <v>12</v>
      </c>
      <c r="CA1530" t="s">
        <v>115</v>
      </c>
      <c r="CC1530" s="2" t="s">
        <v>3432</v>
      </c>
      <c r="CD1530" t="s">
        <v>1063</v>
      </c>
      <c r="CF1530" t="s">
        <v>643</v>
      </c>
      <c r="CG1530" t="s">
        <v>120</v>
      </c>
      <c r="CH1530" s="8">
        <v>96951</v>
      </c>
      <c r="CI1530" s="3">
        <v>8.86</v>
      </c>
      <c r="CJ1530" s="3">
        <v>8.86</v>
      </c>
      <c r="CK1530" s="3">
        <v>17.72</v>
      </c>
      <c r="CL1530" s="3">
        <v>17.72</v>
      </c>
      <c r="CM1530" t="s">
        <v>136</v>
      </c>
      <c r="CN1530" t="s">
        <v>139</v>
      </c>
      <c r="CO1530" t="s">
        <v>138</v>
      </c>
      <c r="CQ1530" t="s">
        <v>115</v>
      </c>
      <c r="CR1530" t="s">
        <v>133</v>
      </c>
      <c r="CS1530" t="s">
        <v>133</v>
      </c>
      <c r="CT1530" t="s">
        <v>133</v>
      </c>
      <c r="CU1530" t="s">
        <v>139</v>
      </c>
      <c r="CV1530" t="s">
        <v>133</v>
      </c>
      <c r="CW1530" t="s">
        <v>139</v>
      </c>
      <c r="CX1530" t="s">
        <v>1064</v>
      </c>
      <c r="CY1530" s="10">
        <v>16705320350</v>
      </c>
      <c r="CZ1530" t="s">
        <v>1058</v>
      </c>
      <c r="DA1530" t="s">
        <v>139</v>
      </c>
      <c r="DB1530" t="s">
        <v>133</v>
      </c>
      <c r="DC1530" t="s">
        <v>115</v>
      </c>
    </row>
    <row r="1531" spans="1:112" ht="14.45" customHeight="1" x14ac:dyDescent="0.25">
      <c r="A1531" t="s">
        <v>3433</v>
      </c>
      <c r="B1531" t="s">
        <v>113</v>
      </c>
      <c r="C1531" s="1">
        <v>45737</v>
      </c>
      <c r="D1531" s="1">
        <v>45744</v>
      </c>
      <c r="E1531" t="s">
        <v>114</v>
      </c>
      <c r="G1531" t="s">
        <v>133</v>
      </c>
      <c r="H1531" t="s">
        <v>115</v>
      </c>
      <c r="I1531" t="s">
        <v>115</v>
      </c>
      <c r="J1531" t="s">
        <v>1053</v>
      </c>
      <c r="L1531" t="s">
        <v>1054</v>
      </c>
      <c r="N1531" t="s">
        <v>643</v>
      </c>
      <c r="O1531" t="s">
        <v>120</v>
      </c>
      <c r="P1531" s="8">
        <v>96951</v>
      </c>
      <c r="Q1531" t="s">
        <v>121</v>
      </c>
      <c r="S1531" s="10">
        <v>16705320350</v>
      </c>
      <c r="U1531" t="s">
        <v>1055</v>
      </c>
      <c r="V1531">
        <v>445110</v>
      </c>
      <c r="W1531" t="s">
        <v>123</v>
      </c>
      <c r="Y1531" t="s">
        <v>1056</v>
      </c>
      <c r="Z1531" t="s">
        <v>269</v>
      </c>
      <c r="AA1531" t="s">
        <v>1057</v>
      </c>
      <c r="AB1531" t="s">
        <v>200</v>
      </c>
      <c r="AC1531" t="s">
        <v>1054</v>
      </c>
      <c r="AE1531" t="s">
        <v>643</v>
      </c>
      <c r="AF1531" t="s">
        <v>120</v>
      </c>
      <c r="AG1531" s="8">
        <v>96951</v>
      </c>
      <c r="AH1531" t="s">
        <v>121</v>
      </c>
      <c r="AJ1531" s="10">
        <v>16705320350</v>
      </c>
      <c r="AL1531" t="s">
        <v>1058</v>
      </c>
      <c r="BD1531" t="str">
        <f>"49-9021.00"</f>
        <v>49-9021.00</v>
      </c>
      <c r="BE1531" t="s">
        <v>935</v>
      </c>
      <c r="BF1531" t="s">
        <v>3434</v>
      </c>
      <c r="BG1531" t="s">
        <v>3435</v>
      </c>
      <c r="BH1531">
        <v>1</v>
      </c>
      <c r="BJ1531" s="1">
        <v>45931</v>
      </c>
      <c r="BK1531" s="1">
        <v>47026</v>
      </c>
      <c r="BN1531">
        <v>40</v>
      </c>
      <c r="BO1531">
        <v>0</v>
      </c>
      <c r="BP1531">
        <v>7</v>
      </c>
      <c r="BQ1531">
        <v>7</v>
      </c>
      <c r="BR1531">
        <v>7</v>
      </c>
      <c r="BS1531">
        <v>7</v>
      </c>
      <c r="BT1531">
        <v>7</v>
      </c>
      <c r="BU1531">
        <v>5</v>
      </c>
      <c r="BV1531" t="str">
        <f t="shared" si="29"/>
        <v>8:00 AM</v>
      </c>
      <c r="BW1531" t="str">
        <f>"4:00 PM"</f>
        <v>4:00 PM</v>
      </c>
      <c r="BX1531" t="s">
        <v>226</v>
      </c>
      <c r="BY1531">
        <v>0</v>
      </c>
      <c r="BZ1531">
        <v>12</v>
      </c>
      <c r="CA1531" t="s">
        <v>115</v>
      </c>
      <c r="CC1531" t="s">
        <v>3436</v>
      </c>
      <c r="CD1531" t="s">
        <v>1063</v>
      </c>
      <c r="CF1531" t="s">
        <v>643</v>
      </c>
      <c r="CG1531" t="s">
        <v>120</v>
      </c>
      <c r="CH1531" s="8">
        <v>96951</v>
      </c>
      <c r="CI1531" s="3">
        <v>10.74</v>
      </c>
      <c r="CJ1531" s="3">
        <v>10.74</v>
      </c>
      <c r="CK1531" s="3">
        <v>16.11</v>
      </c>
      <c r="CL1531" s="3">
        <v>16.11</v>
      </c>
      <c r="CM1531" t="s">
        <v>136</v>
      </c>
      <c r="CN1531" t="s">
        <v>139</v>
      </c>
      <c r="CO1531" t="s">
        <v>138</v>
      </c>
      <c r="CQ1531" t="s">
        <v>115</v>
      </c>
      <c r="CR1531" t="s">
        <v>133</v>
      </c>
      <c r="CS1531" t="s">
        <v>133</v>
      </c>
      <c r="CT1531" t="s">
        <v>133</v>
      </c>
      <c r="CU1531" t="s">
        <v>139</v>
      </c>
      <c r="CV1531" t="s">
        <v>133</v>
      </c>
      <c r="CW1531" t="s">
        <v>139</v>
      </c>
      <c r="CX1531" t="s">
        <v>1064</v>
      </c>
      <c r="CY1531" s="10">
        <v>16705320350</v>
      </c>
      <c r="CZ1531" t="s">
        <v>1058</v>
      </c>
      <c r="DA1531" t="s">
        <v>139</v>
      </c>
      <c r="DB1531" t="s">
        <v>133</v>
      </c>
      <c r="DC1531" t="s">
        <v>115</v>
      </c>
    </row>
    <row r="1532" spans="1:112" ht="14.45" customHeight="1" x14ac:dyDescent="0.25">
      <c r="A1532" t="s">
        <v>3437</v>
      </c>
      <c r="B1532" t="s">
        <v>113</v>
      </c>
      <c r="C1532" s="1">
        <v>45737</v>
      </c>
      <c r="D1532" s="1">
        <v>45744</v>
      </c>
      <c r="E1532" t="s">
        <v>114</v>
      </c>
      <c r="G1532" t="s">
        <v>133</v>
      </c>
      <c r="H1532" t="s">
        <v>115</v>
      </c>
      <c r="I1532" t="s">
        <v>115</v>
      </c>
      <c r="J1532" t="s">
        <v>1053</v>
      </c>
      <c r="L1532" t="s">
        <v>1054</v>
      </c>
      <c r="N1532" t="s">
        <v>643</v>
      </c>
      <c r="O1532" t="s">
        <v>120</v>
      </c>
      <c r="P1532" s="8">
        <v>96951</v>
      </c>
      <c r="Q1532" t="s">
        <v>121</v>
      </c>
      <c r="R1532" t="s">
        <v>120</v>
      </c>
      <c r="S1532" s="10">
        <v>16705320350</v>
      </c>
      <c r="U1532" t="s">
        <v>1055</v>
      </c>
      <c r="V1532">
        <v>31199</v>
      </c>
      <c r="W1532" t="s">
        <v>123</v>
      </c>
      <c r="Y1532" t="s">
        <v>1056</v>
      </c>
      <c r="Z1532" t="s">
        <v>269</v>
      </c>
      <c r="AA1532" t="s">
        <v>1057</v>
      </c>
      <c r="AB1532" t="s">
        <v>200</v>
      </c>
      <c r="AC1532" t="s">
        <v>1054</v>
      </c>
      <c r="AE1532" t="s">
        <v>643</v>
      </c>
      <c r="AF1532" t="s">
        <v>120</v>
      </c>
      <c r="AG1532" s="8">
        <v>96951</v>
      </c>
      <c r="AH1532" t="s">
        <v>121</v>
      </c>
      <c r="AJ1532" s="10">
        <v>16705320350</v>
      </c>
      <c r="AL1532" t="s">
        <v>1058</v>
      </c>
      <c r="BD1532" t="str">
        <f>"51-3092.00"</f>
        <v>51-3092.00</v>
      </c>
      <c r="BE1532" t="s">
        <v>2034</v>
      </c>
      <c r="BF1532" t="s">
        <v>2035</v>
      </c>
      <c r="BG1532" t="s">
        <v>2036</v>
      </c>
      <c r="BH1532">
        <v>1</v>
      </c>
      <c r="BJ1532" s="1">
        <v>45931</v>
      </c>
      <c r="BK1532" s="1">
        <v>47026</v>
      </c>
      <c r="BN1532">
        <v>40</v>
      </c>
      <c r="BO1532">
        <v>0</v>
      </c>
      <c r="BP1532">
        <v>7</v>
      </c>
      <c r="BQ1532">
        <v>7</v>
      </c>
      <c r="BR1532">
        <v>7</v>
      </c>
      <c r="BS1532">
        <v>7</v>
      </c>
      <c r="BT1532">
        <v>7</v>
      </c>
      <c r="BU1532">
        <v>5</v>
      </c>
      <c r="BV1532" t="str">
        <f t="shared" si="29"/>
        <v>8:00 AM</v>
      </c>
      <c r="BW1532" t="str">
        <f>"4:00 PM"</f>
        <v>4:00 PM</v>
      </c>
      <c r="BX1532" t="s">
        <v>226</v>
      </c>
      <c r="BY1532">
        <v>0</v>
      </c>
      <c r="BZ1532">
        <v>12</v>
      </c>
      <c r="CA1532" t="s">
        <v>115</v>
      </c>
      <c r="CC1532" t="s">
        <v>2037</v>
      </c>
      <c r="CD1532" t="s">
        <v>1063</v>
      </c>
      <c r="CF1532" t="s">
        <v>643</v>
      </c>
      <c r="CG1532" t="s">
        <v>120</v>
      </c>
      <c r="CH1532" s="8">
        <v>96951</v>
      </c>
      <c r="CI1532" s="3">
        <v>8.6300000000000008</v>
      </c>
      <c r="CJ1532" s="3">
        <v>8.6300000000000008</v>
      </c>
      <c r="CK1532" s="3">
        <v>12.95</v>
      </c>
      <c r="CL1532" s="3">
        <v>12.95</v>
      </c>
      <c r="CM1532" t="s">
        <v>136</v>
      </c>
      <c r="CN1532" t="s">
        <v>139</v>
      </c>
      <c r="CO1532" t="s">
        <v>138</v>
      </c>
      <c r="CQ1532" t="s">
        <v>115</v>
      </c>
      <c r="CR1532" t="s">
        <v>133</v>
      </c>
      <c r="CS1532" t="s">
        <v>133</v>
      </c>
      <c r="CT1532" t="s">
        <v>133</v>
      </c>
      <c r="CU1532" t="s">
        <v>139</v>
      </c>
      <c r="CV1532" t="s">
        <v>133</v>
      </c>
      <c r="CW1532" t="s">
        <v>139</v>
      </c>
      <c r="CX1532" t="s">
        <v>2198</v>
      </c>
      <c r="CY1532" s="10">
        <v>16705320350</v>
      </c>
      <c r="CZ1532" t="s">
        <v>1058</v>
      </c>
      <c r="DA1532" t="s">
        <v>139</v>
      </c>
      <c r="DB1532" t="s">
        <v>133</v>
      </c>
      <c r="DC1532" t="s">
        <v>115</v>
      </c>
    </row>
    <row r="1533" spans="1:112" ht="14.45" customHeight="1" x14ac:dyDescent="0.25">
      <c r="A1533" t="s">
        <v>4056</v>
      </c>
      <c r="B1533" t="s">
        <v>113</v>
      </c>
      <c r="C1533" s="1">
        <v>45734</v>
      </c>
      <c r="D1533" s="1">
        <v>45744</v>
      </c>
      <c r="E1533" t="s">
        <v>114</v>
      </c>
      <c r="G1533" t="s">
        <v>115</v>
      </c>
      <c r="H1533" t="s">
        <v>115</v>
      </c>
      <c r="I1533" t="s">
        <v>115</v>
      </c>
      <c r="J1533" t="s">
        <v>1177</v>
      </c>
      <c r="L1533" t="s">
        <v>1178</v>
      </c>
      <c r="N1533" t="s">
        <v>119</v>
      </c>
      <c r="O1533" t="s">
        <v>120</v>
      </c>
      <c r="P1533" s="8">
        <v>96950</v>
      </c>
      <c r="Q1533" t="s">
        <v>121</v>
      </c>
      <c r="S1533" s="10">
        <v>16702886108</v>
      </c>
      <c r="U1533" t="s">
        <v>1179</v>
      </c>
      <c r="V1533">
        <v>23622</v>
      </c>
      <c r="W1533" t="s">
        <v>123</v>
      </c>
      <c r="Y1533" t="s">
        <v>1180</v>
      </c>
      <c r="Z1533" t="s">
        <v>1181</v>
      </c>
      <c r="AB1533" t="s">
        <v>200</v>
      </c>
      <c r="AC1533" t="s">
        <v>1182</v>
      </c>
      <c r="AE1533" t="s">
        <v>119</v>
      </c>
      <c r="AF1533" t="s">
        <v>120</v>
      </c>
      <c r="AG1533" s="8">
        <v>96950</v>
      </c>
      <c r="AH1533" t="s">
        <v>121</v>
      </c>
      <c r="AJ1533" s="10">
        <v>16702886108</v>
      </c>
      <c r="AL1533" t="s">
        <v>1183</v>
      </c>
      <c r="BD1533" t="str">
        <f>"49-9071.00"</f>
        <v>49-9071.00</v>
      </c>
      <c r="BE1533" t="s">
        <v>241</v>
      </c>
      <c r="BF1533" t="s">
        <v>1978</v>
      </c>
      <c r="BG1533" t="s">
        <v>1979</v>
      </c>
      <c r="BH1533">
        <v>20</v>
      </c>
      <c r="BJ1533" s="1">
        <v>45901</v>
      </c>
      <c r="BK1533" s="1">
        <v>46265</v>
      </c>
      <c r="BN1533">
        <v>40</v>
      </c>
      <c r="BO1533">
        <v>0</v>
      </c>
      <c r="BP1533">
        <v>8</v>
      </c>
      <c r="BQ1533">
        <v>8</v>
      </c>
      <c r="BR1533">
        <v>8</v>
      </c>
      <c r="BS1533">
        <v>8</v>
      </c>
      <c r="BT1533">
        <v>8</v>
      </c>
      <c r="BU1533">
        <v>0</v>
      </c>
      <c r="BV1533" t="str">
        <f t="shared" si="29"/>
        <v>8:00 AM</v>
      </c>
      <c r="BW1533" t="str">
        <f>"5:00 PM"</f>
        <v>5:00 PM</v>
      </c>
      <c r="BX1533" t="s">
        <v>226</v>
      </c>
      <c r="BY1533">
        <v>0</v>
      </c>
      <c r="BZ1533">
        <v>24</v>
      </c>
      <c r="CA1533" t="s">
        <v>115</v>
      </c>
      <c r="CC1533" t="s">
        <v>1980</v>
      </c>
      <c r="CD1533" t="s">
        <v>1187</v>
      </c>
      <c r="CF1533" t="s">
        <v>119</v>
      </c>
      <c r="CG1533" t="s">
        <v>120</v>
      </c>
      <c r="CH1533" s="8">
        <v>96950</v>
      </c>
      <c r="CI1533" s="3">
        <v>9.75</v>
      </c>
      <c r="CJ1533" s="3">
        <v>9.75</v>
      </c>
      <c r="CK1533" s="3">
        <v>14.63</v>
      </c>
      <c r="CL1533" s="3">
        <v>14.63</v>
      </c>
      <c r="CM1533" t="s">
        <v>136</v>
      </c>
      <c r="CN1533" t="s">
        <v>139</v>
      </c>
      <c r="CO1533" t="s">
        <v>138</v>
      </c>
      <c r="CQ1533" t="s">
        <v>115</v>
      </c>
      <c r="CR1533" t="s">
        <v>133</v>
      </c>
      <c r="CS1533" t="s">
        <v>133</v>
      </c>
      <c r="CT1533" t="s">
        <v>133</v>
      </c>
      <c r="CU1533" t="s">
        <v>139</v>
      </c>
      <c r="CV1533" t="s">
        <v>133</v>
      </c>
      <c r="CW1533" t="s">
        <v>133</v>
      </c>
      <c r="CX1533" t="s">
        <v>1981</v>
      </c>
      <c r="CY1533" s="10">
        <v>16702886108</v>
      </c>
      <c r="CZ1533" t="s">
        <v>1183</v>
      </c>
      <c r="DA1533" t="s">
        <v>209</v>
      </c>
      <c r="DB1533" t="s">
        <v>133</v>
      </c>
      <c r="DC1533" t="s">
        <v>115</v>
      </c>
      <c r="DD1533" t="s">
        <v>1180</v>
      </c>
      <c r="DE1533" t="s">
        <v>1189</v>
      </c>
      <c r="DG1533" t="s">
        <v>1177</v>
      </c>
      <c r="DH1533" t="s">
        <v>1183</v>
      </c>
    </row>
    <row r="1534" spans="1:112" ht="14.45" customHeight="1" x14ac:dyDescent="0.25">
      <c r="A1534" t="s">
        <v>4057</v>
      </c>
      <c r="B1534" t="s">
        <v>113</v>
      </c>
      <c r="C1534" s="1">
        <v>45734</v>
      </c>
      <c r="D1534" s="1">
        <v>45744</v>
      </c>
      <c r="E1534" t="s">
        <v>144</v>
      </c>
      <c r="F1534" s="1">
        <v>45960</v>
      </c>
      <c r="G1534" t="s">
        <v>115</v>
      </c>
      <c r="H1534" t="s">
        <v>115</v>
      </c>
      <c r="I1534" t="s">
        <v>115</v>
      </c>
      <c r="J1534" t="s">
        <v>4058</v>
      </c>
      <c r="L1534" t="s">
        <v>4059</v>
      </c>
      <c r="N1534" t="s">
        <v>643</v>
      </c>
      <c r="O1534" t="s">
        <v>120</v>
      </c>
      <c r="P1534" s="8">
        <v>96951</v>
      </c>
      <c r="Q1534" t="s">
        <v>121</v>
      </c>
      <c r="S1534" s="10">
        <v>16705323131</v>
      </c>
      <c r="U1534" t="s">
        <v>4060</v>
      </c>
      <c r="V1534">
        <v>4231</v>
      </c>
      <c r="W1534" t="s">
        <v>123</v>
      </c>
      <c r="Y1534" t="s">
        <v>4061</v>
      </c>
      <c r="Z1534" t="s">
        <v>4062</v>
      </c>
      <c r="AB1534" t="s">
        <v>663</v>
      </c>
      <c r="AC1534" t="s">
        <v>4059</v>
      </c>
      <c r="AE1534" t="s">
        <v>643</v>
      </c>
      <c r="AF1534" t="s">
        <v>120</v>
      </c>
      <c r="AG1534" s="8">
        <v>96951</v>
      </c>
      <c r="AH1534" t="s">
        <v>121</v>
      </c>
      <c r="AJ1534" s="10">
        <v>16705323131</v>
      </c>
      <c r="AL1534" t="s">
        <v>4063</v>
      </c>
      <c r="BD1534" t="str">
        <f>"49-9071.00"</f>
        <v>49-9071.00</v>
      </c>
      <c r="BE1534" t="s">
        <v>241</v>
      </c>
      <c r="BF1534" t="s">
        <v>4064</v>
      </c>
      <c r="BG1534" t="s">
        <v>750</v>
      </c>
      <c r="BH1534">
        <v>1</v>
      </c>
      <c r="BJ1534" s="1">
        <v>45962</v>
      </c>
      <c r="BK1534" s="1">
        <v>46326</v>
      </c>
      <c r="BN1534">
        <v>40</v>
      </c>
      <c r="BO1534">
        <v>0</v>
      </c>
      <c r="BP1534">
        <v>8</v>
      </c>
      <c r="BQ1534">
        <v>8</v>
      </c>
      <c r="BR1534">
        <v>8</v>
      </c>
      <c r="BS1534">
        <v>8</v>
      </c>
      <c r="BT1534">
        <v>8</v>
      </c>
      <c r="BU1534">
        <v>0</v>
      </c>
      <c r="BV1534" t="str">
        <f t="shared" si="29"/>
        <v>8:00 AM</v>
      </c>
      <c r="BW1534" t="str">
        <f>"5:00 PM"</f>
        <v>5:00 PM</v>
      </c>
      <c r="BX1534" t="s">
        <v>158</v>
      </c>
      <c r="BY1534">
        <v>0</v>
      </c>
      <c r="BZ1534">
        <v>6</v>
      </c>
      <c r="CA1534" t="s">
        <v>115</v>
      </c>
      <c r="CC1534" s="2" t="s">
        <v>4065</v>
      </c>
      <c r="CD1534" t="s">
        <v>4066</v>
      </c>
      <c r="CF1534" t="s">
        <v>643</v>
      </c>
      <c r="CG1534" t="s">
        <v>120</v>
      </c>
      <c r="CH1534" s="8">
        <v>96951</v>
      </c>
      <c r="CI1534" s="3">
        <v>9.75</v>
      </c>
      <c r="CJ1534" s="3">
        <v>9.75</v>
      </c>
      <c r="CK1534" s="3">
        <v>0</v>
      </c>
      <c r="CL1534" s="3">
        <v>0</v>
      </c>
      <c r="CM1534" t="s">
        <v>136</v>
      </c>
      <c r="CN1534" t="s">
        <v>137</v>
      </c>
      <c r="CO1534" t="s">
        <v>138</v>
      </c>
      <c r="CQ1534" t="s">
        <v>115</v>
      </c>
      <c r="CR1534" t="s">
        <v>133</v>
      </c>
      <c r="CS1534" t="s">
        <v>139</v>
      </c>
      <c r="CT1534" t="s">
        <v>139</v>
      </c>
      <c r="CU1534" t="s">
        <v>139</v>
      </c>
      <c r="CV1534" t="s">
        <v>133</v>
      </c>
      <c r="CW1534" t="s">
        <v>139</v>
      </c>
      <c r="CX1534" t="s">
        <v>4067</v>
      </c>
      <c r="CY1534" s="10">
        <v>16705323131</v>
      </c>
      <c r="CZ1534" t="s">
        <v>4063</v>
      </c>
      <c r="DA1534" t="s">
        <v>139</v>
      </c>
      <c r="DB1534" t="s">
        <v>133</v>
      </c>
      <c r="DC1534" t="s">
        <v>115</v>
      </c>
      <c r="DD1534" t="s">
        <v>4061</v>
      </c>
      <c r="DE1534" t="s">
        <v>4062</v>
      </c>
      <c r="DG1534" t="s">
        <v>4068</v>
      </c>
      <c r="DH1534" t="s">
        <v>4063</v>
      </c>
    </row>
    <row r="1535" spans="1:112" ht="14.45" customHeight="1" x14ac:dyDescent="0.25">
      <c r="A1535" t="s">
        <v>4823</v>
      </c>
      <c r="B1535" t="s">
        <v>113</v>
      </c>
      <c r="C1535" s="1">
        <v>45737</v>
      </c>
      <c r="D1535" s="1">
        <v>45744</v>
      </c>
      <c r="E1535" t="s">
        <v>114</v>
      </c>
      <c r="G1535" t="s">
        <v>133</v>
      </c>
      <c r="H1535" t="s">
        <v>115</v>
      </c>
      <c r="I1535" t="s">
        <v>115</v>
      </c>
      <c r="J1535" t="s">
        <v>1053</v>
      </c>
      <c r="L1535" t="s">
        <v>1054</v>
      </c>
      <c r="N1535" t="s">
        <v>643</v>
      </c>
      <c r="O1535" t="s">
        <v>120</v>
      </c>
      <c r="P1535" s="8">
        <v>96951</v>
      </c>
      <c r="Q1535" t="s">
        <v>121</v>
      </c>
      <c r="R1535" t="s">
        <v>120</v>
      </c>
      <c r="S1535" s="10">
        <v>16705320350</v>
      </c>
      <c r="U1535" t="s">
        <v>1055</v>
      </c>
      <c r="V1535">
        <v>445110</v>
      </c>
      <c r="W1535" t="s">
        <v>123</v>
      </c>
      <c r="Y1535" t="s">
        <v>1056</v>
      </c>
      <c r="Z1535" t="s">
        <v>269</v>
      </c>
      <c r="AA1535" t="s">
        <v>1057</v>
      </c>
      <c r="AB1535" t="s">
        <v>200</v>
      </c>
      <c r="AC1535" t="s">
        <v>1054</v>
      </c>
      <c r="AE1535" t="s">
        <v>643</v>
      </c>
      <c r="AF1535" t="s">
        <v>120</v>
      </c>
      <c r="AG1535" s="8">
        <v>96951</v>
      </c>
      <c r="AH1535" t="s">
        <v>121</v>
      </c>
      <c r="AJ1535" s="10">
        <v>16705320350</v>
      </c>
      <c r="AL1535" t="s">
        <v>1058</v>
      </c>
      <c r="BD1535" t="str">
        <f>"53-7062.00"</f>
        <v>53-7062.00</v>
      </c>
      <c r="BE1535" t="s">
        <v>4824</v>
      </c>
      <c r="BF1535" t="s">
        <v>4825</v>
      </c>
      <c r="BG1535" t="s">
        <v>4826</v>
      </c>
      <c r="BH1535">
        <v>1</v>
      </c>
      <c r="BJ1535" s="1">
        <v>45931</v>
      </c>
      <c r="BK1535" s="1">
        <v>47026</v>
      </c>
      <c r="BN1535">
        <v>40</v>
      </c>
      <c r="BO1535">
        <v>0</v>
      </c>
      <c r="BP1535">
        <v>7</v>
      </c>
      <c r="BQ1535">
        <v>7</v>
      </c>
      <c r="BR1535">
        <v>7</v>
      </c>
      <c r="BS1535">
        <v>7</v>
      </c>
      <c r="BT1535">
        <v>7</v>
      </c>
      <c r="BU1535">
        <v>5</v>
      </c>
      <c r="BV1535" t="str">
        <f t="shared" si="29"/>
        <v>8:00 AM</v>
      </c>
      <c r="BW1535" t="str">
        <f>"4:00 PM"</f>
        <v>4:00 PM</v>
      </c>
      <c r="BX1535" t="s">
        <v>226</v>
      </c>
      <c r="BY1535">
        <v>0</v>
      </c>
      <c r="BZ1535">
        <v>12</v>
      </c>
      <c r="CA1535" t="s">
        <v>115</v>
      </c>
      <c r="CC1535" t="s">
        <v>4827</v>
      </c>
      <c r="CD1535" t="s">
        <v>1063</v>
      </c>
      <c r="CF1535" t="s">
        <v>643</v>
      </c>
      <c r="CG1535" t="s">
        <v>120</v>
      </c>
      <c r="CH1535" s="8">
        <v>96951</v>
      </c>
      <c r="CI1535" s="3">
        <v>8.3000000000000007</v>
      </c>
      <c r="CJ1535" s="3">
        <v>8.3000000000000007</v>
      </c>
      <c r="CK1535" s="3">
        <v>12.45</v>
      </c>
      <c r="CL1535" s="3">
        <v>12.45</v>
      </c>
      <c r="CM1535" t="s">
        <v>136</v>
      </c>
      <c r="CN1535" t="s">
        <v>139</v>
      </c>
      <c r="CO1535" t="s">
        <v>138</v>
      </c>
      <c r="CQ1535" t="s">
        <v>115</v>
      </c>
      <c r="CR1535" t="s">
        <v>133</v>
      </c>
      <c r="CS1535" t="s">
        <v>133</v>
      </c>
      <c r="CT1535" t="s">
        <v>133</v>
      </c>
      <c r="CU1535" t="s">
        <v>139</v>
      </c>
      <c r="CV1535" t="s">
        <v>133</v>
      </c>
      <c r="CW1535" t="s">
        <v>139</v>
      </c>
      <c r="CX1535" t="s">
        <v>2198</v>
      </c>
      <c r="CY1535" s="10">
        <v>16705320350</v>
      </c>
      <c r="CZ1535" t="s">
        <v>1058</v>
      </c>
      <c r="DA1535" t="s">
        <v>139</v>
      </c>
      <c r="DB1535" t="s">
        <v>133</v>
      </c>
      <c r="DC1535" t="s">
        <v>115</v>
      </c>
    </row>
    <row r="1536" spans="1:112" ht="14.45" customHeight="1" x14ac:dyDescent="0.25">
      <c r="A1536" t="s">
        <v>5330</v>
      </c>
      <c r="B1536" t="s">
        <v>113</v>
      </c>
      <c r="C1536" s="1">
        <v>45737</v>
      </c>
      <c r="D1536" s="1">
        <v>45744</v>
      </c>
      <c r="E1536" t="s">
        <v>144</v>
      </c>
      <c r="F1536" s="1">
        <v>45974</v>
      </c>
      <c r="G1536" t="s">
        <v>115</v>
      </c>
      <c r="H1536" t="s">
        <v>115</v>
      </c>
      <c r="I1536" t="s">
        <v>115</v>
      </c>
      <c r="J1536" t="s">
        <v>5331</v>
      </c>
      <c r="L1536" t="s">
        <v>262</v>
      </c>
      <c r="M1536" t="s">
        <v>256</v>
      </c>
      <c r="N1536" t="s">
        <v>148</v>
      </c>
      <c r="O1536" t="s">
        <v>120</v>
      </c>
      <c r="P1536" s="8">
        <v>96950</v>
      </c>
      <c r="Q1536" t="s">
        <v>121</v>
      </c>
      <c r="S1536" s="10">
        <v>16702343423</v>
      </c>
      <c r="U1536" t="s">
        <v>251</v>
      </c>
      <c r="V1536">
        <v>332321</v>
      </c>
      <c r="W1536" t="s">
        <v>123</v>
      </c>
      <c r="Y1536" t="s">
        <v>252</v>
      </c>
      <c r="Z1536" t="s">
        <v>253</v>
      </c>
      <c r="AB1536" t="s">
        <v>254</v>
      </c>
      <c r="AC1536" t="s">
        <v>256</v>
      </c>
      <c r="AE1536" t="s">
        <v>148</v>
      </c>
      <c r="AF1536" t="s">
        <v>120</v>
      </c>
      <c r="AG1536" s="8">
        <v>96950</v>
      </c>
      <c r="AH1536" t="s">
        <v>121</v>
      </c>
      <c r="AJ1536" s="10">
        <v>16702343423</v>
      </c>
      <c r="AL1536" t="s">
        <v>257</v>
      </c>
      <c r="BD1536" t="str">
        <f>"41-4012.00"</f>
        <v>41-4012.00</v>
      </c>
      <c r="BE1536" t="s">
        <v>1674</v>
      </c>
      <c r="BF1536" t="s">
        <v>5332</v>
      </c>
      <c r="BG1536" t="s">
        <v>5333</v>
      </c>
      <c r="BH1536">
        <v>2</v>
      </c>
      <c r="BJ1536" s="1">
        <v>45931</v>
      </c>
      <c r="BK1536" s="1">
        <v>46295</v>
      </c>
      <c r="BN1536">
        <v>40</v>
      </c>
      <c r="BO1536">
        <v>0</v>
      </c>
      <c r="BP1536">
        <v>8</v>
      </c>
      <c r="BQ1536">
        <v>8</v>
      </c>
      <c r="BR1536">
        <v>8</v>
      </c>
      <c r="BS1536">
        <v>8</v>
      </c>
      <c r="BT1536">
        <v>8</v>
      </c>
      <c r="BU1536">
        <v>0</v>
      </c>
      <c r="BV1536" t="str">
        <f t="shared" si="29"/>
        <v>8:00 AM</v>
      </c>
      <c r="BW1536" t="str">
        <f>"5:00 PM"</f>
        <v>5:00 PM</v>
      </c>
      <c r="BX1536" t="s">
        <v>226</v>
      </c>
      <c r="BY1536">
        <v>0</v>
      </c>
      <c r="BZ1536">
        <v>12</v>
      </c>
      <c r="CA1536" t="s">
        <v>115</v>
      </c>
      <c r="CC1536" t="s">
        <v>5334</v>
      </c>
      <c r="CD1536" t="s">
        <v>5335</v>
      </c>
      <c r="CE1536" t="s">
        <v>256</v>
      </c>
      <c r="CF1536" t="s">
        <v>148</v>
      </c>
      <c r="CG1536" t="s">
        <v>120</v>
      </c>
      <c r="CH1536" s="8">
        <v>96950</v>
      </c>
      <c r="CI1536" s="3">
        <v>8.94</v>
      </c>
      <c r="CJ1536" s="3">
        <v>8.94</v>
      </c>
      <c r="CK1536" s="3">
        <v>13.41</v>
      </c>
      <c r="CL1536" s="3">
        <v>13.41</v>
      </c>
      <c r="CM1536" t="s">
        <v>136</v>
      </c>
      <c r="CO1536" t="s">
        <v>138</v>
      </c>
      <c r="CQ1536" t="s">
        <v>115</v>
      </c>
      <c r="CR1536" t="s">
        <v>133</v>
      </c>
      <c r="CS1536" t="s">
        <v>133</v>
      </c>
      <c r="CT1536" t="s">
        <v>133</v>
      </c>
      <c r="CU1536" t="s">
        <v>139</v>
      </c>
      <c r="CV1536" t="s">
        <v>133</v>
      </c>
      <c r="CW1536" t="s">
        <v>139</v>
      </c>
      <c r="CX1536" t="s">
        <v>5336</v>
      </c>
      <c r="CY1536" s="10">
        <v>16702343423</v>
      </c>
      <c r="CZ1536" t="s">
        <v>257</v>
      </c>
      <c r="DA1536" t="s">
        <v>139</v>
      </c>
      <c r="DB1536" t="s">
        <v>133</v>
      </c>
      <c r="DC1536" t="s">
        <v>115</v>
      </c>
    </row>
    <row r="1537" spans="1:112" ht="14.45" customHeight="1" x14ac:dyDescent="0.25">
      <c r="A1537" t="s">
        <v>6251</v>
      </c>
      <c r="B1537" t="s">
        <v>113</v>
      </c>
      <c r="C1537" s="1">
        <v>45737</v>
      </c>
      <c r="D1537" s="1">
        <v>45744</v>
      </c>
      <c r="E1537" t="s">
        <v>114</v>
      </c>
      <c r="G1537" t="s">
        <v>115</v>
      </c>
      <c r="H1537" t="s">
        <v>115</v>
      </c>
      <c r="I1537" t="s">
        <v>115</v>
      </c>
      <c r="J1537" t="s">
        <v>1053</v>
      </c>
      <c r="L1537" t="s">
        <v>1054</v>
      </c>
      <c r="N1537" t="s">
        <v>643</v>
      </c>
      <c r="O1537" t="s">
        <v>120</v>
      </c>
      <c r="P1537" s="8">
        <v>96951</v>
      </c>
      <c r="Q1537" t="s">
        <v>121</v>
      </c>
      <c r="R1537" t="s">
        <v>120</v>
      </c>
      <c r="S1537" s="10">
        <v>16705320350</v>
      </c>
      <c r="U1537" t="s">
        <v>1055</v>
      </c>
      <c r="V1537">
        <v>445110</v>
      </c>
      <c r="W1537" t="s">
        <v>123</v>
      </c>
      <c r="Y1537" t="s">
        <v>1056</v>
      </c>
      <c r="Z1537" t="s">
        <v>269</v>
      </c>
      <c r="AA1537" t="s">
        <v>1057</v>
      </c>
      <c r="AB1537" t="s">
        <v>200</v>
      </c>
      <c r="AC1537" t="s">
        <v>1054</v>
      </c>
      <c r="AE1537" t="s">
        <v>643</v>
      </c>
      <c r="AF1537" t="s">
        <v>120</v>
      </c>
      <c r="AG1537" s="8">
        <v>96951</v>
      </c>
      <c r="AH1537" t="s">
        <v>121</v>
      </c>
      <c r="AJ1537" s="10">
        <v>16705320350</v>
      </c>
      <c r="AL1537" t="s">
        <v>1058</v>
      </c>
      <c r="BD1537" t="str">
        <f>"35-2021.00"</f>
        <v>35-2021.00</v>
      </c>
      <c r="BE1537" t="s">
        <v>1658</v>
      </c>
      <c r="BF1537" t="s">
        <v>4488</v>
      </c>
      <c r="BG1537" t="s">
        <v>3429</v>
      </c>
      <c r="BH1537">
        <v>2</v>
      </c>
      <c r="BJ1537" s="1">
        <v>45931</v>
      </c>
      <c r="BK1537" s="1">
        <v>46295</v>
      </c>
      <c r="BN1537">
        <v>40</v>
      </c>
      <c r="BO1537">
        <v>0</v>
      </c>
      <c r="BP1537">
        <v>7</v>
      </c>
      <c r="BQ1537">
        <v>7</v>
      </c>
      <c r="BR1537">
        <v>7</v>
      </c>
      <c r="BS1537">
        <v>7</v>
      </c>
      <c r="BT1537">
        <v>7</v>
      </c>
      <c r="BU1537">
        <v>5</v>
      </c>
      <c r="BV1537" t="str">
        <f t="shared" si="29"/>
        <v>8:00 AM</v>
      </c>
      <c r="BW1537" t="str">
        <f>"4:00 PM"</f>
        <v>4:00 PM</v>
      </c>
      <c r="BX1537" t="s">
        <v>226</v>
      </c>
      <c r="BY1537">
        <v>0</v>
      </c>
      <c r="BZ1537">
        <v>12</v>
      </c>
      <c r="CA1537" t="s">
        <v>115</v>
      </c>
      <c r="CC1537" s="2" t="s">
        <v>4489</v>
      </c>
      <c r="CD1537" t="s">
        <v>1063</v>
      </c>
      <c r="CF1537" t="s">
        <v>643</v>
      </c>
      <c r="CG1537" t="s">
        <v>120</v>
      </c>
      <c r="CH1537" s="8">
        <v>96951</v>
      </c>
      <c r="CI1537" s="3">
        <v>7.84</v>
      </c>
      <c r="CJ1537" s="3">
        <v>7.84</v>
      </c>
      <c r="CK1537" s="3">
        <v>11.76</v>
      </c>
      <c r="CL1537" s="3">
        <v>11.76</v>
      </c>
      <c r="CM1537" t="s">
        <v>136</v>
      </c>
      <c r="CN1537" t="s">
        <v>139</v>
      </c>
      <c r="CO1537" t="s">
        <v>138</v>
      </c>
      <c r="CQ1537" t="s">
        <v>115</v>
      </c>
      <c r="CR1537" t="s">
        <v>133</v>
      </c>
      <c r="CS1537" t="s">
        <v>133</v>
      </c>
      <c r="CT1537" t="s">
        <v>133</v>
      </c>
      <c r="CU1537" t="s">
        <v>139</v>
      </c>
      <c r="CV1537" t="s">
        <v>133</v>
      </c>
      <c r="CW1537" t="s">
        <v>139</v>
      </c>
      <c r="CX1537" t="s">
        <v>1064</v>
      </c>
      <c r="CY1537" s="10">
        <v>16705320350</v>
      </c>
      <c r="CZ1537" t="s">
        <v>1058</v>
      </c>
      <c r="DA1537" t="s">
        <v>139</v>
      </c>
      <c r="DB1537" t="s">
        <v>133</v>
      </c>
      <c r="DC1537" t="s">
        <v>115</v>
      </c>
    </row>
    <row r="1538" spans="1:112" ht="14.45" customHeight="1" x14ac:dyDescent="0.25">
      <c r="A1538" t="s">
        <v>6519</v>
      </c>
      <c r="B1538" t="s">
        <v>192</v>
      </c>
      <c r="C1538" s="1">
        <v>45665</v>
      </c>
      <c r="D1538" s="1">
        <v>45744</v>
      </c>
      <c r="E1538" t="s">
        <v>114</v>
      </c>
      <c r="G1538" t="s">
        <v>115</v>
      </c>
      <c r="H1538" t="s">
        <v>115</v>
      </c>
      <c r="I1538" t="s">
        <v>115</v>
      </c>
      <c r="J1538" t="s">
        <v>6520</v>
      </c>
      <c r="L1538" t="s">
        <v>6521</v>
      </c>
      <c r="N1538" t="s">
        <v>148</v>
      </c>
      <c r="O1538" t="s">
        <v>120</v>
      </c>
      <c r="P1538" s="8">
        <v>96950</v>
      </c>
      <c r="Q1538" t="s">
        <v>121</v>
      </c>
      <c r="S1538" s="10">
        <v>16702335504</v>
      </c>
      <c r="U1538" t="s">
        <v>5416</v>
      </c>
      <c r="V1538">
        <v>561320</v>
      </c>
      <c r="W1538" t="s">
        <v>234</v>
      </c>
      <c r="X1538" t="s">
        <v>133</v>
      </c>
      <c r="Y1538" t="s">
        <v>700</v>
      </c>
      <c r="Z1538" t="s">
        <v>6522</v>
      </c>
      <c r="AA1538" t="s">
        <v>1578</v>
      </c>
      <c r="AB1538" t="s">
        <v>565</v>
      </c>
      <c r="AC1538" t="s">
        <v>6521</v>
      </c>
      <c r="AE1538" t="s">
        <v>148</v>
      </c>
      <c r="AF1538" t="s">
        <v>120</v>
      </c>
      <c r="AG1538" s="8">
        <v>96950</v>
      </c>
      <c r="AH1538" t="s">
        <v>121</v>
      </c>
      <c r="AJ1538" s="10">
        <v>16702335504</v>
      </c>
      <c r="AL1538" t="s">
        <v>5418</v>
      </c>
      <c r="BD1538" t="str">
        <f>"49-9071.00"</f>
        <v>49-9071.00</v>
      </c>
      <c r="BE1538" t="s">
        <v>241</v>
      </c>
      <c r="BF1538" t="s">
        <v>6523</v>
      </c>
      <c r="BG1538" t="s">
        <v>243</v>
      </c>
      <c r="BH1538">
        <v>3</v>
      </c>
      <c r="BJ1538" s="1">
        <v>45762</v>
      </c>
      <c r="BK1538" s="1">
        <v>46126</v>
      </c>
      <c r="BN1538">
        <v>35</v>
      </c>
      <c r="BO1538">
        <v>0</v>
      </c>
      <c r="BP1538">
        <v>7</v>
      </c>
      <c r="BQ1538">
        <v>7</v>
      </c>
      <c r="BR1538">
        <v>7</v>
      </c>
      <c r="BS1538">
        <v>7</v>
      </c>
      <c r="BT1538">
        <v>7</v>
      </c>
      <c r="BU1538">
        <v>0</v>
      </c>
      <c r="BV1538" t="str">
        <f>"8:30 AM"</f>
        <v>8:30 AM</v>
      </c>
      <c r="BW1538" t="str">
        <f>"4:30 PM"</f>
        <v>4:30 PM</v>
      </c>
      <c r="BX1538" t="s">
        <v>226</v>
      </c>
      <c r="BY1538">
        <v>0</v>
      </c>
      <c r="BZ1538">
        <v>24</v>
      </c>
      <c r="CA1538" t="s">
        <v>115</v>
      </c>
      <c r="CC1538" t="s">
        <v>6524</v>
      </c>
      <c r="CD1538" t="s">
        <v>6525</v>
      </c>
      <c r="CE1538" t="s">
        <v>6526</v>
      </c>
      <c r="CF1538" t="s">
        <v>148</v>
      </c>
      <c r="CG1538" t="s">
        <v>120</v>
      </c>
      <c r="CH1538" s="8">
        <v>96950</v>
      </c>
      <c r="CI1538" s="3">
        <v>9.75</v>
      </c>
      <c r="CJ1538" s="3">
        <v>9.75</v>
      </c>
      <c r="CK1538" s="3">
        <v>14.63</v>
      </c>
      <c r="CL1538" s="3">
        <v>14.63</v>
      </c>
      <c r="CM1538" t="s">
        <v>136</v>
      </c>
      <c r="CN1538" t="s">
        <v>139</v>
      </c>
      <c r="CO1538" t="s">
        <v>138</v>
      </c>
      <c r="CQ1538" t="s">
        <v>115</v>
      </c>
      <c r="CR1538" t="s">
        <v>133</v>
      </c>
      <c r="CS1538" t="s">
        <v>139</v>
      </c>
      <c r="CT1538" t="s">
        <v>133</v>
      </c>
      <c r="CU1538" t="s">
        <v>139</v>
      </c>
      <c r="CV1538" t="s">
        <v>133</v>
      </c>
      <c r="CW1538" t="s">
        <v>139</v>
      </c>
      <c r="CX1538" s="2" t="s">
        <v>6527</v>
      </c>
      <c r="CY1538" s="10">
        <v>16702335504</v>
      </c>
      <c r="CZ1538" t="s">
        <v>5418</v>
      </c>
      <c r="DA1538" t="s">
        <v>1088</v>
      </c>
      <c r="DB1538" t="s">
        <v>133</v>
      </c>
      <c r="DC1538" t="s">
        <v>133</v>
      </c>
    </row>
    <row r="1539" spans="1:112" ht="14.45" customHeight="1" x14ac:dyDescent="0.25">
      <c r="A1539" t="s">
        <v>6844</v>
      </c>
      <c r="B1539" t="s">
        <v>212</v>
      </c>
      <c r="C1539" s="1">
        <v>45687</v>
      </c>
      <c r="D1539" s="1">
        <v>45744</v>
      </c>
      <c r="E1539" t="s">
        <v>144</v>
      </c>
      <c r="F1539" s="1">
        <v>45770</v>
      </c>
      <c r="G1539" t="s">
        <v>115</v>
      </c>
      <c r="H1539" t="s">
        <v>115</v>
      </c>
      <c r="I1539" t="s">
        <v>115</v>
      </c>
      <c r="J1539" t="s">
        <v>6845</v>
      </c>
      <c r="K1539" t="s">
        <v>6846</v>
      </c>
      <c r="L1539" t="s">
        <v>6847</v>
      </c>
      <c r="M1539" t="s">
        <v>6848</v>
      </c>
      <c r="N1539" t="s">
        <v>119</v>
      </c>
      <c r="O1539" t="s">
        <v>120</v>
      </c>
      <c r="P1539" s="8">
        <v>96950</v>
      </c>
      <c r="Q1539" t="s">
        <v>121</v>
      </c>
      <c r="R1539" t="s">
        <v>139</v>
      </c>
      <c r="S1539" s="10">
        <v>16702864733</v>
      </c>
      <c r="U1539" t="s">
        <v>6849</v>
      </c>
      <c r="V1539">
        <v>711130</v>
      </c>
      <c r="W1539" t="s">
        <v>123</v>
      </c>
      <c r="Y1539" t="s">
        <v>6850</v>
      </c>
      <c r="Z1539" t="s">
        <v>332</v>
      </c>
      <c r="AB1539" t="s">
        <v>304</v>
      </c>
      <c r="AC1539" t="s">
        <v>6847</v>
      </c>
      <c r="AD1539" t="s">
        <v>6851</v>
      </c>
      <c r="AE1539" t="s">
        <v>119</v>
      </c>
      <c r="AF1539" t="s">
        <v>120</v>
      </c>
      <c r="AG1539" s="8">
        <v>96950</v>
      </c>
      <c r="AH1539" t="s">
        <v>121</v>
      </c>
      <c r="AJ1539" s="10">
        <v>16702864733</v>
      </c>
      <c r="AL1539" t="s">
        <v>6852</v>
      </c>
      <c r="BD1539" t="str">
        <f>"27-2042.00"</f>
        <v>27-2042.00</v>
      </c>
      <c r="BE1539" t="s">
        <v>6683</v>
      </c>
      <c r="BF1539" t="s">
        <v>6853</v>
      </c>
      <c r="BG1539" t="s">
        <v>6854</v>
      </c>
      <c r="BH1539">
        <v>2</v>
      </c>
      <c r="BJ1539" s="1">
        <v>45772</v>
      </c>
      <c r="BK1539" s="1">
        <v>46136</v>
      </c>
      <c r="BN1539">
        <v>35</v>
      </c>
      <c r="BO1539">
        <v>7</v>
      </c>
      <c r="BP1539">
        <v>0</v>
      </c>
      <c r="BQ1539">
        <v>7</v>
      </c>
      <c r="BR1539">
        <v>7</v>
      </c>
      <c r="BS1539">
        <v>0</v>
      </c>
      <c r="BT1539">
        <v>7</v>
      </c>
      <c r="BU1539">
        <v>7</v>
      </c>
      <c r="BV1539" t="str">
        <f>"2:00 PM"</f>
        <v>2:00 PM</v>
      </c>
      <c r="BW1539" t="str">
        <f>"10:00 PM"</f>
        <v>10:00 PM</v>
      </c>
      <c r="BX1539" t="s">
        <v>158</v>
      </c>
      <c r="BY1539">
        <v>0</v>
      </c>
      <c r="BZ1539">
        <v>24</v>
      </c>
      <c r="CA1539" t="s">
        <v>115</v>
      </c>
      <c r="CC1539" t="s">
        <v>6855</v>
      </c>
      <c r="CD1539" t="s">
        <v>6856</v>
      </c>
      <c r="CF1539" t="s">
        <v>119</v>
      </c>
      <c r="CG1539" t="s">
        <v>120</v>
      </c>
      <c r="CH1539" s="8">
        <v>96950</v>
      </c>
      <c r="CI1539" s="3">
        <v>33.06</v>
      </c>
      <c r="CJ1539" s="3">
        <v>33.06</v>
      </c>
      <c r="CK1539" s="3">
        <v>49.59</v>
      </c>
      <c r="CL1539" s="3">
        <v>49.59</v>
      </c>
      <c r="CM1539" t="s">
        <v>136</v>
      </c>
      <c r="CN1539" t="s">
        <v>139</v>
      </c>
      <c r="CO1539" t="s">
        <v>138</v>
      </c>
      <c r="CQ1539" t="s">
        <v>115</v>
      </c>
      <c r="CR1539" t="s">
        <v>133</v>
      </c>
      <c r="CS1539" t="s">
        <v>139</v>
      </c>
      <c r="CT1539" t="s">
        <v>133</v>
      </c>
      <c r="CU1539" t="s">
        <v>139</v>
      </c>
      <c r="CV1539" t="s">
        <v>133</v>
      </c>
      <c r="CW1539" t="s">
        <v>139</v>
      </c>
      <c r="CX1539" t="s">
        <v>516</v>
      </c>
      <c r="CY1539" s="10">
        <v>16702864733</v>
      </c>
      <c r="CZ1539" t="s">
        <v>6852</v>
      </c>
      <c r="DA1539" t="s">
        <v>356</v>
      </c>
      <c r="DB1539" t="s">
        <v>133</v>
      </c>
      <c r="DC1539" t="s">
        <v>115</v>
      </c>
      <c r="DD1539" t="s">
        <v>517</v>
      </c>
      <c r="DE1539" t="s">
        <v>518</v>
      </c>
      <c r="DF1539" t="s">
        <v>519</v>
      </c>
      <c r="DG1539" t="s">
        <v>520</v>
      </c>
      <c r="DH1539" t="s">
        <v>521</v>
      </c>
    </row>
    <row r="1540" spans="1:112" ht="14.45" customHeight="1" x14ac:dyDescent="0.25">
      <c r="A1540" t="s">
        <v>7851</v>
      </c>
      <c r="B1540" t="s">
        <v>113</v>
      </c>
      <c r="C1540" s="1">
        <v>45737</v>
      </c>
      <c r="D1540" s="1">
        <v>45744</v>
      </c>
      <c r="E1540" t="s">
        <v>114</v>
      </c>
      <c r="G1540" t="s">
        <v>133</v>
      </c>
      <c r="H1540" t="s">
        <v>115</v>
      </c>
      <c r="I1540" t="s">
        <v>115</v>
      </c>
      <c r="J1540" t="s">
        <v>1053</v>
      </c>
      <c r="L1540" t="s">
        <v>1054</v>
      </c>
      <c r="N1540" t="s">
        <v>643</v>
      </c>
      <c r="O1540" t="s">
        <v>120</v>
      </c>
      <c r="P1540" s="8">
        <v>96951</v>
      </c>
      <c r="Q1540" t="s">
        <v>121</v>
      </c>
      <c r="R1540" t="s">
        <v>120</v>
      </c>
      <c r="S1540" s="10">
        <v>16705320350</v>
      </c>
      <c r="U1540" t="s">
        <v>1055</v>
      </c>
      <c r="V1540">
        <v>445110</v>
      </c>
      <c r="W1540" t="s">
        <v>123</v>
      </c>
      <c r="Y1540" t="s">
        <v>1056</v>
      </c>
      <c r="Z1540" t="s">
        <v>269</v>
      </c>
      <c r="AA1540" t="s">
        <v>1057</v>
      </c>
      <c r="AB1540" t="s">
        <v>200</v>
      </c>
      <c r="AC1540" t="s">
        <v>1054</v>
      </c>
      <c r="AE1540" t="s">
        <v>643</v>
      </c>
      <c r="AF1540" t="s">
        <v>120</v>
      </c>
      <c r="AG1540" s="8">
        <v>96951</v>
      </c>
      <c r="AH1540" t="s">
        <v>121</v>
      </c>
      <c r="AJ1540" s="10">
        <v>16705320350</v>
      </c>
      <c r="AL1540" t="s">
        <v>1058</v>
      </c>
      <c r="BD1540" t="str">
        <f>"49-9071.00"</f>
        <v>49-9071.00</v>
      </c>
      <c r="BE1540" t="s">
        <v>241</v>
      </c>
      <c r="BF1540" t="s">
        <v>7852</v>
      </c>
      <c r="BG1540" t="s">
        <v>1085</v>
      </c>
      <c r="BH1540">
        <v>1</v>
      </c>
      <c r="BJ1540" s="1">
        <v>45931</v>
      </c>
      <c r="BK1540" s="1">
        <v>47026</v>
      </c>
      <c r="BN1540">
        <v>40</v>
      </c>
      <c r="BO1540">
        <v>0</v>
      </c>
      <c r="BP1540">
        <v>7</v>
      </c>
      <c r="BQ1540">
        <v>7</v>
      </c>
      <c r="BR1540">
        <v>7</v>
      </c>
      <c r="BS1540">
        <v>7</v>
      </c>
      <c r="BT1540">
        <v>7</v>
      </c>
      <c r="BU1540">
        <v>5</v>
      </c>
      <c r="BV1540" t="str">
        <f>"8:00 AM"</f>
        <v>8:00 AM</v>
      </c>
      <c r="BW1540" t="str">
        <f>"4:00 PM"</f>
        <v>4:00 PM</v>
      </c>
      <c r="BX1540" t="s">
        <v>226</v>
      </c>
      <c r="BY1540">
        <v>0</v>
      </c>
      <c r="BZ1540">
        <v>12</v>
      </c>
      <c r="CA1540" t="s">
        <v>115</v>
      </c>
      <c r="CC1540" t="s">
        <v>7853</v>
      </c>
      <c r="CD1540" t="s">
        <v>1063</v>
      </c>
      <c r="CF1540" t="s">
        <v>643</v>
      </c>
      <c r="CG1540" t="s">
        <v>120</v>
      </c>
      <c r="CH1540" s="8">
        <v>96951</v>
      </c>
      <c r="CI1540" s="3">
        <v>9.75</v>
      </c>
      <c r="CJ1540" s="3">
        <v>9.75</v>
      </c>
      <c r="CK1540" s="3">
        <v>14.63</v>
      </c>
      <c r="CL1540" s="3">
        <v>14.63</v>
      </c>
      <c r="CM1540" t="s">
        <v>136</v>
      </c>
      <c r="CN1540" t="s">
        <v>139</v>
      </c>
      <c r="CO1540" t="s">
        <v>138</v>
      </c>
      <c r="CQ1540" t="s">
        <v>115</v>
      </c>
      <c r="CR1540" t="s">
        <v>133</v>
      </c>
      <c r="CS1540" t="s">
        <v>133</v>
      </c>
      <c r="CT1540" t="s">
        <v>133</v>
      </c>
      <c r="CU1540" t="s">
        <v>139</v>
      </c>
      <c r="CV1540" t="s">
        <v>133</v>
      </c>
      <c r="CW1540" t="s">
        <v>139</v>
      </c>
      <c r="CX1540" t="s">
        <v>1064</v>
      </c>
      <c r="CY1540" s="10">
        <v>16705320350</v>
      </c>
      <c r="CZ1540" t="s">
        <v>1058</v>
      </c>
      <c r="DA1540" t="s">
        <v>139</v>
      </c>
      <c r="DB1540" t="s">
        <v>133</v>
      </c>
      <c r="DC1540" t="s">
        <v>115</v>
      </c>
    </row>
    <row r="1541" spans="1:112" ht="14.45" customHeight="1" x14ac:dyDescent="0.25">
      <c r="A1541" t="s">
        <v>8752</v>
      </c>
      <c r="B1541" t="s">
        <v>113</v>
      </c>
      <c r="C1541" s="1">
        <v>45737</v>
      </c>
      <c r="D1541" s="1">
        <v>45744</v>
      </c>
      <c r="E1541" t="s">
        <v>114</v>
      </c>
      <c r="G1541" t="s">
        <v>115</v>
      </c>
      <c r="H1541" t="s">
        <v>115</v>
      </c>
      <c r="I1541" t="s">
        <v>115</v>
      </c>
      <c r="J1541" t="s">
        <v>1053</v>
      </c>
      <c r="L1541" t="s">
        <v>1054</v>
      </c>
      <c r="N1541" t="s">
        <v>643</v>
      </c>
      <c r="O1541" t="s">
        <v>120</v>
      </c>
      <c r="P1541" s="8">
        <v>96951</v>
      </c>
      <c r="Q1541" t="s">
        <v>121</v>
      </c>
      <c r="R1541" t="s">
        <v>120</v>
      </c>
      <c r="S1541" s="10">
        <v>16705320350</v>
      </c>
      <c r="U1541" t="s">
        <v>1055</v>
      </c>
      <c r="V1541">
        <v>311812</v>
      </c>
      <c r="W1541" t="s">
        <v>123</v>
      </c>
      <c r="Y1541" t="s">
        <v>1056</v>
      </c>
      <c r="Z1541" t="s">
        <v>269</v>
      </c>
      <c r="AA1541" t="s">
        <v>1057</v>
      </c>
      <c r="AB1541" t="s">
        <v>200</v>
      </c>
      <c r="AC1541" t="s">
        <v>1054</v>
      </c>
      <c r="AE1541" t="s">
        <v>643</v>
      </c>
      <c r="AF1541" t="s">
        <v>120</v>
      </c>
      <c r="AG1541" s="8">
        <v>96951</v>
      </c>
      <c r="AH1541" t="s">
        <v>121</v>
      </c>
      <c r="AJ1541" s="10">
        <v>16705320350</v>
      </c>
      <c r="AL1541" t="s">
        <v>1058</v>
      </c>
      <c r="BD1541" t="str">
        <f>"51-3011.00"</f>
        <v>51-3011.00</v>
      </c>
      <c r="BE1541" t="s">
        <v>767</v>
      </c>
      <c r="BF1541" t="s">
        <v>4474</v>
      </c>
      <c r="BG1541" t="s">
        <v>2715</v>
      </c>
      <c r="BH1541">
        <v>1</v>
      </c>
      <c r="BJ1541" s="1">
        <v>45931</v>
      </c>
      <c r="BK1541" s="1">
        <v>46295</v>
      </c>
      <c r="BN1541">
        <v>40</v>
      </c>
      <c r="BO1541">
        <v>0</v>
      </c>
      <c r="BP1541">
        <v>7</v>
      </c>
      <c r="BQ1541">
        <v>7</v>
      </c>
      <c r="BR1541">
        <v>7</v>
      </c>
      <c r="BS1541">
        <v>7</v>
      </c>
      <c r="BT1541">
        <v>7</v>
      </c>
      <c r="BU1541">
        <v>5</v>
      </c>
      <c r="BV1541" t="str">
        <f>"8:00 AM"</f>
        <v>8:00 AM</v>
      </c>
      <c r="BW1541" t="str">
        <f>"4:00 PM"</f>
        <v>4:00 PM</v>
      </c>
      <c r="BX1541" t="s">
        <v>226</v>
      </c>
      <c r="BY1541">
        <v>0</v>
      </c>
      <c r="BZ1541">
        <v>12</v>
      </c>
      <c r="CA1541" t="s">
        <v>115</v>
      </c>
      <c r="CC1541" t="s">
        <v>4475</v>
      </c>
      <c r="CD1541" t="s">
        <v>1063</v>
      </c>
      <c r="CF1541" t="s">
        <v>643</v>
      </c>
      <c r="CG1541" t="s">
        <v>120</v>
      </c>
      <c r="CH1541" s="8">
        <v>96951</v>
      </c>
      <c r="CI1541" s="3">
        <v>8.64</v>
      </c>
      <c r="CJ1541" s="3">
        <v>8.64</v>
      </c>
      <c r="CK1541" s="3">
        <v>12.96</v>
      </c>
      <c r="CL1541" s="3">
        <v>12.96</v>
      </c>
      <c r="CM1541" t="s">
        <v>136</v>
      </c>
      <c r="CN1541" t="s">
        <v>139</v>
      </c>
      <c r="CO1541" t="s">
        <v>138</v>
      </c>
      <c r="CQ1541" t="s">
        <v>115</v>
      </c>
      <c r="CR1541" t="s">
        <v>133</v>
      </c>
      <c r="CS1541" t="s">
        <v>133</v>
      </c>
      <c r="CT1541" t="s">
        <v>133</v>
      </c>
      <c r="CU1541" t="s">
        <v>139</v>
      </c>
      <c r="CV1541" t="s">
        <v>133</v>
      </c>
      <c r="CW1541" t="s">
        <v>133</v>
      </c>
      <c r="CX1541" t="s">
        <v>2198</v>
      </c>
      <c r="CY1541" s="10">
        <v>16705320350</v>
      </c>
      <c r="CZ1541" t="s">
        <v>1058</v>
      </c>
      <c r="DA1541" t="s">
        <v>139</v>
      </c>
      <c r="DB1541" t="s">
        <v>133</v>
      </c>
      <c r="DC1541" t="s">
        <v>115</v>
      </c>
    </row>
    <row r="1542" spans="1:112" ht="14.45" customHeight="1" x14ac:dyDescent="0.25">
      <c r="A1542" t="s">
        <v>1052</v>
      </c>
      <c r="B1542" t="s">
        <v>113</v>
      </c>
      <c r="C1542" s="1">
        <v>45737</v>
      </c>
      <c r="D1542" s="1">
        <v>45747</v>
      </c>
      <c r="E1542" t="s">
        <v>114</v>
      </c>
      <c r="G1542" t="s">
        <v>133</v>
      </c>
      <c r="H1542" t="s">
        <v>115</v>
      </c>
      <c r="I1542" t="s">
        <v>115</v>
      </c>
      <c r="J1542" t="s">
        <v>1053</v>
      </c>
      <c r="L1542" t="s">
        <v>1054</v>
      </c>
      <c r="N1542" t="s">
        <v>643</v>
      </c>
      <c r="O1542" t="s">
        <v>120</v>
      </c>
      <c r="P1542" s="8">
        <v>96951</v>
      </c>
      <c r="Q1542" t="s">
        <v>121</v>
      </c>
      <c r="R1542" t="s">
        <v>120</v>
      </c>
      <c r="S1542" s="10">
        <v>16705320350</v>
      </c>
      <c r="U1542" t="s">
        <v>1055</v>
      </c>
      <c r="V1542">
        <v>445110</v>
      </c>
      <c r="W1542" t="s">
        <v>123</v>
      </c>
      <c r="Y1542" t="s">
        <v>1056</v>
      </c>
      <c r="Z1542" t="s">
        <v>269</v>
      </c>
      <c r="AA1542" t="s">
        <v>1057</v>
      </c>
      <c r="AB1542" t="s">
        <v>200</v>
      </c>
      <c r="AC1542" t="s">
        <v>1054</v>
      </c>
      <c r="AE1542" t="s">
        <v>643</v>
      </c>
      <c r="AF1542" t="s">
        <v>120</v>
      </c>
      <c r="AG1542" s="8">
        <v>96951</v>
      </c>
      <c r="AH1542" t="s">
        <v>121</v>
      </c>
      <c r="AJ1542" s="10">
        <v>16705320350</v>
      </c>
      <c r="AL1542" t="s">
        <v>1058</v>
      </c>
      <c r="BD1542" t="str">
        <f>"41-1011.00"</f>
        <v>41-1011.00</v>
      </c>
      <c r="BE1542" t="s">
        <v>1059</v>
      </c>
      <c r="BF1542" t="s">
        <v>1060</v>
      </c>
      <c r="BG1542" t="s">
        <v>1061</v>
      </c>
      <c r="BH1542">
        <v>1</v>
      </c>
      <c r="BJ1542" s="1">
        <v>45931</v>
      </c>
      <c r="BK1542" s="1">
        <v>47026</v>
      </c>
      <c r="BN1542">
        <v>40</v>
      </c>
      <c r="BO1542">
        <v>0</v>
      </c>
      <c r="BP1542">
        <v>8</v>
      </c>
      <c r="BQ1542">
        <v>8</v>
      </c>
      <c r="BR1542">
        <v>8</v>
      </c>
      <c r="BS1542">
        <v>8</v>
      </c>
      <c r="BT1542">
        <v>8</v>
      </c>
      <c r="BU1542">
        <v>0</v>
      </c>
      <c r="BV1542" t="str">
        <f>"8:00 AM"</f>
        <v>8:00 AM</v>
      </c>
      <c r="BW1542" t="str">
        <f>"5:00 PM"</f>
        <v>5:00 PM</v>
      </c>
      <c r="BX1542" t="s">
        <v>226</v>
      </c>
      <c r="BY1542">
        <v>0</v>
      </c>
      <c r="BZ1542">
        <v>12</v>
      </c>
      <c r="CA1542" t="s">
        <v>133</v>
      </c>
      <c r="CB1542">
        <v>4</v>
      </c>
      <c r="CC1542" t="s">
        <v>1062</v>
      </c>
      <c r="CD1542" t="s">
        <v>1063</v>
      </c>
      <c r="CF1542" t="s">
        <v>643</v>
      </c>
      <c r="CG1542" t="s">
        <v>120</v>
      </c>
      <c r="CH1542" s="8">
        <v>96951</v>
      </c>
      <c r="CI1542" s="3">
        <v>11.35</v>
      </c>
      <c r="CJ1542" s="3">
        <v>11.35</v>
      </c>
      <c r="CK1542" s="3">
        <v>17.03</v>
      </c>
      <c r="CL1542" s="3">
        <v>17.03</v>
      </c>
      <c r="CM1542" t="s">
        <v>136</v>
      </c>
      <c r="CN1542" t="s">
        <v>139</v>
      </c>
      <c r="CO1542" t="s">
        <v>138</v>
      </c>
      <c r="CQ1542" t="s">
        <v>115</v>
      </c>
      <c r="CR1542" t="s">
        <v>133</v>
      </c>
      <c r="CS1542" t="s">
        <v>133</v>
      </c>
      <c r="CT1542" t="s">
        <v>133</v>
      </c>
      <c r="CU1542" t="s">
        <v>139</v>
      </c>
      <c r="CV1542" t="s">
        <v>133</v>
      </c>
      <c r="CW1542" t="s">
        <v>139</v>
      </c>
      <c r="CX1542" t="s">
        <v>1064</v>
      </c>
      <c r="CY1542" s="10">
        <v>16705320350</v>
      </c>
      <c r="CZ1542" t="s">
        <v>1058</v>
      </c>
      <c r="DA1542" t="s">
        <v>139</v>
      </c>
      <c r="DB1542" t="s">
        <v>133</v>
      </c>
      <c r="DC1542" t="s">
        <v>115</v>
      </c>
    </row>
    <row r="1543" spans="1:112" ht="14.45" customHeight="1" x14ac:dyDescent="0.25">
      <c r="A1543" t="s">
        <v>2194</v>
      </c>
      <c r="B1543" t="s">
        <v>113</v>
      </c>
      <c r="C1543" s="1">
        <v>45737</v>
      </c>
      <c r="D1543" s="1">
        <v>45747</v>
      </c>
      <c r="E1543" t="s">
        <v>114</v>
      </c>
      <c r="G1543" t="s">
        <v>133</v>
      </c>
      <c r="H1543" t="s">
        <v>115</v>
      </c>
      <c r="I1543" t="s">
        <v>115</v>
      </c>
      <c r="J1543" t="s">
        <v>1053</v>
      </c>
      <c r="L1543" t="s">
        <v>1054</v>
      </c>
      <c r="N1543" t="s">
        <v>643</v>
      </c>
      <c r="O1543" t="s">
        <v>120</v>
      </c>
      <c r="P1543" s="8">
        <v>96951</v>
      </c>
      <c r="Q1543" t="s">
        <v>121</v>
      </c>
      <c r="S1543" s="10">
        <v>16705320350</v>
      </c>
      <c r="U1543" t="s">
        <v>1055</v>
      </c>
      <c r="V1543">
        <v>445110</v>
      </c>
      <c r="W1543" t="s">
        <v>123</v>
      </c>
      <c r="Y1543" t="s">
        <v>1056</v>
      </c>
      <c r="Z1543" t="s">
        <v>269</v>
      </c>
      <c r="AA1543" t="s">
        <v>1057</v>
      </c>
      <c r="AB1543" t="s">
        <v>200</v>
      </c>
      <c r="AC1543" t="s">
        <v>1054</v>
      </c>
      <c r="AE1543" t="s">
        <v>643</v>
      </c>
      <c r="AF1543" t="s">
        <v>120</v>
      </c>
      <c r="AG1543" s="8">
        <v>96951</v>
      </c>
      <c r="AH1543" t="s">
        <v>121</v>
      </c>
      <c r="AJ1543" s="10">
        <v>16705320350</v>
      </c>
      <c r="AL1543" t="s">
        <v>1058</v>
      </c>
      <c r="BD1543" t="str">
        <f>"53-3031.00"</f>
        <v>53-3031.00</v>
      </c>
      <c r="BE1543" t="s">
        <v>1421</v>
      </c>
      <c r="BF1543" t="s">
        <v>2195</v>
      </c>
      <c r="BG1543" t="s">
        <v>2196</v>
      </c>
      <c r="BH1543">
        <v>1</v>
      </c>
      <c r="BJ1543" s="1">
        <v>45931</v>
      </c>
      <c r="BK1543" s="1">
        <v>47026</v>
      </c>
      <c r="BN1543">
        <v>40</v>
      </c>
      <c r="BO1543">
        <v>0</v>
      </c>
      <c r="BP1543">
        <v>7</v>
      </c>
      <c r="BQ1543">
        <v>7</v>
      </c>
      <c r="BR1543">
        <v>7</v>
      </c>
      <c r="BS1543">
        <v>7</v>
      </c>
      <c r="BT1543">
        <v>7</v>
      </c>
      <c r="BU1543">
        <v>5</v>
      </c>
      <c r="BV1543" t="str">
        <f>"8:00 AM"</f>
        <v>8:00 AM</v>
      </c>
      <c r="BW1543" t="str">
        <f>"4:00 PM"</f>
        <v>4:00 PM</v>
      </c>
      <c r="BX1543" t="s">
        <v>226</v>
      </c>
      <c r="BY1543">
        <v>0</v>
      </c>
      <c r="BZ1543">
        <v>12</v>
      </c>
      <c r="CA1543" t="s">
        <v>115</v>
      </c>
      <c r="CC1543" t="s">
        <v>2197</v>
      </c>
      <c r="CD1543" t="s">
        <v>1063</v>
      </c>
      <c r="CF1543" t="s">
        <v>643</v>
      </c>
      <c r="CG1543" t="s">
        <v>120</v>
      </c>
      <c r="CH1543" s="8">
        <v>96951</v>
      </c>
      <c r="CI1543" s="3">
        <v>8.34</v>
      </c>
      <c r="CJ1543" s="3">
        <v>8.34</v>
      </c>
      <c r="CK1543" s="3">
        <v>12.51</v>
      </c>
      <c r="CL1543" s="3">
        <v>12.51</v>
      </c>
      <c r="CM1543" t="s">
        <v>136</v>
      </c>
      <c r="CN1543" t="s">
        <v>139</v>
      </c>
      <c r="CO1543" t="s">
        <v>138</v>
      </c>
      <c r="CQ1543" t="s">
        <v>115</v>
      </c>
      <c r="CR1543" t="s">
        <v>133</v>
      </c>
      <c r="CS1543" t="s">
        <v>133</v>
      </c>
      <c r="CT1543" t="s">
        <v>133</v>
      </c>
      <c r="CU1543" t="s">
        <v>139</v>
      </c>
      <c r="CV1543" t="s">
        <v>133</v>
      </c>
      <c r="CW1543" t="s">
        <v>139</v>
      </c>
      <c r="CX1543" t="s">
        <v>2198</v>
      </c>
      <c r="CY1543" s="10">
        <v>16705320350</v>
      </c>
      <c r="CZ1543" t="s">
        <v>1058</v>
      </c>
      <c r="DA1543" t="s">
        <v>139</v>
      </c>
      <c r="DB1543" t="s">
        <v>133</v>
      </c>
      <c r="DC1543" t="s">
        <v>115</v>
      </c>
    </row>
    <row r="1544" spans="1:112" ht="14.45" customHeight="1" x14ac:dyDescent="0.25">
      <c r="A1544" t="s">
        <v>3370</v>
      </c>
      <c r="B1544" t="s">
        <v>212</v>
      </c>
      <c r="C1544" s="1">
        <v>45704</v>
      </c>
      <c r="D1544" s="1">
        <v>45747</v>
      </c>
      <c r="E1544" t="s">
        <v>114</v>
      </c>
      <c r="G1544" t="s">
        <v>115</v>
      </c>
      <c r="H1544" t="s">
        <v>115</v>
      </c>
      <c r="I1544" t="s">
        <v>115</v>
      </c>
      <c r="J1544" t="s">
        <v>3371</v>
      </c>
      <c r="K1544" t="s">
        <v>3372</v>
      </c>
      <c r="L1544" t="s">
        <v>360</v>
      </c>
      <c r="M1544" t="s">
        <v>2024</v>
      </c>
      <c r="N1544" t="s">
        <v>119</v>
      </c>
      <c r="O1544" t="s">
        <v>120</v>
      </c>
      <c r="P1544" s="8">
        <v>96950</v>
      </c>
      <c r="Q1544" t="s">
        <v>121</v>
      </c>
      <c r="S1544" s="10">
        <v>16702871116</v>
      </c>
      <c r="U1544" t="s">
        <v>3373</v>
      </c>
      <c r="V1544">
        <v>561311</v>
      </c>
      <c r="W1544" t="s">
        <v>123</v>
      </c>
      <c r="Y1544" t="s">
        <v>362</v>
      </c>
      <c r="Z1544" t="s">
        <v>363</v>
      </c>
      <c r="AA1544" t="s">
        <v>364</v>
      </c>
      <c r="AB1544" t="s">
        <v>365</v>
      </c>
      <c r="AC1544" t="s">
        <v>3374</v>
      </c>
      <c r="AE1544" t="s">
        <v>119</v>
      </c>
      <c r="AF1544" t="s">
        <v>120</v>
      </c>
      <c r="AG1544" s="8">
        <v>96950</v>
      </c>
      <c r="AH1544" t="s">
        <v>121</v>
      </c>
      <c r="AJ1544" s="10">
        <v>16702871116</v>
      </c>
      <c r="AL1544" t="s">
        <v>3375</v>
      </c>
      <c r="BD1544" t="str">
        <f>"37-2012.00"</f>
        <v>37-2012.00</v>
      </c>
      <c r="BE1544" t="s">
        <v>512</v>
      </c>
      <c r="BF1544" t="s">
        <v>3376</v>
      </c>
      <c r="BG1544" t="s">
        <v>3377</v>
      </c>
      <c r="BH1544">
        <v>20</v>
      </c>
      <c r="BJ1544" s="1">
        <v>45748</v>
      </c>
      <c r="BK1544" s="1">
        <v>46112</v>
      </c>
      <c r="BN1544">
        <v>35</v>
      </c>
      <c r="BO1544">
        <v>0</v>
      </c>
      <c r="BP1544">
        <v>7</v>
      </c>
      <c r="BQ1544">
        <v>7</v>
      </c>
      <c r="BR1544">
        <v>7</v>
      </c>
      <c r="BS1544">
        <v>7</v>
      </c>
      <c r="BT1544">
        <v>7</v>
      </c>
      <c r="BU1544">
        <v>0</v>
      </c>
      <c r="BV1544" t="str">
        <f>"8:00 AM"</f>
        <v>8:00 AM</v>
      </c>
      <c r="BW1544" t="str">
        <f>"4:00 PM"</f>
        <v>4:00 PM</v>
      </c>
      <c r="BX1544" t="s">
        <v>158</v>
      </c>
      <c r="BY1544">
        <v>0</v>
      </c>
      <c r="BZ1544">
        <v>3</v>
      </c>
      <c r="CA1544" t="s">
        <v>115</v>
      </c>
      <c r="CC1544" t="s">
        <v>3378</v>
      </c>
      <c r="CD1544" t="s">
        <v>3379</v>
      </c>
      <c r="CF1544" t="s">
        <v>119</v>
      </c>
      <c r="CG1544" t="s">
        <v>120</v>
      </c>
      <c r="CH1544" s="8">
        <v>96950</v>
      </c>
      <c r="CI1544" s="3">
        <v>7.77</v>
      </c>
      <c r="CJ1544" s="3">
        <v>7.77</v>
      </c>
      <c r="CK1544" s="3">
        <v>11.65</v>
      </c>
      <c r="CL1544" s="3">
        <v>11.65</v>
      </c>
      <c r="CM1544" t="s">
        <v>136</v>
      </c>
      <c r="CO1544" t="s">
        <v>138</v>
      </c>
      <c r="CQ1544" t="s">
        <v>115</v>
      </c>
      <c r="CR1544" t="s">
        <v>133</v>
      </c>
      <c r="CS1544" t="s">
        <v>133</v>
      </c>
      <c r="CT1544" t="s">
        <v>133</v>
      </c>
      <c r="CU1544" t="s">
        <v>139</v>
      </c>
      <c r="CV1544" t="s">
        <v>133</v>
      </c>
      <c r="CW1544" t="s">
        <v>139</v>
      </c>
      <c r="CX1544" t="s">
        <v>3380</v>
      </c>
      <c r="CY1544" s="10">
        <v>16702871116</v>
      </c>
      <c r="CZ1544" t="s">
        <v>366</v>
      </c>
      <c r="DA1544" t="s">
        <v>139</v>
      </c>
      <c r="DB1544" t="s">
        <v>133</v>
      </c>
      <c r="DC1544" t="s">
        <v>115</v>
      </c>
    </row>
    <row r="1545" spans="1:112" ht="14.45" customHeight="1" x14ac:dyDescent="0.25">
      <c r="A1545" t="s">
        <v>4077</v>
      </c>
      <c r="B1545" t="s">
        <v>901</v>
      </c>
      <c r="C1545" s="1">
        <v>45690</v>
      </c>
      <c r="D1545" s="1">
        <v>45747</v>
      </c>
      <c r="E1545" t="s">
        <v>144</v>
      </c>
      <c r="F1545" s="1">
        <v>45868</v>
      </c>
      <c r="G1545" t="s">
        <v>133</v>
      </c>
      <c r="H1545" t="s">
        <v>115</v>
      </c>
      <c r="I1545" t="s">
        <v>115</v>
      </c>
      <c r="J1545" t="s">
        <v>3312</v>
      </c>
      <c r="K1545" t="s">
        <v>3313</v>
      </c>
      <c r="L1545" t="s">
        <v>3314</v>
      </c>
      <c r="M1545" t="s">
        <v>2990</v>
      </c>
      <c r="N1545" t="s">
        <v>148</v>
      </c>
      <c r="O1545" t="s">
        <v>120</v>
      </c>
      <c r="P1545" s="8">
        <v>96950</v>
      </c>
      <c r="Q1545" t="s">
        <v>121</v>
      </c>
      <c r="S1545" s="10">
        <v>16702353313</v>
      </c>
      <c r="U1545" t="s">
        <v>3315</v>
      </c>
      <c r="V1545">
        <v>722511</v>
      </c>
      <c r="W1545" t="s">
        <v>123</v>
      </c>
      <c r="Y1545" t="s">
        <v>1195</v>
      </c>
      <c r="Z1545" t="s">
        <v>2992</v>
      </c>
      <c r="AB1545" t="s">
        <v>2725</v>
      </c>
      <c r="AC1545" t="s">
        <v>3314</v>
      </c>
      <c r="AD1545" t="s">
        <v>2990</v>
      </c>
      <c r="AE1545" t="s">
        <v>148</v>
      </c>
      <c r="AF1545" t="s">
        <v>120</v>
      </c>
      <c r="AG1545" s="8">
        <v>96950</v>
      </c>
      <c r="AH1545" t="s">
        <v>121</v>
      </c>
      <c r="AJ1545" s="10">
        <v>16702353313</v>
      </c>
      <c r="AL1545" t="s">
        <v>2994</v>
      </c>
      <c r="BD1545" t="str">
        <f>"35-2021.00"</f>
        <v>35-2021.00</v>
      </c>
      <c r="BE1545" t="s">
        <v>1658</v>
      </c>
      <c r="BF1545" t="s">
        <v>3316</v>
      </c>
      <c r="BG1545" t="s">
        <v>3317</v>
      </c>
      <c r="BH1545">
        <v>6</v>
      </c>
      <c r="BI1545">
        <v>5</v>
      </c>
      <c r="BJ1545" s="1">
        <v>45870</v>
      </c>
      <c r="BK1545" s="1">
        <v>46965</v>
      </c>
      <c r="BL1545" s="1">
        <v>45870</v>
      </c>
      <c r="BM1545" s="1">
        <v>46965</v>
      </c>
      <c r="BN1545">
        <v>36</v>
      </c>
      <c r="BO1545">
        <v>6</v>
      </c>
      <c r="BP1545">
        <v>6</v>
      </c>
      <c r="BQ1545">
        <v>6</v>
      </c>
      <c r="BR1545">
        <v>0</v>
      </c>
      <c r="BS1545">
        <v>6</v>
      </c>
      <c r="BT1545">
        <v>6</v>
      </c>
      <c r="BU1545">
        <v>6</v>
      </c>
      <c r="BV1545" t="str">
        <f>"6:00 AM"</f>
        <v>6:00 AM</v>
      </c>
      <c r="BW1545" t="str">
        <f>"11:00 PM"</f>
        <v>11:00 PM</v>
      </c>
      <c r="BX1545" t="s">
        <v>158</v>
      </c>
      <c r="BY1545">
        <v>0</v>
      </c>
      <c r="BZ1545">
        <v>3</v>
      </c>
      <c r="CA1545" t="s">
        <v>115</v>
      </c>
      <c r="CC1545" t="s">
        <v>3318</v>
      </c>
      <c r="CD1545" t="s">
        <v>3319</v>
      </c>
      <c r="CE1545" t="s">
        <v>3238</v>
      </c>
      <c r="CF1545" t="s">
        <v>148</v>
      </c>
      <c r="CG1545" t="s">
        <v>120</v>
      </c>
      <c r="CH1545" s="8">
        <v>96950</v>
      </c>
      <c r="CI1545" s="3">
        <v>7.84</v>
      </c>
      <c r="CJ1545" s="3">
        <v>7.84</v>
      </c>
      <c r="CK1545" s="3">
        <v>0</v>
      </c>
      <c r="CL1545" s="3">
        <v>0</v>
      </c>
      <c r="CM1545" t="s">
        <v>136</v>
      </c>
      <c r="CN1545" t="s">
        <v>158</v>
      </c>
      <c r="CO1545" t="s">
        <v>138</v>
      </c>
      <c r="CQ1545" t="s">
        <v>115</v>
      </c>
      <c r="CR1545" t="s">
        <v>133</v>
      </c>
      <c r="CS1545" t="s">
        <v>139</v>
      </c>
      <c r="CT1545" t="s">
        <v>139</v>
      </c>
      <c r="CU1545" t="s">
        <v>139</v>
      </c>
      <c r="CV1545" t="s">
        <v>133</v>
      </c>
      <c r="CW1545" t="s">
        <v>139</v>
      </c>
      <c r="CX1545" t="s">
        <v>158</v>
      </c>
      <c r="CY1545" s="10">
        <v>16702353313</v>
      </c>
      <c r="CZ1545" t="s">
        <v>2994</v>
      </c>
      <c r="DA1545" t="s">
        <v>139</v>
      </c>
      <c r="DB1545" t="s">
        <v>133</v>
      </c>
      <c r="DC1545" t="s">
        <v>115</v>
      </c>
    </row>
    <row r="1546" spans="1:112" ht="14.45" customHeight="1" x14ac:dyDescent="0.25">
      <c r="A1546" t="s">
        <v>4078</v>
      </c>
      <c r="B1546" t="s">
        <v>212</v>
      </c>
      <c r="C1546" s="1">
        <v>45678</v>
      </c>
      <c r="D1546" s="1">
        <v>45747</v>
      </c>
      <c r="E1546" t="s">
        <v>114</v>
      </c>
      <c r="G1546" t="s">
        <v>115</v>
      </c>
      <c r="H1546" t="s">
        <v>115</v>
      </c>
      <c r="I1546" t="s">
        <v>115</v>
      </c>
      <c r="J1546" t="s">
        <v>997</v>
      </c>
      <c r="L1546" t="s">
        <v>998</v>
      </c>
      <c r="M1546" t="s">
        <v>4079</v>
      </c>
      <c r="N1546" t="s">
        <v>119</v>
      </c>
      <c r="O1546" t="s">
        <v>120</v>
      </c>
      <c r="P1546" s="8">
        <v>96950</v>
      </c>
      <c r="Q1546" t="s">
        <v>121</v>
      </c>
      <c r="S1546" s="10">
        <v>16702858730</v>
      </c>
      <c r="U1546" t="s">
        <v>1000</v>
      </c>
      <c r="V1546">
        <v>561320</v>
      </c>
      <c r="W1546" t="s">
        <v>123</v>
      </c>
      <c r="Y1546" t="s">
        <v>3302</v>
      </c>
      <c r="Z1546" t="s">
        <v>3303</v>
      </c>
      <c r="AA1546" t="s">
        <v>3304</v>
      </c>
      <c r="AB1546" t="s">
        <v>3305</v>
      </c>
      <c r="AC1546" t="s">
        <v>998</v>
      </c>
      <c r="AD1546" t="s">
        <v>999</v>
      </c>
      <c r="AE1546" t="s">
        <v>119</v>
      </c>
      <c r="AF1546" t="s">
        <v>120</v>
      </c>
      <c r="AG1546" s="8">
        <v>96950</v>
      </c>
      <c r="AH1546" t="s">
        <v>121</v>
      </c>
      <c r="AJ1546" s="10">
        <v>16702858730</v>
      </c>
      <c r="AL1546" t="s">
        <v>1004</v>
      </c>
      <c r="BD1546" t="str">
        <f>"13-2011.00"</f>
        <v>13-2011.00</v>
      </c>
      <c r="BE1546" t="s">
        <v>129</v>
      </c>
      <c r="BF1546" t="s">
        <v>3306</v>
      </c>
      <c r="BG1546" t="s">
        <v>131</v>
      </c>
      <c r="BH1546">
        <v>5</v>
      </c>
      <c r="BJ1546" s="1">
        <v>45748</v>
      </c>
      <c r="BK1546" s="1">
        <v>46112</v>
      </c>
      <c r="BN1546">
        <v>35</v>
      </c>
      <c r="BO1546">
        <v>0</v>
      </c>
      <c r="BP1546">
        <v>7</v>
      </c>
      <c r="BQ1546">
        <v>7</v>
      </c>
      <c r="BR1546">
        <v>7</v>
      </c>
      <c r="BS1546">
        <v>7</v>
      </c>
      <c r="BT1546">
        <v>7</v>
      </c>
      <c r="BU1546">
        <v>0</v>
      </c>
      <c r="BV1546" t="str">
        <f>"9:00 AM"</f>
        <v>9:00 AM</v>
      </c>
      <c r="BW1546" t="str">
        <f>"5:00 PM"</f>
        <v>5:00 PM</v>
      </c>
      <c r="BX1546" t="s">
        <v>132</v>
      </c>
      <c r="BY1546">
        <v>0</v>
      </c>
      <c r="BZ1546">
        <v>12</v>
      </c>
      <c r="CA1546" t="s">
        <v>133</v>
      </c>
      <c r="CB1546">
        <v>2</v>
      </c>
      <c r="CC1546" s="2" t="s">
        <v>3307</v>
      </c>
      <c r="CD1546" t="s">
        <v>1971</v>
      </c>
      <c r="CE1546" t="s">
        <v>1009</v>
      </c>
      <c r="CF1546" t="s">
        <v>119</v>
      </c>
      <c r="CG1546" t="s">
        <v>120</v>
      </c>
      <c r="CH1546" s="8">
        <v>96950</v>
      </c>
      <c r="CI1546" s="3">
        <v>17.48</v>
      </c>
      <c r="CJ1546" s="3">
        <v>17.48</v>
      </c>
      <c r="CK1546" s="3">
        <v>26.22</v>
      </c>
      <c r="CL1546" s="3">
        <v>26.22</v>
      </c>
      <c r="CM1546" t="s">
        <v>136</v>
      </c>
      <c r="CN1546" t="s">
        <v>137</v>
      </c>
      <c r="CO1546" t="s">
        <v>138</v>
      </c>
      <c r="CQ1546" t="s">
        <v>115</v>
      </c>
      <c r="CR1546" t="s">
        <v>133</v>
      </c>
      <c r="CS1546" t="s">
        <v>139</v>
      </c>
      <c r="CT1546" t="s">
        <v>133</v>
      </c>
      <c r="CU1546" t="s">
        <v>139</v>
      </c>
      <c r="CV1546" t="s">
        <v>133</v>
      </c>
      <c r="CW1546" t="s">
        <v>139</v>
      </c>
      <c r="CX1546" s="2" t="s">
        <v>3308</v>
      </c>
      <c r="CY1546" s="10">
        <v>16702858730</v>
      </c>
      <c r="CZ1546" t="s">
        <v>1004</v>
      </c>
      <c r="DA1546" t="s">
        <v>139</v>
      </c>
      <c r="DB1546" t="s">
        <v>133</v>
      </c>
      <c r="DC1546" t="s">
        <v>115</v>
      </c>
    </row>
    <row r="1547" spans="1:112" ht="14.45" customHeight="1" x14ac:dyDescent="0.25">
      <c r="A1547" t="s">
        <v>4469</v>
      </c>
      <c r="B1547" t="s">
        <v>113</v>
      </c>
      <c r="C1547" s="1">
        <v>45737</v>
      </c>
      <c r="D1547" s="1">
        <v>45747</v>
      </c>
      <c r="E1547" t="s">
        <v>114</v>
      </c>
      <c r="G1547" t="s">
        <v>133</v>
      </c>
      <c r="H1547" t="s">
        <v>115</v>
      </c>
      <c r="I1547" t="s">
        <v>115</v>
      </c>
      <c r="J1547" t="s">
        <v>1053</v>
      </c>
      <c r="L1547" t="s">
        <v>1054</v>
      </c>
      <c r="N1547" t="s">
        <v>643</v>
      </c>
      <c r="O1547" t="s">
        <v>120</v>
      </c>
      <c r="P1547" s="8">
        <v>96951</v>
      </c>
      <c r="Q1547" t="s">
        <v>121</v>
      </c>
      <c r="R1547" t="s">
        <v>120</v>
      </c>
      <c r="S1547" s="10">
        <v>16705320350</v>
      </c>
      <c r="U1547" t="s">
        <v>1055</v>
      </c>
      <c r="V1547">
        <v>445110</v>
      </c>
      <c r="W1547" t="s">
        <v>123</v>
      </c>
      <c r="Y1547" t="s">
        <v>1056</v>
      </c>
      <c r="Z1547" t="s">
        <v>269</v>
      </c>
      <c r="AA1547" t="s">
        <v>1057</v>
      </c>
      <c r="AB1547" t="s">
        <v>200</v>
      </c>
      <c r="AC1547" t="s">
        <v>1054</v>
      </c>
      <c r="AE1547" t="s">
        <v>643</v>
      </c>
      <c r="AF1547" t="s">
        <v>120</v>
      </c>
      <c r="AG1547" s="8">
        <v>96951</v>
      </c>
      <c r="AH1547" t="s">
        <v>121</v>
      </c>
      <c r="AJ1547" s="10">
        <v>16705320350</v>
      </c>
      <c r="AL1547" t="s">
        <v>1058</v>
      </c>
      <c r="BD1547" t="str">
        <f>"37-3011.00"</f>
        <v>37-3011.00</v>
      </c>
      <c r="BE1547" t="s">
        <v>155</v>
      </c>
      <c r="BF1547" t="s">
        <v>4470</v>
      </c>
      <c r="BG1547" t="s">
        <v>4471</v>
      </c>
      <c r="BH1547">
        <v>1</v>
      </c>
      <c r="BJ1547" s="1">
        <v>45931</v>
      </c>
      <c r="BK1547" s="1">
        <v>47026</v>
      </c>
      <c r="BN1547">
        <v>40</v>
      </c>
      <c r="BO1547">
        <v>0</v>
      </c>
      <c r="BP1547">
        <v>7</v>
      </c>
      <c r="BQ1547">
        <v>7</v>
      </c>
      <c r="BR1547">
        <v>7</v>
      </c>
      <c r="BS1547">
        <v>7</v>
      </c>
      <c r="BT1547">
        <v>7</v>
      </c>
      <c r="BU1547">
        <v>5</v>
      </c>
      <c r="BV1547" t="str">
        <f t="shared" ref="BV1547:BV1556" si="30">"8:00 AM"</f>
        <v>8:00 AM</v>
      </c>
      <c r="BW1547" t="str">
        <f>"5:00 PM"</f>
        <v>5:00 PM</v>
      </c>
      <c r="BX1547" t="s">
        <v>158</v>
      </c>
      <c r="BY1547">
        <v>0</v>
      </c>
      <c r="BZ1547">
        <v>12</v>
      </c>
      <c r="CA1547" t="s">
        <v>115</v>
      </c>
      <c r="CC1547" t="s">
        <v>4472</v>
      </c>
      <c r="CD1547" t="s">
        <v>1063</v>
      </c>
      <c r="CF1547" t="s">
        <v>643</v>
      </c>
      <c r="CG1547" t="s">
        <v>120</v>
      </c>
      <c r="CH1547" s="8">
        <v>96951</v>
      </c>
      <c r="CI1547" s="3">
        <v>8.57</v>
      </c>
      <c r="CJ1547" s="3">
        <v>8.57</v>
      </c>
      <c r="CK1547" s="3">
        <v>12.86</v>
      </c>
      <c r="CL1547" s="3">
        <v>12.86</v>
      </c>
      <c r="CM1547" t="s">
        <v>136</v>
      </c>
      <c r="CN1547" t="s">
        <v>139</v>
      </c>
      <c r="CO1547" t="s">
        <v>138</v>
      </c>
      <c r="CQ1547" t="s">
        <v>115</v>
      </c>
      <c r="CR1547" t="s">
        <v>133</v>
      </c>
      <c r="CS1547" t="s">
        <v>133</v>
      </c>
      <c r="CT1547" t="s">
        <v>133</v>
      </c>
      <c r="CU1547" t="s">
        <v>139</v>
      </c>
      <c r="CV1547" t="s">
        <v>133</v>
      </c>
      <c r="CW1547" t="s">
        <v>139</v>
      </c>
      <c r="CX1547" t="s">
        <v>2198</v>
      </c>
      <c r="CY1547" s="10">
        <v>16705320350</v>
      </c>
      <c r="CZ1547" t="s">
        <v>1058</v>
      </c>
      <c r="DA1547" t="s">
        <v>139</v>
      </c>
      <c r="DB1547" t="s">
        <v>133</v>
      </c>
      <c r="DC1547" t="s">
        <v>115</v>
      </c>
    </row>
    <row r="1548" spans="1:112" ht="14.45" customHeight="1" x14ac:dyDescent="0.25">
      <c r="A1548" t="s">
        <v>4473</v>
      </c>
      <c r="B1548" t="s">
        <v>113</v>
      </c>
      <c r="C1548" s="1">
        <v>45737</v>
      </c>
      <c r="D1548" s="1">
        <v>45747</v>
      </c>
      <c r="E1548" t="s">
        <v>114</v>
      </c>
      <c r="G1548" t="s">
        <v>133</v>
      </c>
      <c r="H1548" t="s">
        <v>115</v>
      </c>
      <c r="I1548" t="s">
        <v>115</v>
      </c>
      <c r="J1548" t="s">
        <v>1053</v>
      </c>
      <c r="L1548" t="s">
        <v>1054</v>
      </c>
      <c r="N1548" t="s">
        <v>643</v>
      </c>
      <c r="O1548" t="s">
        <v>120</v>
      </c>
      <c r="P1548" s="8">
        <v>96951</v>
      </c>
      <c r="Q1548" t="s">
        <v>121</v>
      </c>
      <c r="R1548" t="s">
        <v>120</v>
      </c>
      <c r="S1548" s="10">
        <v>16705320350</v>
      </c>
      <c r="U1548" t="s">
        <v>1055</v>
      </c>
      <c r="V1548">
        <v>311812</v>
      </c>
      <c r="W1548" t="s">
        <v>123</v>
      </c>
      <c r="Y1548" t="s">
        <v>1056</v>
      </c>
      <c r="Z1548" t="s">
        <v>269</v>
      </c>
      <c r="AA1548" t="s">
        <v>1057</v>
      </c>
      <c r="AB1548" t="s">
        <v>200</v>
      </c>
      <c r="AC1548" t="s">
        <v>1054</v>
      </c>
      <c r="AE1548" t="s">
        <v>643</v>
      </c>
      <c r="AF1548" t="s">
        <v>120</v>
      </c>
      <c r="AG1548" s="8">
        <v>96951</v>
      </c>
      <c r="AH1548" t="s">
        <v>121</v>
      </c>
      <c r="AJ1548" s="10">
        <v>16705320350</v>
      </c>
      <c r="AL1548" t="s">
        <v>1058</v>
      </c>
      <c r="BD1548" t="str">
        <f>"51-3011.00"</f>
        <v>51-3011.00</v>
      </c>
      <c r="BE1548" t="s">
        <v>767</v>
      </c>
      <c r="BF1548" t="s">
        <v>4474</v>
      </c>
      <c r="BG1548" t="s">
        <v>2715</v>
      </c>
      <c r="BH1548">
        <v>1</v>
      </c>
      <c r="BJ1548" s="1">
        <v>45931</v>
      </c>
      <c r="BK1548" s="1">
        <v>47026</v>
      </c>
      <c r="BN1548">
        <v>40</v>
      </c>
      <c r="BO1548">
        <v>0</v>
      </c>
      <c r="BP1548">
        <v>7</v>
      </c>
      <c r="BQ1548">
        <v>7</v>
      </c>
      <c r="BR1548">
        <v>7</v>
      </c>
      <c r="BS1548">
        <v>7</v>
      </c>
      <c r="BT1548">
        <v>7</v>
      </c>
      <c r="BU1548">
        <v>5</v>
      </c>
      <c r="BV1548" t="str">
        <f t="shared" si="30"/>
        <v>8:00 AM</v>
      </c>
      <c r="BW1548" t="str">
        <f>"4:00 PM"</f>
        <v>4:00 PM</v>
      </c>
      <c r="BX1548" t="s">
        <v>226</v>
      </c>
      <c r="BY1548">
        <v>0</v>
      </c>
      <c r="BZ1548">
        <v>12</v>
      </c>
      <c r="CA1548" t="s">
        <v>115</v>
      </c>
      <c r="CC1548" t="s">
        <v>4475</v>
      </c>
      <c r="CD1548" t="s">
        <v>1063</v>
      </c>
      <c r="CF1548" t="s">
        <v>643</v>
      </c>
      <c r="CG1548" t="s">
        <v>120</v>
      </c>
      <c r="CH1548" s="8">
        <v>96951</v>
      </c>
      <c r="CI1548" s="3">
        <v>8.64</v>
      </c>
      <c r="CJ1548" s="3">
        <v>8.64</v>
      </c>
      <c r="CK1548" s="3">
        <v>12.96</v>
      </c>
      <c r="CL1548" s="3">
        <v>12.96</v>
      </c>
      <c r="CM1548" t="s">
        <v>136</v>
      </c>
      <c r="CN1548" t="s">
        <v>139</v>
      </c>
      <c r="CO1548" t="s">
        <v>138</v>
      </c>
      <c r="CQ1548" t="s">
        <v>115</v>
      </c>
      <c r="CR1548" t="s">
        <v>133</v>
      </c>
      <c r="CS1548" t="s">
        <v>133</v>
      </c>
      <c r="CT1548" t="s">
        <v>133</v>
      </c>
      <c r="CU1548" t="s">
        <v>139</v>
      </c>
      <c r="CV1548" t="s">
        <v>133</v>
      </c>
      <c r="CW1548" t="s">
        <v>139</v>
      </c>
      <c r="CX1548" t="s">
        <v>4476</v>
      </c>
      <c r="CY1548" s="10">
        <v>16705320350</v>
      </c>
      <c r="CZ1548" t="s">
        <v>1058</v>
      </c>
      <c r="DA1548" t="s">
        <v>139</v>
      </c>
      <c r="DB1548" t="s">
        <v>133</v>
      </c>
      <c r="DC1548" t="s">
        <v>115</v>
      </c>
    </row>
    <row r="1549" spans="1:112" ht="14.45" customHeight="1" x14ac:dyDescent="0.25">
      <c r="A1549" t="s">
        <v>5347</v>
      </c>
      <c r="B1549" t="s">
        <v>113</v>
      </c>
      <c r="C1549" s="1">
        <v>45737</v>
      </c>
      <c r="D1549" s="1">
        <v>45747</v>
      </c>
      <c r="E1549" t="s">
        <v>114</v>
      </c>
      <c r="G1549" t="s">
        <v>133</v>
      </c>
      <c r="H1549" t="s">
        <v>115</v>
      </c>
      <c r="I1549" t="s">
        <v>115</v>
      </c>
      <c r="J1549" t="s">
        <v>1053</v>
      </c>
      <c r="L1549" t="s">
        <v>1054</v>
      </c>
      <c r="N1549" t="s">
        <v>643</v>
      </c>
      <c r="O1549" t="s">
        <v>120</v>
      </c>
      <c r="P1549" s="8">
        <v>96951</v>
      </c>
      <c r="Q1549" t="s">
        <v>121</v>
      </c>
      <c r="R1549" t="s">
        <v>120</v>
      </c>
      <c r="S1549" s="10">
        <v>16705320350</v>
      </c>
      <c r="U1549" t="s">
        <v>1055</v>
      </c>
      <c r="V1549">
        <v>445110</v>
      </c>
      <c r="W1549" t="s">
        <v>123</v>
      </c>
      <c r="Y1549" t="s">
        <v>1056</v>
      </c>
      <c r="Z1549" t="s">
        <v>269</v>
      </c>
      <c r="AA1549" t="s">
        <v>1057</v>
      </c>
      <c r="AB1549" t="s">
        <v>200</v>
      </c>
      <c r="AC1549" t="s">
        <v>1054</v>
      </c>
      <c r="AE1549" t="s">
        <v>643</v>
      </c>
      <c r="AF1549" t="s">
        <v>120</v>
      </c>
      <c r="AG1549" s="8">
        <v>96951</v>
      </c>
      <c r="AH1549" t="s">
        <v>121</v>
      </c>
      <c r="AJ1549" s="10">
        <v>16705320350</v>
      </c>
      <c r="AL1549" t="s">
        <v>1058</v>
      </c>
      <c r="BD1549" t="str">
        <f>"35-2021.00"</f>
        <v>35-2021.00</v>
      </c>
      <c r="BE1549" t="s">
        <v>1658</v>
      </c>
      <c r="BF1549" t="s">
        <v>4488</v>
      </c>
      <c r="BG1549" t="s">
        <v>3429</v>
      </c>
      <c r="BH1549">
        <v>1</v>
      </c>
      <c r="BJ1549" s="1">
        <v>45931</v>
      </c>
      <c r="BK1549" s="1">
        <v>47026</v>
      </c>
      <c r="BN1549">
        <v>40</v>
      </c>
      <c r="BO1549">
        <v>0</v>
      </c>
      <c r="BP1549">
        <v>7</v>
      </c>
      <c r="BQ1549">
        <v>7</v>
      </c>
      <c r="BR1549">
        <v>7</v>
      </c>
      <c r="BS1549">
        <v>7</v>
      </c>
      <c r="BT1549">
        <v>7</v>
      </c>
      <c r="BU1549">
        <v>5</v>
      </c>
      <c r="BV1549" t="str">
        <f t="shared" si="30"/>
        <v>8:00 AM</v>
      </c>
      <c r="BW1549" t="str">
        <f>"4:00 PM"</f>
        <v>4:00 PM</v>
      </c>
      <c r="BX1549" t="s">
        <v>226</v>
      </c>
      <c r="BY1549">
        <v>0</v>
      </c>
      <c r="BZ1549">
        <v>12</v>
      </c>
      <c r="CA1549" t="s">
        <v>115</v>
      </c>
      <c r="CC1549" s="2" t="s">
        <v>4489</v>
      </c>
      <c r="CD1549" t="s">
        <v>1063</v>
      </c>
      <c r="CF1549" t="s">
        <v>643</v>
      </c>
      <c r="CG1549" t="s">
        <v>120</v>
      </c>
      <c r="CH1549" s="8">
        <v>96951</v>
      </c>
      <c r="CI1549" s="3">
        <v>7.84</v>
      </c>
      <c r="CJ1549" s="3">
        <v>7.84</v>
      </c>
      <c r="CK1549" s="3">
        <v>11.76</v>
      </c>
      <c r="CL1549" s="3">
        <v>11.76</v>
      </c>
      <c r="CM1549" t="s">
        <v>136</v>
      </c>
      <c r="CN1549" t="s">
        <v>139</v>
      </c>
      <c r="CO1549" t="s">
        <v>138</v>
      </c>
      <c r="CQ1549" t="s">
        <v>115</v>
      </c>
      <c r="CR1549" t="s">
        <v>133</v>
      </c>
      <c r="CS1549" t="s">
        <v>133</v>
      </c>
      <c r="CT1549" t="s">
        <v>133</v>
      </c>
      <c r="CU1549" t="s">
        <v>139</v>
      </c>
      <c r="CV1549" t="s">
        <v>133</v>
      </c>
      <c r="CW1549" t="s">
        <v>139</v>
      </c>
      <c r="CX1549" t="s">
        <v>2198</v>
      </c>
      <c r="CY1549" s="10">
        <v>16705320350</v>
      </c>
      <c r="CZ1549" t="s">
        <v>1058</v>
      </c>
      <c r="DA1549" t="s">
        <v>139</v>
      </c>
      <c r="DB1549" t="s">
        <v>133</v>
      </c>
      <c r="DC1549" t="s">
        <v>115</v>
      </c>
    </row>
    <row r="1550" spans="1:112" ht="14.45" customHeight="1" x14ac:dyDescent="0.25">
      <c r="A1550" t="s">
        <v>5649</v>
      </c>
      <c r="B1550" t="s">
        <v>113</v>
      </c>
      <c r="C1550" s="1">
        <v>45737</v>
      </c>
      <c r="D1550" s="1">
        <v>45747</v>
      </c>
      <c r="E1550" t="s">
        <v>114</v>
      </c>
      <c r="G1550" t="s">
        <v>115</v>
      </c>
      <c r="H1550" t="s">
        <v>115</v>
      </c>
      <c r="I1550" t="s">
        <v>115</v>
      </c>
      <c r="J1550" t="s">
        <v>1053</v>
      </c>
      <c r="L1550" t="s">
        <v>1054</v>
      </c>
      <c r="N1550" t="s">
        <v>643</v>
      </c>
      <c r="O1550" t="s">
        <v>120</v>
      </c>
      <c r="P1550" s="8">
        <v>96951</v>
      </c>
      <c r="Q1550" t="s">
        <v>121</v>
      </c>
      <c r="R1550" t="s">
        <v>120</v>
      </c>
      <c r="S1550" s="10">
        <v>16705320350</v>
      </c>
      <c r="U1550" t="s">
        <v>1055</v>
      </c>
      <c r="V1550">
        <v>445110</v>
      </c>
      <c r="W1550" t="s">
        <v>123</v>
      </c>
      <c r="Y1550" t="s">
        <v>1056</v>
      </c>
      <c r="Z1550" t="s">
        <v>269</v>
      </c>
      <c r="AA1550" t="s">
        <v>1057</v>
      </c>
      <c r="AB1550" t="s">
        <v>200</v>
      </c>
      <c r="AC1550" t="s">
        <v>1054</v>
      </c>
      <c r="AE1550" t="s">
        <v>643</v>
      </c>
      <c r="AF1550" t="s">
        <v>120</v>
      </c>
      <c r="AG1550" s="8">
        <v>96951</v>
      </c>
      <c r="AH1550" t="s">
        <v>121</v>
      </c>
      <c r="AJ1550" s="10">
        <v>16705320350</v>
      </c>
      <c r="AL1550" t="s">
        <v>1058</v>
      </c>
      <c r="BD1550" t="str">
        <f>"43-3031.00"</f>
        <v>43-3031.00</v>
      </c>
      <c r="BE1550" t="s">
        <v>430</v>
      </c>
      <c r="BF1550" t="s">
        <v>5650</v>
      </c>
      <c r="BG1550" t="s">
        <v>2947</v>
      </c>
      <c r="BH1550">
        <v>2</v>
      </c>
      <c r="BJ1550" s="1">
        <v>45931</v>
      </c>
      <c r="BK1550" s="1">
        <v>46295</v>
      </c>
      <c r="BN1550">
        <v>40</v>
      </c>
      <c r="BO1550">
        <v>0</v>
      </c>
      <c r="BP1550">
        <v>8</v>
      </c>
      <c r="BQ1550">
        <v>8</v>
      </c>
      <c r="BR1550">
        <v>8</v>
      </c>
      <c r="BS1550">
        <v>8</v>
      </c>
      <c r="BT1550">
        <v>8</v>
      </c>
      <c r="BU1550">
        <v>0</v>
      </c>
      <c r="BV1550" t="str">
        <f t="shared" si="30"/>
        <v>8:00 AM</v>
      </c>
      <c r="BW1550" t="str">
        <f>"5:00 PM"</f>
        <v>5:00 PM</v>
      </c>
      <c r="BX1550" t="s">
        <v>226</v>
      </c>
      <c r="BY1550">
        <v>0</v>
      </c>
      <c r="BZ1550">
        <v>12</v>
      </c>
      <c r="CA1550" t="s">
        <v>115</v>
      </c>
      <c r="CC1550" s="2" t="s">
        <v>5651</v>
      </c>
      <c r="CD1550" t="s">
        <v>1063</v>
      </c>
      <c r="CF1550" t="s">
        <v>643</v>
      </c>
      <c r="CG1550" t="s">
        <v>120</v>
      </c>
      <c r="CH1550" s="8">
        <v>96951</v>
      </c>
      <c r="CI1550" s="3">
        <v>12.28</v>
      </c>
      <c r="CJ1550" s="3">
        <v>12.28</v>
      </c>
      <c r="CK1550" s="3">
        <v>18.420000000000002</v>
      </c>
      <c r="CL1550" s="3">
        <v>18.420000000000002</v>
      </c>
      <c r="CM1550" t="s">
        <v>136</v>
      </c>
      <c r="CN1550" t="s">
        <v>139</v>
      </c>
      <c r="CO1550" t="s">
        <v>138</v>
      </c>
      <c r="CQ1550" t="s">
        <v>115</v>
      </c>
      <c r="CR1550" t="s">
        <v>133</v>
      </c>
      <c r="CS1550" t="s">
        <v>133</v>
      </c>
      <c r="CT1550" t="s">
        <v>133</v>
      </c>
      <c r="CU1550" t="s">
        <v>139</v>
      </c>
      <c r="CV1550" t="s">
        <v>133</v>
      </c>
      <c r="CW1550" t="s">
        <v>139</v>
      </c>
      <c r="CX1550" t="s">
        <v>1064</v>
      </c>
      <c r="CY1550" s="10">
        <v>16705320350</v>
      </c>
      <c r="CZ1550" t="s">
        <v>1058</v>
      </c>
      <c r="DA1550" t="s">
        <v>139</v>
      </c>
      <c r="DB1550" t="s">
        <v>133</v>
      </c>
      <c r="DC1550" t="s">
        <v>115</v>
      </c>
    </row>
    <row r="1551" spans="1:112" ht="14.45" customHeight="1" x14ac:dyDescent="0.25">
      <c r="A1551" t="s">
        <v>6717</v>
      </c>
      <c r="B1551" t="s">
        <v>192</v>
      </c>
      <c r="C1551" s="1">
        <v>45678</v>
      </c>
      <c r="D1551" s="1">
        <v>45747</v>
      </c>
      <c r="E1551" t="s">
        <v>114</v>
      </c>
      <c r="G1551" t="s">
        <v>115</v>
      </c>
      <c r="H1551" t="s">
        <v>115</v>
      </c>
      <c r="I1551" t="s">
        <v>115</v>
      </c>
      <c r="J1551" t="s">
        <v>6718</v>
      </c>
      <c r="K1551" t="s">
        <v>6719</v>
      </c>
      <c r="L1551" t="s">
        <v>6720</v>
      </c>
      <c r="M1551" t="s">
        <v>6721</v>
      </c>
      <c r="N1551" t="s">
        <v>119</v>
      </c>
      <c r="O1551" t="s">
        <v>120</v>
      </c>
      <c r="P1551" s="8">
        <v>96950</v>
      </c>
      <c r="Q1551" t="s">
        <v>121</v>
      </c>
      <c r="R1551" t="s">
        <v>139</v>
      </c>
      <c r="S1551" s="10">
        <v>16702352020</v>
      </c>
      <c r="U1551" t="s">
        <v>6533</v>
      </c>
      <c r="V1551">
        <v>312112</v>
      </c>
      <c r="W1551" t="s">
        <v>123</v>
      </c>
      <c r="Y1551" t="s">
        <v>6722</v>
      </c>
      <c r="Z1551" t="s">
        <v>6723</v>
      </c>
      <c r="AB1551" t="s">
        <v>200</v>
      </c>
      <c r="AC1551" t="s">
        <v>6724</v>
      </c>
      <c r="AD1551" t="s">
        <v>6721</v>
      </c>
      <c r="AE1551" t="s">
        <v>119</v>
      </c>
      <c r="AF1551" t="s">
        <v>120</v>
      </c>
      <c r="AG1551" s="8">
        <v>96950</v>
      </c>
      <c r="AH1551" t="s">
        <v>121</v>
      </c>
      <c r="AI1551" t="s">
        <v>493</v>
      </c>
      <c r="AJ1551" s="10">
        <v>16702352020</v>
      </c>
      <c r="AL1551" t="s">
        <v>6537</v>
      </c>
      <c r="BD1551" t="str">
        <f>"41-4012.00"</f>
        <v>41-4012.00</v>
      </c>
      <c r="BE1551" t="s">
        <v>1674</v>
      </c>
      <c r="BF1551" t="s">
        <v>6725</v>
      </c>
      <c r="BG1551" t="s">
        <v>6726</v>
      </c>
      <c r="BH1551">
        <v>1</v>
      </c>
      <c r="BJ1551" s="1">
        <v>45748</v>
      </c>
      <c r="BK1551" s="1">
        <v>46112</v>
      </c>
      <c r="BN1551">
        <v>35</v>
      </c>
      <c r="BO1551">
        <v>0</v>
      </c>
      <c r="BP1551">
        <v>6</v>
      </c>
      <c r="BQ1551">
        <v>6</v>
      </c>
      <c r="BR1551">
        <v>5</v>
      </c>
      <c r="BS1551">
        <v>6</v>
      </c>
      <c r="BT1551">
        <v>6</v>
      </c>
      <c r="BU1551">
        <v>6</v>
      </c>
      <c r="BV1551" t="str">
        <f t="shared" si="30"/>
        <v>8:00 AM</v>
      </c>
      <c r="BW1551" t="str">
        <f>"4:00 PM"</f>
        <v>4:00 PM</v>
      </c>
      <c r="BX1551" t="s">
        <v>158</v>
      </c>
      <c r="BY1551">
        <v>0</v>
      </c>
      <c r="BZ1551">
        <v>12</v>
      </c>
      <c r="CA1551" t="s">
        <v>115</v>
      </c>
      <c r="CC1551" t="s">
        <v>6727</v>
      </c>
      <c r="CD1551" t="s">
        <v>6720</v>
      </c>
      <c r="CE1551" t="s">
        <v>6721</v>
      </c>
      <c r="CF1551" t="s">
        <v>119</v>
      </c>
      <c r="CG1551" t="s">
        <v>120</v>
      </c>
      <c r="CH1551" s="8">
        <v>96950</v>
      </c>
      <c r="CI1551" s="3">
        <v>8.94</v>
      </c>
      <c r="CJ1551" s="3">
        <v>8.94</v>
      </c>
      <c r="CK1551" s="3">
        <v>0</v>
      </c>
      <c r="CL1551" s="3">
        <v>0</v>
      </c>
      <c r="CM1551" t="s">
        <v>136</v>
      </c>
      <c r="CN1551" t="s">
        <v>493</v>
      </c>
      <c r="CO1551" t="s">
        <v>138</v>
      </c>
      <c r="CQ1551" t="s">
        <v>115</v>
      </c>
      <c r="CR1551" t="s">
        <v>133</v>
      </c>
      <c r="CS1551" t="s">
        <v>139</v>
      </c>
      <c r="CT1551" t="s">
        <v>139</v>
      </c>
      <c r="CU1551" t="s">
        <v>139</v>
      </c>
      <c r="CV1551" t="s">
        <v>133</v>
      </c>
      <c r="CW1551" t="s">
        <v>139</v>
      </c>
      <c r="CX1551" t="s">
        <v>6538</v>
      </c>
      <c r="CY1551" s="10">
        <v>16702352020</v>
      </c>
      <c r="CZ1551" t="s">
        <v>6537</v>
      </c>
      <c r="DA1551" t="s">
        <v>139</v>
      </c>
      <c r="DB1551" t="s">
        <v>133</v>
      </c>
      <c r="DC1551" t="s">
        <v>115</v>
      </c>
    </row>
    <row r="1552" spans="1:112" ht="14.45" customHeight="1" x14ac:dyDescent="0.25">
      <c r="A1552" t="s">
        <v>6937</v>
      </c>
      <c r="B1552" t="s">
        <v>192</v>
      </c>
      <c r="C1552" s="1">
        <v>45718</v>
      </c>
      <c r="D1552" s="1">
        <v>45747</v>
      </c>
      <c r="E1552" t="s">
        <v>144</v>
      </c>
      <c r="F1552" s="1">
        <v>45806</v>
      </c>
      <c r="G1552" t="s">
        <v>115</v>
      </c>
      <c r="H1552" t="s">
        <v>115</v>
      </c>
      <c r="I1552" t="s">
        <v>115</v>
      </c>
      <c r="J1552" t="s">
        <v>1065</v>
      </c>
      <c r="K1552" t="s">
        <v>6938</v>
      </c>
      <c r="L1552" t="s">
        <v>1066</v>
      </c>
      <c r="M1552" t="s">
        <v>1067</v>
      </c>
      <c r="N1552" t="s">
        <v>643</v>
      </c>
      <c r="O1552" t="s">
        <v>120</v>
      </c>
      <c r="P1552" s="8">
        <v>96951</v>
      </c>
      <c r="Q1552" t="s">
        <v>121</v>
      </c>
      <c r="S1552" s="10">
        <v>16705323400</v>
      </c>
      <c r="U1552" t="s">
        <v>1068</v>
      </c>
      <c r="V1552">
        <v>5511</v>
      </c>
      <c r="W1552" t="s">
        <v>123</v>
      </c>
      <c r="Y1552" t="s">
        <v>1069</v>
      </c>
      <c r="Z1552" t="s">
        <v>1070</v>
      </c>
      <c r="AB1552" t="s">
        <v>396</v>
      </c>
      <c r="AC1552" t="s">
        <v>1066</v>
      </c>
      <c r="AD1552" t="s">
        <v>1067</v>
      </c>
      <c r="AE1552" t="s">
        <v>643</v>
      </c>
      <c r="AF1552" t="s">
        <v>120</v>
      </c>
      <c r="AG1552" s="8">
        <v>96951</v>
      </c>
      <c r="AH1552" t="s">
        <v>121</v>
      </c>
      <c r="AJ1552" s="10">
        <v>16705323400</v>
      </c>
      <c r="AL1552" t="s">
        <v>1071</v>
      </c>
      <c r="BD1552" t="str">
        <f>"37-2012.00"</f>
        <v>37-2012.00</v>
      </c>
      <c r="BE1552" t="s">
        <v>512</v>
      </c>
      <c r="BF1552" t="s">
        <v>6939</v>
      </c>
      <c r="BG1552" t="s">
        <v>6940</v>
      </c>
      <c r="BH1552">
        <v>1</v>
      </c>
      <c r="BJ1552" s="1">
        <v>45806</v>
      </c>
      <c r="BK1552" s="1">
        <v>46170</v>
      </c>
      <c r="BN1552">
        <v>40</v>
      </c>
      <c r="BO1552">
        <v>0</v>
      </c>
      <c r="BP1552">
        <v>8</v>
      </c>
      <c r="BQ1552">
        <v>8</v>
      </c>
      <c r="BR1552">
        <v>8</v>
      </c>
      <c r="BS1552">
        <v>8</v>
      </c>
      <c r="BT1552">
        <v>8</v>
      </c>
      <c r="BU1552">
        <v>0</v>
      </c>
      <c r="BV1552" t="str">
        <f t="shared" si="30"/>
        <v>8:00 AM</v>
      </c>
      <c r="BW1552" t="str">
        <f>"5:00 PM"</f>
        <v>5:00 PM</v>
      </c>
      <c r="BX1552" t="s">
        <v>158</v>
      </c>
      <c r="BY1552">
        <v>0</v>
      </c>
      <c r="BZ1552">
        <v>3</v>
      </c>
      <c r="CA1552" t="s">
        <v>115</v>
      </c>
      <c r="CC1552" t="s">
        <v>6941</v>
      </c>
      <c r="CD1552" t="s">
        <v>1066</v>
      </c>
      <c r="CE1552" t="s">
        <v>1067</v>
      </c>
      <c r="CF1552" t="s">
        <v>643</v>
      </c>
      <c r="CG1552" t="s">
        <v>120</v>
      </c>
      <c r="CH1552" s="8">
        <v>96951</v>
      </c>
      <c r="CI1552" s="3">
        <v>7.64</v>
      </c>
      <c r="CJ1552" s="3">
        <v>7.64</v>
      </c>
      <c r="CK1552" s="3">
        <v>11.46</v>
      </c>
      <c r="CL1552" s="3">
        <v>11.46</v>
      </c>
      <c r="CM1552" t="s">
        <v>136</v>
      </c>
      <c r="CN1552" t="s">
        <v>139</v>
      </c>
      <c r="CO1552" t="s">
        <v>138</v>
      </c>
      <c r="CQ1552" t="s">
        <v>115</v>
      </c>
      <c r="CR1552" t="s">
        <v>133</v>
      </c>
      <c r="CS1552" t="s">
        <v>139</v>
      </c>
      <c r="CT1552" t="s">
        <v>133</v>
      </c>
      <c r="CU1552" t="s">
        <v>139</v>
      </c>
      <c r="CV1552" t="s">
        <v>133</v>
      </c>
      <c r="CW1552" t="s">
        <v>139</v>
      </c>
      <c r="CX1552" t="s">
        <v>139</v>
      </c>
      <c r="CY1552" s="10">
        <v>16705322557</v>
      </c>
      <c r="CZ1552" t="s">
        <v>1071</v>
      </c>
      <c r="DA1552" t="s">
        <v>209</v>
      </c>
      <c r="DB1552" t="s">
        <v>133</v>
      </c>
      <c r="DC1552" t="s">
        <v>115</v>
      </c>
    </row>
    <row r="1553" spans="1:107" ht="14.45" customHeight="1" x14ac:dyDescent="0.25">
      <c r="A1553" t="s">
        <v>8340</v>
      </c>
      <c r="B1553" t="s">
        <v>113</v>
      </c>
      <c r="C1553" s="1">
        <v>45736</v>
      </c>
      <c r="D1553" s="1">
        <v>45747</v>
      </c>
      <c r="E1553" t="s">
        <v>114</v>
      </c>
      <c r="G1553" t="s">
        <v>115</v>
      </c>
      <c r="H1553" t="s">
        <v>133</v>
      </c>
      <c r="I1553" t="s">
        <v>115</v>
      </c>
      <c r="J1553" t="s">
        <v>2594</v>
      </c>
      <c r="L1553" t="s">
        <v>2595</v>
      </c>
      <c r="M1553" t="s">
        <v>3795</v>
      </c>
      <c r="N1553" t="s">
        <v>119</v>
      </c>
      <c r="O1553" t="s">
        <v>120</v>
      </c>
      <c r="P1553" s="8">
        <v>96950</v>
      </c>
      <c r="Q1553" t="s">
        <v>121</v>
      </c>
      <c r="S1553" s="10">
        <v>16702874740</v>
      </c>
      <c r="U1553" t="s">
        <v>2596</v>
      </c>
      <c r="V1553">
        <v>333111</v>
      </c>
      <c r="W1553" t="s">
        <v>123</v>
      </c>
      <c r="Y1553" t="s">
        <v>2597</v>
      </c>
      <c r="Z1553" t="s">
        <v>2598</v>
      </c>
      <c r="AA1553" t="s">
        <v>1411</v>
      </c>
      <c r="AB1553" t="s">
        <v>648</v>
      </c>
      <c r="AC1553" t="s">
        <v>3796</v>
      </c>
      <c r="AD1553" t="s">
        <v>3797</v>
      </c>
      <c r="AE1553" t="s">
        <v>119</v>
      </c>
      <c r="AF1553" t="s">
        <v>120</v>
      </c>
      <c r="AG1553" s="8">
        <v>96950</v>
      </c>
      <c r="AH1553" t="s">
        <v>121</v>
      </c>
      <c r="AJ1553" s="10">
        <v>16702337770</v>
      </c>
      <c r="AL1553" t="s">
        <v>2602</v>
      </c>
      <c r="BD1553" t="str">
        <f>"49-9071.00"</f>
        <v>49-9071.00</v>
      </c>
      <c r="BE1553" t="s">
        <v>241</v>
      </c>
      <c r="BF1553" t="s">
        <v>3798</v>
      </c>
      <c r="BG1553" t="s">
        <v>1570</v>
      </c>
      <c r="BH1553">
        <v>4</v>
      </c>
      <c r="BJ1553" s="1">
        <v>45931</v>
      </c>
      <c r="BK1553" s="1">
        <v>46295</v>
      </c>
      <c r="BN1553">
        <v>40</v>
      </c>
      <c r="BO1553">
        <v>0</v>
      </c>
      <c r="BP1553">
        <v>8</v>
      </c>
      <c r="BQ1553">
        <v>8</v>
      </c>
      <c r="BR1553">
        <v>8</v>
      </c>
      <c r="BS1553">
        <v>8</v>
      </c>
      <c r="BT1553">
        <v>8</v>
      </c>
      <c r="BU1553">
        <v>0</v>
      </c>
      <c r="BV1553" t="str">
        <f t="shared" si="30"/>
        <v>8:00 AM</v>
      </c>
      <c r="BW1553" t="str">
        <f>"5:00 PM"</f>
        <v>5:00 PM</v>
      </c>
      <c r="BX1553" t="s">
        <v>158</v>
      </c>
      <c r="BY1553">
        <v>0</v>
      </c>
      <c r="BZ1553">
        <v>12</v>
      </c>
      <c r="CA1553" t="s">
        <v>115</v>
      </c>
      <c r="CC1553" s="2" t="s">
        <v>8341</v>
      </c>
      <c r="CD1553" t="s">
        <v>3797</v>
      </c>
      <c r="CE1553" t="s">
        <v>3796</v>
      </c>
      <c r="CF1553" t="s">
        <v>119</v>
      </c>
      <c r="CG1553" t="s">
        <v>120</v>
      </c>
      <c r="CH1553" s="8">
        <v>96950</v>
      </c>
      <c r="CI1553" s="3">
        <v>9.75</v>
      </c>
      <c r="CJ1553" s="3">
        <v>9.75</v>
      </c>
      <c r="CK1553" s="3">
        <v>14.62</v>
      </c>
      <c r="CL1553" s="3">
        <v>14.62</v>
      </c>
      <c r="CM1553" t="s">
        <v>136</v>
      </c>
      <c r="CN1553" t="s">
        <v>3800</v>
      </c>
      <c r="CO1553" t="s">
        <v>138</v>
      </c>
      <c r="CQ1553" t="s">
        <v>115</v>
      </c>
      <c r="CR1553" t="s">
        <v>133</v>
      </c>
      <c r="CS1553" t="s">
        <v>133</v>
      </c>
      <c r="CT1553" t="s">
        <v>133</v>
      </c>
      <c r="CU1553" t="s">
        <v>139</v>
      </c>
      <c r="CV1553" t="s">
        <v>133</v>
      </c>
      <c r="CW1553" t="s">
        <v>139</v>
      </c>
      <c r="CX1553" t="s">
        <v>8342</v>
      </c>
      <c r="CY1553" s="10">
        <v>16707837461</v>
      </c>
      <c r="CZ1553" t="s">
        <v>2602</v>
      </c>
      <c r="DA1553" t="s">
        <v>2603</v>
      </c>
      <c r="DB1553" t="s">
        <v>133</v>
      </c>
      <c r="DC1553" t="s">
        <v>115</v>
      </c>
    </row>
    <row r="1554" spans="1:107" ht="14.45" customHeight="1" x14ac:dyDescent="0.25">
      <c r="A1554" t="s">
        <v>8352</v>
      </c>
      <c r="B1554" t="s">
        <v>113</v>
      </c>
      <c r="C1554" s="1">
        <v>45737</v>
      </c>
      <c r="D1554" s="1">
        <v>45747</v>
      </c>
      <c r="E1554" t="s">
        <v>114</v>
      </c>
      <c r="G1554" t="s">
        <v>115</v>
      </c>
      <c r="H1554" t="s">
        <v>115</v>
      </c>
      <c r="I1554" t="s">
        <v>115</v>
      </c>
      <c r="J1554" t="s">
        <v>1053</v>
      </c>
      <c r="L1554" t="s">
        <v>1054</v>
      </c>
      <c r="N1554" t="s">
        <v>643</v>
      </c>
      <c r="O1554" t="s">
        <v>120</v>
      </c>
      <c r="P1554" s="8">
        <v>96951</v>
      </c>
      <c r="Q1554" t="s">
        <v>121</v>
      </c>
      <c r="R1554" t="s">
        <v>120</v>
      </c>
      <c r="S1554" s="10">
        <v>16705320350</v>
      </c>
      <c r="U1554" t="s">
        <v>1055</v>
      </c>
      <c r="V1554">
        <v>445110</v>
      </c>
      <c r="W1554" t="s">
        <v>123</v>
      </c>
      <c r="Y1554" t="s">
        <v>1056</v>
      </c>
      <c r="Z1554" t="s">
        <v>269</v>
      </c>
      <c r="AA1554" t="s">
        <v>1057</v>
      </c>
      <c r="AB1554" t="s">
        <v>200</v>
      </c>
      <c r="AC1554" t="s">
        <v>1054</v>
      </c>
      <c r="AE1554" t="s">
        <v>643</v>
      </c>
      <c r="AF1554" t="s">
        <v>120</v>
      </c>
      <c r="AG1554" s="8">
        <v>96951</v>
      </c>
      <c r="AH1554" t="s">
        <v>121</v>
      </c>
      <c r="AJ1554" s="10">
        <v>16705320350</v>
      </c>
      <c r="AL1554" t="s">
        <v>1058</v>
      </c>
      <c r="BD1554" t="str">
        <f>"53-7062.00"</f>
        <v>53-7062.00</v>
      </c>
      <c r="BE1554" t="s">
        <v>4824</v>
      </c>
      <c r="BF1554" t="s">
        <v>4825</v>
      </c>
      <c r="BG1554" t="s">
        <v>4826</v>
      </c>
      <c r="BH1554">
        <v>1</v>
      </c>
      <c r="BJ1554" s="1">
        <v>45931</v>
      </c>
      <c r="BK1554" s="1">
        <v>46295</v>
      </c>
      <c r="BN1554">
        <v>40</v>
      </c>
      <c r="BO1554">
        <v>0</v>
      </c>
      <c r="BP1554">
        <v>7</v>
      </c>
      <c r="BQ1554">
        <v>7</v>
      </c>
      <c r="BR1554">
        <v>7</v>
      </c>
      <c r="BS1554">
        <v>7</v>
      </c>
      <c r="BT1554">
        <v>7</v>
      </c>
      <c r="BU1554">
        <v>5</v>
      </c>
      <c r="BV1554" t="str">
        <f t="shared" si="30"/>
        <v>8:00 AM</v>
      </c>
      <c r="BW1554" t="str">
        <f>"4:00 PM"</f>
        <v>4:00 PM</v>
      </c>
      <c r="BX1554" t="s">
        <v>226</v>
      </c>
      <c r="BY1554">
        <v>0</v>
      </c>
      <c r="BZ1554">
        <v>12</v>
      </c>
      <c r="CA1554" t="s">
        <v>115</v>
      </c>
      <c r="CC1554" t="s">
        <v>4827</v>
      </c>
      <c r="CD1554" t="s">
        <v>1063</v>
      </c>
      <c r="CF1554" t="s">
        <v>643</v>
      </c>
      <c r="CG1554" t="s">
        <v>120</v>
      </c>
      <c r="CH1554" s="8">
        <v>96951</v>
      </c>
      <c r="CI1554" s="3">
        <v>8.3000000000000007</v>
      </c>
      <c r="CJ1554" s="3">
        <v>8.3000000000000007</v>
      </c>
      <c r="CK1554" s="3">
        <v>12.45</v>
      </c>
      <c r="CL1554" s="3">
        <v>12.45</v>
      </c>
      <c r="CM1554" t="s">
        <v>136</v>
      </c>
      <c r="CN1554" t="s">
        <v>139</v>
      </c>
      <c r="CO1554" t="s">
        <v>138</v>
      </c>
      <c r="CQ1554" t="s">
        <v>115</v>
      </c>
      <c r="CR1554" t="s">
        <v>133</v>
      </c>
      <c r="CS1554" t="s">
        <v>133</v>
      </c>
      <c r="CT1554" t="s">
        <v>133</v>
      </c>
      <c r="CU1554" t="s">
        <v>139</v>
      </c>
      <c r="CV1554" t="s">
        <v>133</v>
      </c>
      <c r="CW1554" t="s">
        <v>139</v>
      </c>
      <c r="CX1554" t="s">
        <v>1064</v>
      </c>
      <c r="CY1554" s="10">
        <v>16705320350</v>
      </c>
      <c r="CZ1554" t="s">
        <v>1058</v>
      </c>
      <c r="DA1554" t="s">
        <v>139</v>
      </c>
      <c r="DB1554" t="s">
        <v>133</v>
      </c>
      <c r="DC1554" t="s">
        <v>115</v>
      </c>
    </row>
    <row r="1555" spans="1:107" ht="14.45" customHeight="1" x14ac:dyDescent="0.25">
      <c r="A1555" t="s">
        <v>8909</v>
      </c>
      <c r="B1555" t="s">
        <v>192</v>
      </c>
      <c r="C1555" s="1">
        <v>45719</v>
      </c>
      <c r="D1555" s="1">
        <v>45747</v>
      </c>
      <c r="E1555" t="s">
        <v>114</v>
      </c>
      <c r="G1555" t="s">
        <v>133</v>
      </c>
      <c r="H1555" t="s">
        <v>115</v>
      </c>
      <c r="I1555" t="s">
        <v>115</v>
      </c>
      <c r="J1555" t="s">
        <v>859</v>
      </c>
      <c r="L1555" t="s">
        <v>860</v>
      </c>
      <c r="M1555" t="s">
        <v>861</v>
      </c>
      <c r="N1555" t="s">
        <v>119</v>
      </c>
      <c r="O1555" t="s">
        <v>120</v>
      </c>
      <c r="P1555" s="8">
        <v>96950</v>
      </c>
      <c r="Q1555" t="s">
        <v>121</v>
      </c>
      <c r="S1555" s="10">
        <v>16703229240</v>
      </c>
      <c r="U1555" t="s">
        <v>862</v>
      </c>
      <c r="V1555">
        <v>488320</v>
      </c>
      <c r="W1555" t="s">
        <v>123</v>
      </c>
      <c r="Y1555" t="s">
        <v>863</v>
      </c>
      <c r="Z1555" t="s">
        <v>317</v>
      </c>
      <c r="AA1555" t="s">
        <v>237</v>
      </c>
      <c r="AB1555" t="s">
        <v>663</v>
      </c>
      <c r="AC1555" t="s">
        <v>864</v>
      </c>
      <c r="AD1555" t="s">
        <v>861</v>
      </c>
      <c r="AE1555" t="s">
        <v>119</v>
      </c>
      <c r="AF1555" t="s">
        <v>120</v>
      </c>
      <c r="AG1555" s="8">
        <v>96950</v>
      </c>
      <c r="AH1555" t="s">
        <v>121</v>
      </c>
      <c r="AJ1555" s="10">
        <v>16703229240</v>
      </c>
      <c r="AL1555" t="s">
        <v>865</v>
      </c>
      <c r="BD1555" t="str">
        <f>"49-9071.00"</f>
        <v>49-9071.00</v>
      </c>
      <c r="BE1555" t="s">
        <v>241</v>
      </c>
      <c r="BF1555" t="s">
        <v>866</v>
      </c>
      <c r="BG1555" t="s">
        <v>750</v>
      </c>
      <c r="BH1555">
        <v>1</v>
      </c>
      <c r="BJ1555" s="1">
        <v>45839</v>
      </c>
      <c r="BK1555" s="1">
        <v>46934</v>
      </c>
      <c r="BN1555">
        <v>40</v>
      </c>
      <c r="BO1555">
        <v>0</v>
      </c>
      <c r="BP1555">
        <v>8</v>
      </c>
      <c r="BQ1555">
        <v>8</v>
      </c>
      <c r="BR1555">
        <v>8</v>
      </c>
      <c r="BS1555">
        <v>8</v>
      </c>
      <c r="BT1555">
        <v>8</v>
      </c>
      <c r="BU1555">
        <v>0</v>
      </c>
      <c r="BV1555" t="str">
        <f t="shared" si="30"/>
        <v>8:00 AM</v>
      </c>
      <c r="BW1555" t="str">
        <f>"5:00 PM"</f>
        <v>5:00 PM</v>
      </c>
      <c r="BX1555" t="s">
        <v>158</v>
      </c>
      <c r="BY1555">
        <v>0</v>
      </c>
      <c r="BZ1555">
        <v>24</v>
      </c>
      <c r="CA1555" t="s">
        <v>115</v>
      </c>
      <c r="CC1555" t="s">
        <v>867</v>
      </c>
      <c r="CD1555" t="s">
        <v>868</v>
      </c>
      <c r="CE1555" t="s">
        <v>861</v>
      </c>
      <c r="CF1555" t="s">
        <v>119</v>
      </c>
      <c r="CG1555" t="s">
        <v>120</v>
      </c>
      <c r="CH1555" s="8">
        <v>96950</v>
      </c>
      <c r="CI1555" s="3">
        <v>9.75</v>
      </c>
      <c r="CJ1555" s="3">
        <v>9.75</v>
      </c>
      <c r="CK1555" s="3">
        <v>14.63</v>
      </c>
      <c r="CL1555" s="3">
        <v>14.63</v>
      </c>
      <c r="CM1555" t="s">
        <v>136</v>
      </c>
      <c r="CN1555" t="s">
        <v>209</v>
      </c>
      <c r="CO1555" t="s">
        <v>138</v>
      </c>
      <c r="CQ1555" t="s">
        <v>115</v>
      </c>
      <c r="CR1555" t="s">
        <v>133</v>
      </c>
      <c r="CS1555" t="s">
        <v>139</v>
      </c>
      <c r="CT1555" t="s">
        <v>133</v>
      </c>
      <c r="CU1555" t="s">
        <v>139</v>
      </c>
      <c r="CV1555" t="s">
        <v>133</v>
      </c>
      <c r="CW1555" t="s">
        <v>139</v>
      </c>
      <c r="CX1555" t="s">
        <v>209</v>
      </c>
      <c r="CY1555" s="10">
        <v>16703229240</v>
      </c>
      <c r="CZ1555" t="s">
        <v>139</v>
      </c>
      <c r="DA1555" t="s">
        <v>296</v>
      </c>
      <c r="DB1555" t="s">
        <v>133</v>
      </c>
      <c r="DC1555" t="s">
        <v>115</v>
      </c>
    </row>
    <row r="1556" spans="1:107" ht="14.45" customHeight="1" x14ac:dyDescent="0.25">
      <c r="A1556" t="s">
        <v>8910</v>
      </c>
      <c r="B1556" t="s">
        <v>113</v>
      </c>
      <c r="C1556" s="1">
        <v>45739</v>
      </c>
      <c r="D1556" s="1">
        <v>45747</v>
      </c>
      <c r="E1556" t="s">
        <v>144</v>
      </c>
      <c r="F1556" s="1">
        <v>46004</v>
      </c>
      <c r="G1556" t="s">
        <v>115</v>
      </c>
      <c r="H1556" t="s">
        <v>115</v>
      </c>
      <c r="I1556" t="s">
        <v>115</v>
      </c>
      <c r="J1556" t="s">
        <v>5331</v>
      </c>
      <c r="L1556" t="s">
        <v>256</v>
      </c>
      <c r="N1556" t="s">
        <v>148</v>
      </c>
      <c r="O1556" t="s">
        <v>120</v>
      </c>
      <c r="P1556" s="8">
        <v>96950</v>
      </c>
      <c r="Q1556" t="s">
        <v>121</v>
      </c>
      <c r="S1556" s="10">
        <v>16702343423</v>
      </c>
      <c r="U1556" t="s">
        <v>251</v>
      </c>
      <c r="V1556">
        <v>332321</v>
      </c>
      <c r="W1556" t="s">
        <v>123</v>
      </c>
      <c r="Y1556" t="s">
        <v>252</v>
      </c>
      <c r="Z1556" t="s">
        <v>253</v>
      </c>
      <c r="AB1556" t="s">
        <v>254</v>
      </c>
      <c r="AC1556" t="s">
        <v>256</v>
      </c>
      <c r="AE1556" t="s">
        <v>148</v>
      </c>
      <c r="AF1556" t="s">
        <v>120</v>
      </c>
      <c r="AG1556" s="8">
        <v>96950</v>
      </c>
      <c r="AH1556" t="s">
        <v>121</v>
      </c>
      <c r="AJ1556" s="10">
        <v>16702343423</v>
      </c>
      <c r="AL1556" t="s">
        <v>8911</v>
      </c>
      <c r="BD1556" t="str">
        <f>"51-9198.00"</f>
        <v>51-9198.00</v>
      </c>
      <c r="BE1556" t="s">
        <v>1347</v>
      </c>
      <c r="BF1556" t="s">
        <v>8912</v>
      </c>
      <c r="BG1556" t="s">
        <v>8913</v>
      </c>
      <c r="BH1556">
        <v>3</v>
      </c>
      <c r="BJ1556" s="1">
        <v>45931</v>
      </c>
      <c r="BK1556" s="1">
        <v>46295</v>
      </c>
      <c r="BN1556">
        <v>40</v>
      </c>
      <c r="BO1556">
        <v>0</v>
      </c>
      <c r="BP1556">
        <v>8</v>
      </c>
      <c r="BQ1556">
        <v>8</v>
      </c>
      <c r="BR1556">
        <v>8</v>
      </c>
      <c r="BS1556">
        <v>8</v>
      </c>
      <c r="BT1556">
        <v>8</v>
      </c>
      <c r="BU1556">
        <v>0</v>
      </c>
      <c r="BV1556" t="str">
        <f t="shared" si="30"/>
        <v>8:00 AM</v>
      </c>
      <c r="BW1556" t="str">
        <f>"5:00 PM"</f>
        <v>5:00 PM</v>
      </c>
      <c r="BX1556" t="s">
        <v>226</v>
      </c>
      <c r="BY1556">
        <v>0</v>
      </c>
      <c r="BZ1556">
        <v>12</v>
      </c>
      <c r="CA1556" t="s">
        <v>115</v>
      </c>
      <c r="CC1556" t="s">
        <v>8914</v>
      </c>
      <c r="CD1556" t="s">
        <v>256</v>
      </c>
      <c r="CF1556" t="s">
        <v>148</v>
      </c>
      <c r="CG1556" t="s">
        <v>120</v>
      </c>
      <c r="CH1556" s="8">
        <v>96950</v>
      </c>
      <c r="CI1556" s="3">
        <v>8.23</v>
      </c>
      <c r="CJ1556" s="3">
        <v>8.23</v>
      </c>
      <c r="CK1556" s="3">
        <v>12.35</v>
      </c>
      <c r="CL1556" s="3">
        <v>12.35</v>
      </c>
      <c r="CM1556" t="s">
        <v>136</v>
      </c>
      <c r="CN1556" t="s">
        <v>139</v>
      </c>
      <c r="CO1556" t="s">
        <v>138</v>
      </c>
      <c r="CQ1556" t="s">
        <v>115</v>
      </c>
      <c r="CR1556" t="s">
        <v>133</v>
      </c>
      <c r="CS1556" t="s">
        <v>133</v>
      </c>
      <c r="CT1556" t="s">
        <v>133</v>
      </c>
      <c r="CU1556" t="s">
        <v>139</v>
      </c>
      <c r="CV1556" t="s">
        <v>133</v>
      </c>
      <c r="CW1556" t="s">
        <v>139</v>
      </c>
      <c r="CX1556" t="s">
        <v>8915</v>
      </c>
      <c r="CY1556" s="10">
        <v>16702343423</v>
      </c>
      <c r="CZ1556" t="s">
        <v>257</v>
      </c>
      <c r="DA1556" t="s">
        <v>139</v>
      </c>
      <c r="DB1556" t="s">
        <v>133</v>
      </c>
      <c r="DC1556" t="s">
        <v>115</v>
      </c>
    </row>
    <row r="1557" spans="1:107" ht="14.45" customHeight="1" x14ac:dyDescent="0.25">
      <c r="A1557" t="s">
        <v>9070</v>
      </c>
      <c r="B1557" t="s">
        <v>192</v>
      </c>
      <c r="C1557" s="1">
        <v>45680</v>
      </c>
      <c r="D1557" s="1">
        <v>45747</v>
      </c>
      <c r="E1557" t="s">
        <v>114</v>
      </c>
      <c r="G1557" t="s">
        <v>115</v>
      </c>
      <c r="H1557" t="s">
        <v>115</v>
      </c>
      <c r="I1557" t="s">
        <v>115</v>
      </c>
      <c r="J1557" t="s">
        <v>2949</v>
      </c>
      <c r="K1557" t="s">
        <v>2950</v>
      </c>
      <c r="L1557" t="s">
        <v>3224</v>
      </c>
      <c r="M1557" t="s">
        <v>2951</v>
      </c>
      <c r="N1557" t="s">
        <v>119</v>
      </c>
      <c r="O1557" t="s">
        <v>120</v>
      </c>
      <c r="P1557" s="8">
        <v>96950</v>
      </c>
      <c r="Q1557" t="s">
        <v>121</v>
      </c>
      <c r="S1557" s="10">
        <v>16703236877</v>
      </c>
      <c r="U1557" t="s">
        <v>2952</v>
      </c>
      <c r="V1557">
        <v>621610</v>
      </c>
      <c r="W1557" t="s">
        <v>123</v>
      </c>
      <c r="Y1557" t="s">
        <v>395</v>
      </c>
      <c r="Z1557" t="s">
        <v>2554</v>
      </c>
      <c r="AA1557" t="s">
        <v>190</v>
      </c>
      <c r="AB1557" t="s">
        <v>200</v>
      </c>
      <c r="AC1557" t="s">
        <v>2555</v>
      </c>
      <c r="AE1557" t="s">
        <v>2556</v>
      </c>
      <c r="AF1557" t="s">
        <v>1258</v>
      </c>
      <c r="AG1557" s="8">
        <v>96931</v>
      </c>
      <c r="AH1557" t="s">
        <v>121</v>
      </c>
      <c r="AJ1557" s="10">
        <v>16716498746</v>
      </c>
      <c r="AK1557">
        <v>203</v>
      </c>
      <c r="AL1557" t="s">
        <v>2557</v>
      </c>
      <c r="BD1557" t="str">
        <f>"43-3031.00"</f>
        <v>43-3031.00</v>
      </c>
      <c r="BE1557" t="s">
        <v>430</v>
      </c>
      <c r="BF1557" t="s">
        <v>7749</v>
      </c>
      <c r="BG1557" t="s">
        <v>3384</v>
      </c>
      <c r="BH1557">
        <v>3</v>
      </c>
      <c r="BJ1557" s="1">
        <v>45778</v>
      </c>
      <c r="BK1557" s="1">
        <v>46142</v>
      </c>
      <c r="BN1557">
        <v>40</v>
      </c>
      <c r="BO1557">
        <v>0</v>
      </c>
      <c r="BP1557">
        <v>8</v>
      </c>
      <c r="BQ1557">
        <v>8</v>
      </c>
      <c r="BR1557">
        <v>8</v>
      </c>
      <c r="BS1557">
        <v>8</v>
      </c>
      <c r="BT1557">
        <v>5</v>
      </c>
      <c r="BU1557">
        <v>3</v>
      </c>
      <c r="BV1557" t="str">
        <f>"8:30 AM"</f>
        <v>8:30 AM</v>
      </c>
      <c r="BW1557" t="str">
        <f>"5:30 PM"</f>
        <v>5:30 PM</v>
      </c>
      <c r="BX1557" t="s">
        <v>226</v>
      </c>
      <c r="BY1557">
        <v>0</v>
      </c>
      <c r="BZ1557">
        <v>12</v>
      </c>
      <c r="CA1557" t="s">
        <v>115</v>
      </c>
      <c r="CC1557" t="s">
        <v>3385</v>
      </c>
      <c r="CD1557" t="s">
        <v>7750</v>
      </c>
      <c r="CE1557" t="s">
        <v>2951</v>
      </c>
      <c r="CF1557" t="s">
        <v>119</v>
      </c>
      <c r="CG1557" t="s">
        <v>120</v>
      </c>
      <c r="CH1557" s="8">
        <v>96950</v>
      </c>
      <c r="CI1557" s="3">
        <v>12.28</v>
      </c>
      <c r="CJ1557" s="3">
        <v>12.28</v>
      </c>
      <c r="CM1557" t="s">
        <v>136</v>
      </c>
      <c r="CO1557" t="s">
        <v>138</v>
      </c>
      <c r="CQ1557" t="s">
        <v>115</v>
      </c>
      <c r="CR1557" t="s">
        <v>133</v>
      </c>
      <c r="CS1557" t="s">
        <v>139</v>
      </c>
      <c r="CT1557" t="s">
        <v>139</v>
      </c>
      <c r="CU1557" t="s">
        <v>139</v>
      </c>
      <c r="CV1557" t="s">
        <v>133</v>
      </c>
      <c r="CW1557" t="s">
        <v>139</v>
      </c>
      <c r="CX1557" t="s">
        <v>139</v>
      </c>
      <c r="CY1557" s="10">
        <v>16703236877</v>
      </c>
      <c r="CZ1557" t="s">
        <v>2954</v>
      </c>
      <c r="DA1557" t="s">
        <v>139</v>
      </c>
      <c r="DB1557" t="s">
        <v>133</v>
      </c>
      <c r="DC1557" t="s">
        <v>115</v>
      </c>
    </row>
  </sheetData>
  <autoFilter ref="A1:DH1557" xr:uid="{CA0C6B8E-B81C-4CC6-B3CD-D28286A43931}">
    <sortState xmlns:xlrd2="http://schemas.microsoft.com/office/spreadsheetml/2017/richdata2" ref="A2:DH1557">
      <sortCondition ref="D1:D155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CW_Disclosure_Data_FY2025_Q2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Goodwin, William J - ETA CTR</dc:creator>
  <cp:lastModifiedBy>Jordan, Rob - ETA</cp:lastModifiedBy>
  <dcterms:created xsi:type="dcterms:W3CDTF">2025-04-01T12:40:59Z</dcterms:created>
  <dcterms:modified xsi:type="dcterms:W3CDTF">2025-04-16T16:44:31Z</dcterms:modified>
</cp:coreProperties>
</file>