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DATA ANALYTICS SKILLS\Excel_Projects\"/>
    </mc:Choice>
  </mc:AlternateContent>
  <xr:revisionPtr revIDLastSave="0" documentId="13_ncr:1_{4D7CF3E3-C0BE-4DD7-97E1-7CD1FA27D5A9}" xr6:coauthVersionLast="47" xr6:coauthVersionMax="47" xr10:uidLastSave="{00000000-0000-0000-0000-000000000000}"/>
  <bookViews>
    <workbookView xWindow="-120" yWindow="-120" windowWidth="20730" windowHeight="11040" firstSheet="2" activeTab="2" xr2:uid="{C0893FBD-34B3-420E-B0D6-EC330180DDEA}"/>
  </bookViews>
  <sheets>
    <sheet name="SalesData" sheetId="3" state="hidden" r:id="rId1"/>
    <sheet name="Pivot_Tables" sheetId="4" state="hidden" r:id="rId2"/>
    <sheet name="Dashboard" sheetId="8" r:id="rId3"/>
  </sheets>
  <definedNames>
    <definedName name="Slicer_Product">#N/A</definedName>
    <definedName name="Slicer_Region">#N/A</definedName>
    <definedName name="Slicer_Sales_Person">#N/A</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3" l="1"/>
  <c r="F2" i="3"/>
  <c r="H2" i="3" s="1"/>
  <c r="O2" i="3" a="1"/>
  <c r="O2" i="3" s="1"/>
  <c r="P2" i="3" s="1" a="1"/>
  <c r="P2" i="3" s="1"/>
  <c r="G51" i="3"/>
  <c r="F51" i="3"/>
  <c r="H51" i="3" s="1"/>
  <c r="I51" i="3" s="1"/>
  <c r="G50" i="3"/>
  <c r="F50" i="3"/>
  <c r="H50" i="3" s="1"/>
  <c r="I50" i="3" s="1"/>
  <c r="G49" i="3"/>
  <c r="F49" i="3"/>
  <c r="H49" i="3" s="1"/>
  <c r="I49" i="3" s="1"/>
  <c r="G48" i="3"/>
  <c r="F48" i="3"/>
  <c r="H48" i="3" s="1"/>
  <c r="I48" i="3" s="1"/>
  <c r="G47" i="3"/>
  <c r="F47" i="3"/>
  <c r="H47" i="3" s="1"/>
  <c r="I47" i="3" s="1"/>
  <c r="G46" i="3"/>
  <c r="F46" i="3"/>
  <c r="H46" i="3" s="1"/>
  <c r="I46" i="3" s="1"/>
  <c r="G45" i="3"/>
  <c r="F45" i="3"/>
  <c r="H45" i="3" s="1"/>
  <c r="G44" i="3"/>
  <c r="F44" i="3"/>
  <c r="H44" i="3" s="1"/>
  <c r="I44" i="3" s="1"/>
  <c r="G43" i="3"/>
  <c r="F43" i="3"/>
  <c r="H43" i="3" s="1"/>
  <c r="G42" i="3"/>
  <c r="F42" i="3"/>
  <c r="H42" i="3" s="1"/>
  <c r="I42" i="3" s="1"/>
  <c r="G41" i="3"/>
  <c r="F41" i="3"/>
  <c r="H41" i="3" s="1"/>
  <c r="I41" i="3" s="1"/>
  <c r="H40" i="3"/>
  <c r="G40" i="3"/>
  <c r="F40" i="3"/>
  <c r="G39" i="3"/>
  <c r="F39" i="3"/>
  <c r="H39" i="3" s="1"/>
  <c r="I39" i="3" s="1"/>
  <c r="G38" i="3"/>
  <c r="F38" i="3"/>
  <c r="H38" i="3" s="1"/>
  <c r="I38" i="3" s="1"/>
  <c r="G37" i="3"/>
  <c r="F37" i="3"/>
  <c r="H37" i="3" s="1"/>
  <c r="I37" i="3" s="1"/>
  <c r="H36" i="3"/>
  <c r="I36" i="3" s="1"/>
  <c r="G36" i="3"/>
  <c r="F36" i="3"/>
  <c r="G35" i="3"/>
  <c r="F35" i="3"/>
  <c r="H35" i="3" s="1"/>
  <c r="I35" i="3" s="1"/>
  <c r="G34" i="3"/>
  <c r="F34" i="3"/>
  <c r="H34" i="3" s="1"/>
  <c r="I34" i="3" s="1"/>
  <c r="H33" i="3"/>
  <c r="I33" i="3" s="1"/>
  <c r="G33" i="3"/>
  <c r="F33" i="3"/>
  <c r="G32" i="3"/>
  <c r="F32" i="3"/>
  <c r="H32" i="3" s="1"/>
  <c r="I32" i="3" s="1"/>
  <c r="G31" i="3"/>
  <c r="F31" i="3"/>
  <c r="H31" i="3" s="1"/>
  <c r="I31" i="3" s="1"/>
  <c r="G30" i="3"/>
  <c r="F30" i="3"/>
  <c r="H30" i="3" s="1"/>
  <c r="G29" i="3"/>
  <c r="F29" i="3"/>
  <c r="H29" i="3" s="1"/>
  <c r="I29" i="3" s="1"/>
  <c r="G28" i="3"/>
  <c r="F28" i="3"/>
  <c r="H28" i="3" s="1"/>
  <c r="I28" i="3" s="1"/>
  <c r="G27" i="3"/>
  <c r="F27" i="3"/>
  <c r="H27" i="3" s="1"/>
  <c r="I27" i="3" s="1"/>
  <c r="G26" i="3"/>
  <c r="F26" i="3"/>
  <c r="H26" i="3" s="1"/>
  <c r="I26" i="3" s="1"/>
  <c r="G25" i="3"/>
  <c r="F25" i="3"/>
  <c r="H25" i="3" s="1"/>
  <c r="I25" i="3" s="1"/>
  <c r="G24" i="3"/>
  <c r="F24" i="3"/>
  <c r="H24" i="3" s="1"/>
  <c r="I24" i="3" s="1"/>
  <c r="G23" i="3"/>
  <c r="F23" i="3"/>
  <c r="H23" i="3" s="1"/>
  <c r="I23" i="3" s="1"/>
  <c r="G22" i="3"/>
  <c r="F22" i="3"/>
  <c r="H22" i="3" s="1"/>
  <c r="G21" i="3"/>
  <c r="F21" i="3"/>
  <c r="H21" i="3" s="1"/>
  <c r="I21" i="3" s="1"/>
  <c r="G20" i="3"/>
  <c r="F20" i="3"/>
  <c r="H20" i="3" s="1"/>
  <c r="I20" i="3" s="1"/>
  <c r="G19" i="3"/>
  <c r="F19" i="3"/>
  <c r="H19" i="3" s="1"/>
  <c r="I19" i="3" s="1"/>
  <c r="G18" i="3"/>
  <c r="F18" i="3"/>
  <c r="H18" i="3" s="1"/>
  <c r="I18" i="3" s="1"/>
  <c r="G17" i="3"/>
  <c r="F17" i="3"/>
  <c r="H17" i="3" s="1"/>
  <c r="I17" i="3" s="1"/>
  <c r="G16" i="3"/>
  <c r="F16" i="3"/>
  <c r="H16" i="3" s="1"/>
  <c r="I16" i="3" s="1"/>
  <c r="G15" i="3"/>
  <c r="F15" i="3"/>
  <c r="H15" i="3" s="1"/>
  <c r="I15" i="3" s="1"/>
  <c r="G14" i="3"/>
  <c r="F14" i="3"/>
  <c r="H14" i="3" s="1"/>
  <c r="I14" i="3" s="1"/>
  <c r="G13" i="3"/>
  <c r="F13" i="3"/>
  <c r="H13" i="3" s="1"/>
  <c r="G12" i="3"/>
  <c r="F12" i="3"/>
  <c r="H12" i="3" s="1"/>
  <c r="I12" i="3" s="1"/>
  <c r="G11" i="3"/>
  <c r="F11" i="3"/>
  <c r="H11" i="3" s="1"/>
  <c r="I11" i="3" s="1"/>
  <c r="G10" i="3"/>
  <c r="F10" i="3"/>
  <c r="H10" i="3" s="1"/>
  <c r="I10" i="3" s="1"/>
  <c r="G9" i="3"/>
  <c r="F9" i="3"/>
  <c r="H9" i="3" s="1"/>
  <c r="I9" i="3" s="1"/>
  <c r="G8" i="3"/>
  <c r="F8" i="3"/>
  <c r="H8" i="3" s="1"/>
  <c r="I8" i="3" s="1"/>
  <c r="G7" i="3"/>
  <c r="F7" i="3"/>
  <c r="H7" i="3" s="1"/>
  <c r="I7" i="3" s="1"/>
  <c r="G6" i="3"/>
  <c r="F6" i="3"/>
  <c r="H6" i="3" s="1"/>
  <c r="I6" i="3" s="1"/>
  <c r="G5" i="3"/>
  <c r="F5" i="3"/>
  <c r="H5" i="3" s="1"/>
  <c r="G4" i="3"/>
  <c r="F4" i="3"/>
  <c r="H4" i="3" s="1"/>
  <c r="I4" i="3" s="1"/>
  <c r="H3" i="3"/>
  <c r="G3" i="3"/>
  <c r="F3" i="3"/>
  <c r="G2" i="3"/>
  <c r="I5" i="3" l="1"/>
  <c r="I22" i="3"/>
  <c r="I45" i="3"/>
  <c r="I3" i="3"/>
  <c r="I40" i="3"/>
  <c r="I13" i="3"/>
  <c r="I30" i="3"/>
  <c r="I43" i="3"/>
  <c r="J11" i="3"/>
  <c r="J2" i="3"/>
  <c r="I2" i="3"/>
  <c r="J8"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<sst xmlns="http://schemas.openxmlformats.org/spreadsheetml/2006/main" count="205" uniqueCount="38">
  <si>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</si>
  <si>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</si>
  <si>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</si>
  <si>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</si>
  <si>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</si>
  <si>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</si>
  <si>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</si>
  <si>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</si>
  <si>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</si>
  <si>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</si>
  <si>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</si>
  <si>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</si>
  <si>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</si>
  <si>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</si>
  <si>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</si>
  <si>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</si>
  <si>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</si>
  <si>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</si>
  <si>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</si>
  <si>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</si>
  <si>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</si>
  <si>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</si>
  <si>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</si>
  <si>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</si>
  <si>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</si>
  <si>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</si>
  <si>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</si>
  <si>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</si>
  <si>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</si>
  <si>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Grand Total</t>
  </si>
  <si>
    <t>Unit Sold</t>
  </si>
  <si>
    <t>Total Profit</t>
  </si>
  <si>
    <t>Average Sales</t>
  </si>
  <si>
    <t>Profit</t>
  </si>
  <si>
    <t xml:space="preserve"> </t>
  </si>
  <si>
    <t>Row Labels</t>
  </si>
  <si>
    <t>Sum of Total Sales</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</si>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</sst>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 &quot;Rs.&quot;\ * #,##0_ ;_ &quot;Rs.&quot;\ * \-#,##0_ ;_ &quot;Rs.&quot;\ * &quot;-&quot;_ ;_ @_ "/>
    <numFmt numFmtId="169" formatCode="&quot;Rs. &quot;##\.##,&quot; L&quot;"/>
    <numFmt numFmtId="172" formatCode="_-* #,##0_-;\-* #,##0_-;_-* &quot;-&quot;??_-;_-@_-"/>
  </numFmts>
  <fonts count="4"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theme="1"/>
      <name val="Aptos Black"/>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ck">
        <color rgb="FFFFC000"/>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12">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Border="1" applyAlignment="1">
      <alignment horizontal="center" vertical="center"/>
    </xf>
    <xf numFmtId="164" fontId="0" fillId="0" borderId="0" xfId="0" applyNumberFormat="1"/>
    <xf numFmtId="0" fontId="0" fillId="0" borderId="0" xfId="0" pivotButton="1"/>
    <xf numFmtId="0" fontId="0" fillId="0" borderId="0" xfId="0" applyNumberFormat="1"/>
    <xf numFmtId="169" fontId="0" fillId="0" borderId="0" xfId="0" applyNumberFormat="1"/>
    <xf numFmtId="172" fontId="0" fillId="0" borderId="0" xfId="2" applyNumberFormat="1" applyFont="1"/>
    <xf numFmtId="0" fontId="3" fillId="0" borderId="0" xfId="0" applyFont="1"/>
  </cellXfs>
  <cellStyles count="3">
    <cellStyle name="Comma" xfId="2" builtinId="3"/>
    <cellStyle name="Currency [0]" xfId="1" builtinId="7"/>
    <cellStyle name="Normal" xfId="0" builtinId="0"/>
  </cellStyles>
  <dxfs count="8">
    <dxf>
      <numFmt numFmtId="164" formatCode="_ &quot;Rs.&quot;\ * #,##0_ ;_ &quot;Rs.&quot;\ * \-#,##0_ ;_ &quot;Rs.&quot;\ * &quot;-&quot;_ ;_ @_ "/>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0"/>
        <name val="Aptos Narrow"/>
        <family val="2"/>
        <scheme val="minor"/>
      </font>
      <fill>
        <patternFill patternType="solid">
          <fgColor indexed="64"/>
          <bgColor rgb="FF002060"/>
        </patternFill>
      </fill>
      <alignment horizontal="center" vertical="center" textRotation="0" wrapText="0" indent="0" justifyLastLine="0" shrinkToFit="0" readingOrder="0"/>
    </dxf>
  </dxfs>
  <tableStyles count="1" defaultTableStyle="TableStyleMedium2" defaultPivotStyle="PivotStyleLight16">
    <tableStyle name="Invisible" pivot="0" table="0" count="0" xr9:uid="{BDFCBA0C-0FAD-47E9-B8E0-311E6D44976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1666666666666657"/>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388888888888889"/>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9.1666666666666716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5"/>
              <c:y val="-8.4875562720133283E-1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fld id="{E1A3C7C1-B095-43FA-A980-B6198DEA18AB}" type="VALUE">
                  <a:rPr lang="en-US">
                    <a:solidFill>
                      <a:schemeClr val="accent3"/>
                    </a:solidFill>
                  </a:rPr>
                  <a:pPr>
                    <a:defRPr b="1">
                      <a:solidFill>
                        <a:schemeClr val="accent3"/>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Pivot_Tables!$B$3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CC2-4751-904F-9763A88A15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CC2-4751-904F-9763A88A15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C2-4751-904F-9763A88A153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3CC2-4751-904F-9763A88A1535}"/>
              </c:ext>
            </c:extLst>
          </c:dPt>
          <c:dLbls>
            <c:dLbl>
              <c:idx val="0"/>
              <c:layout>
                <c:manualLayout>
                  <c:x val="0.11388888888888889"/>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CC2-4751-904F-9763A88A1535}"/>
                </c:ext>
              </c:extLst>
            </c:dLbl>
            <c:dLbl>
              <c:idx val="1"/>
              <c:layout>
                <c:manualLayout>
                  <c:x val="0.11666666666666657"/>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CC2-4751-904F-9763A88A1535}"/>
                </c:ext>
              </c:extLst>
            </c:dLbl>
            <c:dLbl>
              <c:idx val="2"/>
              <c:layout>
                <c:manualLayout>
                  <c:x val="-0.15"/>
                  <c:y val="-8.4875562720133283E-1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fld id="{E1A3C7C1-B095-43FA-A980-B6198DEA18AB}" type="VALUE">
                      <a:rPr lang="en-US">
                        <a:solidFill>
                          <a:schemeClr val="accent3"/>
                        </a:solidFill>
                      </a:rPr>
                      <a:pPr>
                        <a:defRPr b="1">
                          <a:solidFill>
                            <a:schemeClr val="accent3"/>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CC2-4751-904F-9763A88A1535}"/>
                </c:ext>
              </c:extLst>
            </c:dLbl>
            <c:dLbl>
              <c:idx val="3"/>
              <c:layout>
                <c:manualLayout>
                  <c:x val="-9.1666666666666716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CC2-4751-904F-9763A88A153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Pivot_Tables!$A$4:$A$8</c:f>
              <c:strCache>
                <c:ptCount val="4"/>
                <c:pt idx="0">
                  <c:v>East</c:v>
                </c:pt>
                <c:pt idx="1">
                  <c:v>North</c:v>
                </c:pt>
                <c:pt idx="2">
                  <c:v>South</c:v>
                </c:pt>
                <c:pt idx="3">
                  <c:v>West</c:v>
                </c:pt>
              </c:strCache>
            </c:strRef>
          </c:cat>
          <c:val>
            <c:numRef>
              <c:f>Pivot_Tables!$B$4:$B$8</c:f>
              <c:numCache>
                <c:formatCode>"Rs. "##\.##," L"</c:formatCode>
                <c:ptCount val="4"/>
                <c:pt idx="0">
                  <c:v>3534400</c:v>
                </c:pt>
                <c:pt idx="1">
                  <c:v>2661400</c:v>
                </c:pt>
                <c:pt idx="2">
                  <c:v>2870600</c:v>
                </c:pt>
                <c:pt idx="3">
                  <c:v>3878100</c:v>
                </c:pt>
              </c:numCache>
            </c:numRef>
          </c:val>
          <c:extLst>
            <c:ext xmlns:c16="http://schemas.microsoft.com/office/drawing/2014/chart" uri="{C3380CC4-5D6E-409C-BE32-E72D297353CC}">
              <c16:uniqueId val="{00000000-3CC2-4751-904F-9763A88A15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Pivot_Tables!$D$4:$D$11</c:f>
              <c:strCache>
                <c:ptCount val="7"/>
                <c:pt idx="0">
                  <c:v>Action Figure</c:v>
                </c:pt>
                <c:pt idx="1">
                  <c:v>Blender</c:v>
                </c:pt>
                <c:pt idx="2">
                  <c:v>Moisturizer</c:v>
                </c:pt>
                <c:pt idx="3">
                  <c:v>Novel</c:v>
                </c:pt>
                <c:pt idx="4">
                  <c:v>Smartphone</c:v>
                </c:pt>
                <c:pt idx="5">
                  <c:v>Sneakers</c:v>
                </c:pt>
                <c:pt idx="6">
                  <c:v>Tent</c:v>
                </c:pt>
              </c:strCache>
            </c:strRef>
          </c:cat>
          <c:val>
            <c:numRef>
              <c:f>Pivot_Tables!$E$4:$E$11</c:f>
              <c:numCache>
                <c:formatCode>"Rs. "##\.##," L"</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BCDD-4C3F-9B3D-DBA5DABAC3B6}"/>
            </c:ext>
          </c:extLst>
        </c:ser>
        <c:dLbls>
          <c:showLegendKey val="0"/>
          <c:showVal val="0"/>
          <c:showCatName val="0"/>
          <c:showSerName val="0"/>
          <c:showPercent val="0"/>
          <c:showBubbleSize val="0"/>
        </c:dLbls>
        <c:gapWidth val="52"/>
        <c:axId val="1467330368"/>
        <c:axId val="1467333248"/>
      </c:barChart>
      <c:catAx>
        <c:axId val="14673303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333248"/>
        <c:crosses val="autoZero"/>
        <c:auto val="1"/>
        <c:lblAlgn val="ctr"/>
        <c:lblOffset val="100"/>
        <c:noMultiLvlLbl val="0"/>
      </c:catAx>
      <c:valAx>
        <c:axId val="1467333248"/>
        <c:scaling>
          <c:orientation val="minMax"/>
        </c:scaling>
        <c:delete val="1"/>
        <c:axPos val="b"/>
        <c:numFmt formatCode="&quot;Rs. &quot;##\.##,&quot; L&quot;" sourceLinked="1"/>
        <c:majorTickMark val="out"/>
        <c:minorTickMark val="none"/>
        <c:tickLblPos val="nextTo"/>
        <c:crossAx val="14673303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Pivot_Tables!$G$4:$G$14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Pivot_Tables!$H$4:$H$14</c:f>
              <c:numCache>
                <c:formatCode>"Rs. "##\.##," L"</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211B-471F-907C-0465AD4578CB}"/>
            </c:ext>
          </c:extLst>
        </c:ser>
        <c:dLbls>
          <c:showLegendKey val="0"/>
          <c:showVal val="0"/>
          <c:showCatName val="0"/>
          <c:showSerName val="0"/>
          <c:showPercent val="0"/>
          <c:showBubbleSize val="0"/>
        </c:dLbls>
        <c:gapWidth val="76"/>
        <c:overlap val="-27"/>
        <c:axId val="941974159"/>
        <c:axId val="941977519"/>
      </c:barChart>
      <c:catAx>
        <c:axId val="941974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977519"/>
        <c:crosses val="autoZero"/>
        <c:auto val="1"/>
        <c:lblAlgn val="ctr"/>
        <c:lblOffset val="100"/>
        <c:noMultiLvlLbl val="0"/>
      </c:catAx>
      <c:valAx>
        <c:axId val="941977519"/>
        <c:scaling>
          <c:orientation val="minMax"/>
        </c:scaling>
        <c:delete val="1"/>
        <c:axPos val="l"/>
        <c:numFmt formatCode="&quot;Rs. &quot;##\.##,&quot; L&quot;" sourceLinked="1"/>
        <c:majorTickMark val="none"/>
        <c:minorTickMark val="none"/>
        <c:tickLblPos val="nextTo"/>
        <c:crossAx val="9419741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[Sales_Dashboard.xlsx]Pivot_Tables!PivotTable4</c:name>
    <c:fmtId val="0"/>
  </c:pivotSource>
  <c:chart>
    <c:autoTitleDeleted val="1"/>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1"/>
            </a:outerShdw>
          </a:effectLst>
        </c:spPr>
        <c:marker>
          <c:symbol val="circle"/>
          <c:size val="5"/>
        </c:marker>
      </c:pivotFmt>
    </c:pivotFmts>
    <c:plotArea>
      <c:layout/>
      <c:lineChart>
        <c:grouping val="standard"/>
        <c:varyColors val="0"/>
        <c:ser>
          <c:idx val="0"/>
          <c:order val="0"/>
          <c:tx>
            <c:strRef>
              <c:f>Pivot_Tables!$K$3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Pt>
            <c:idx val="5"/>
            <c:marker>
              <c:symbol val="circle"/>
              <c:size val="5"/>
              <c:spPr>
                <a:solidFill>
                  <a:schemeClr val="accent1"/>
                </a:solidFill>
                <a:ln w="22225">
                  <a:solidFill>
                    <a:schemeClr val="lt1"/>
                  </a:solidFill>
                  <a:round/>
                </a:ln>
                <a:effectLst/>
              </c:spPr>
            </c:marker>
            <c:bubble3D val="0"/>
            <c:extLst>
              <c:ext xmlns:c16="http://schemas.microsoft.com/office/drawing/2014/chart" uri="{C3380CC4-5D6E-409C-BE32-E72D297353CC}">
                <c16:uniqueId val="{00000002-3D67-4F37-BA1C-F704ABB07E6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Pivot_Tables!$J$4:$J$11</c:f>
              <c:strCache>
                <c:ptCount val="7"/>
                <c:pt idx="0">
                  <c:v>Action Figure</c:v>
                </c:pt>
                <c:pt idx="1">
                  <c:v>Blender</c:v>
                </c:pt>
                <c:pt idx="2">
                  <c:v>Moisturizer</c:v>
                </c:pt>
                <c:pt idx="3">
                  <c:v>Novel</c:v>
                </c:pt>
                <c:pt idx="4">
                  <c:v>Smartphone</c:v>
                </c:pt>
                <c:pt idx="5">
                  <c:v>Sneakers</c:v>
                </c:pt>
                <c:pt idx="6">
                  <c:v>Tent</c:v>
                </c:pt>
              </c:strCache>
            </c:strRef>
          </c:cat>
          <c:val>
            <c:numRef>
              <c:f>Pivot_Tables!$K$4:$K$11</c:f>
              <c:numCache>
                <c:formatCode>General</c:formatCode>
                <c:ptCount val="7"/>
                <c:pt idx="0">
                  <c:v>456</c:v>
                </c:pt>
                <c:pt idx="1">
                  <c:v>635</c:v>
                </c:pt>
                <c:pt idx="2">
                  <c:v>1178</c:v>
                </c:pt>
                <c:pt idx="3">
                  <c:v>898</c:v>
                </c:pt>
                <c:pt idx="4">
                  <c:v>235</c:v>
                </c:pt>
                <c:pt idx="5">
                  <c:v>799</c:v>
                </c:pt>
                <c:pt idx="6">
                  <c:v>504</c:v>
                </c:pt>
              </c:numCache>
            </c:numRef>
          </c:val>
          <c:smooth val="1"/>
          <c:extLst>
            <c:ext xmlns:c16="http://schemas.microsoft.com/office/drawing/2014/chart" uri="{C3380CC4-5D6E-409C-BE32-E72D297353CC}">
              <c16:uniqueId val="{00000000-3D67-4F37-BA1C-F704ABB07E69}"/>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941953999"/>
        <c:axId val="941954479"/>
      </c:lineChart>
      <c:catAx>
        <c:axId val="94195399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941954479"/>
        <c:crosses val="autoZero"/>
        <c:auto val="1"/>
        <c:lblAlgn val="ctr"/>
        <c:lblOffset val="100"/>
        <c:noMultiLvlLbl val="0"/>
      </c:catAx>
      <c:valAx>
        <c:axId val="9419544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41953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[Sales_Dashboard.xlsx]Pivot_Tables!PivotTable4</c:name>
    <c:fmtId val="7"/>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marker>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a:outerShdw blurRad="50800" dist="50800" dir="5400000" sx="17000" sy="17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Pivot_Tables!$K$3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Pt>
            <c:idx val="5"/>
            <c:marker>
              <c:symbol val="circle"/>
              <c:size val="5"/>
              <c:spPr>
                <a:solidFill>
                  <a:schemeClr val="accent1"/>
                </a:solidFill>
                <a:ln w="22225">
                  <a:solidFill>
                    <a:schemeClr val="lt1"/>
                  </a:solidFill>
                  <a:round/>
                </a:ln>
                <a:effectLst/>
              </c:spPr>
            </c:marker>
            <c:bubble3D val="0"/>
            <c:extLst>
              <c:ext xmlns:c16="http://schemas.microsoft.com/office/drawing/2014/chart" uri="{C3380CC4-5D6E-409C-BE32-E72D297353CC}">
                <c16:uniqueId val="{00000000-DB40-452E-8885-C199DFA5CBCA}"/>
              </c:ext>
            </c:extLst>
          </c:dPt>
          <c:dLbls>
            <c:spPr>
              <a:noFill/>
              <a:ln>
                <a:noFill/>
              </a:ln>
              <a:effectLst>
                <a:outerShdw blurRad="50800" dist="50800" dir="5400000" sx="17000" sy="17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Pivot_Tables!$J$4:$J$11</c:f>
              <c:strCache>
                <c:ptCount val="7"/>
                <c:pt idx="0">
                  <c:v>Action Figure</c:v>
                </c:pt>
                <c:pt idx="1">
                  <c:v>Blender</c:v>
                </c:pt>
                <c:pt idx="2">
                  <c:v>Moisturizer</c:v>
                </c:pt>
                <c:pt idx="3">
                  <c:v>Novel</c:v>
                </c:pt>
                <c:pt idx="4">
                  <c:v>Smartphone</c:v>
                </c:pt>
                <c:pt idx="5">
                  <c:v>Sneakers</c:v>
                </c:pt>
                <c:pt idx="6">
                  <c:v>Tent</c:v>
                </c:pt>
              </c:strCache>
            </c:strRef>
          </c:cat>
          <c:val>
            <c:numRef>
              <c:f>Pivot_Tables!$K$4:$K$11</c:f>
              <c:numCache>
                <c:formatCode>General</c:formatCode>
                <c:ptCount val="7"/>
                <c:pt idx="0">
                  <c:v>456</c:v>
                </c:pt>
                <c:pt idx="1">
                  <c:v>635</c:v>
                </c:pt>
                <c:pt idx="2">
                  <c:v>1178</c:v>
                </c:pt>
                <c:pt idx="3">
                  <c:v>898</c:v>
                </c:pt>
                <c:pt idx="4">
                  <c:v>235</c:v>
                </c:pt>
                <c:pt idx="5">
                  <c:v>799</c:v>
                </c:pt>
                <c:pt idx="6">
                  <c:v>504</c:v>
                </c:pt>
              </c:numCache>
            </c:numRef>
          </c:val>
          <c:smooth val="1"/>
          <c:extLst>
            <c:ext xmlns:c16="http://schemas.microsoft.com/office/drawing/2014/chart" uri="{C3380CC4-5D6E-409C-BE32-E72D297353CC}">
              <c16:uniqueId val="{00000001-DB40-452E-8885-C199DFA5CBCA}"/>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941953999"/>
        <c:axId val="941954479"/>
      </c:lineChart>
      <c:catAx>
        <c:axId val="941953999"/>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00" b="1" i="0" u="none" strike="noStrike" kern="1200" spc="100" baseline="0">
                <a:solidFill>
                  <a:schemeClr val="accent3"/>
                </a:solidFill>
                <a:latin typeface="+mn-lt"/>
                <a:ea typeface="+mn-ea"/>
                <a:cs typeface="+mn-cs"/>
              </a:defRPr>
            </a:pPr>
            <a:endParaRPr lang="en-US"/>
          </a:p>
        </c:txPr>
        <c:crossAx val="941954479"/>
        <c:crosses val="autoZero"/>
        <c:auto val="1"/>
        <c:lblAlgn val="ctr"/>
        <c:lblOffset val="100"/>
        <c:noMultiLvlLbl val="0"/>
      </c:catAx>
      <c:valAx>
        <c:axId val="941954479"/>
        <c:scaling>
          <c:orientation val="minMax"/>
        </c:scaling>
        <c:delete val="1"/>
        <c:axPos val="l"/>
        <c:numFmt formatCode="General" sourceLinked="1"/>
        <c:majorTickMark val="out"/>
        <c:minorTickMark val="none"/>
        <c:tickLblPos val="nextTo"/>
        <c:crossAx val="941953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[Sales_Dashboard.xlsx]Pivot_Tables!PivotTable1</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666666666666657"/>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388888888888889"/>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1666666666666716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5"/>
              <c:y val="-8.4875562720133283E-1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fld id="{E1A3C7C1-B095-43FA-A980-B6198DEA18AB}" type="VALUE">
                  <a:rPr lang="en-US">
                    <a:solidFill>
                      <a:schemeClr val="accent3"/>
                    </a:solidFill>
                  </a:rPr>
                  <a:pPr>
                    <a:defRPr sz="900" b="1" i="0" u="none" strike="noStrike" kern="1200" baseline="0">
                      <a:solidFill>
                        <a:schemeClr val="accent3"/>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GB"/>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1388888888888889"/>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666666666666657"/>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
              <c:y val="-8.4875562720133283E-1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fld id="{E1A3C7C1-B095-43FA-A980-B6198DEA18AB}" type="VALUE">
                  <a:rPr lang="en-US">
                    <a:solidFill>
                      <a:schemeClr val="accent3"/>
                    </a:solidFill>
                  </a:rPr>
                  <a:pPr>
                    <a:defRPr sz="900" b="1" i="0" u="none" strike="noStrike" kern="1200" baseline="0">
                      <a:solidFill>
                        <a:schemeClr val="accent3"/>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GB"/>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w="19050">
            <a:solidFill>
              <a:schemeClr val="lt1"/>
            </a:solidFill>
          </a:ln>
          <a:effectLst/>
        </c:spPr>
        <c:dLbl>
          <c:idx val="0"/>
          <c:layout>
            <c:manualLayout>
              <c:x val="-9.1666666666666716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8666172856107066"/>
              <c:y val="-6.7818854255348004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9429102530505343"/>
              <c:y val="3.8662581289156145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24945601889875915"/>
              <c:y val="4.6205249207366642E-2"/>
            </c:manualLayout>
          </c:layout>
          <c:tx>
            <c:rich>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fld id="{E1A3C7C1-B095-43FA-A980-B6198DEA18AB}" type="VALUE">
                  <a:rPr lang="en-US">
                    <a:solidFill>
                      <a:schemeClr val="accent3"/>
                    </a:solidFill>
                  </a:rPr>
                  <a:pPr>
                    <a:defRPr sz="1400" b="1">
                      <a:ln>
                        <a:noFill/>
                      </a:ln>
                      <a:solidFill>
                        <a:schemeClr val="accent3"/>
                      </a:solidFill>
                    </a:defRPr>
                  </a:pPr>
                  <a:t>[VALUE]</a:t>
                </a:fld>
                <a:endParaRPr lang="en-GB"/>
              </a:p>
            </c:rich>
          </c:tx>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1"/>
          </a:solidFill>
          <a:ln w="19050">
            <a:solidFill>
              <a:schemeClr val="lt1"/>
            </a:solidFill>
          </a:ln>
          <a:effectLst/>
        </c:spPr>
        <c:dLbl>
          <c:idx val="0"/>
          <c:layout>
            <c:manualLayout>
              <c:x val="-0.19112283200228594"/>
              <c:y val="1.5761381143363278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Pivot_Tables!$B$3</c:f>
              <c:strCache>
                <c:ptCount val="1"/>
                <c:pt idx="0">
                  <c:v>Total</c:v>
                </c:pt>
              </c:strCache>
            </c:strRef>
          </c:tx>
          <c:dPt>
            <c:idx val="0"/>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1-20D0-4D80-A75D-D8660E82E4AF}"/>
              </c:ext>
            </c:extLst>
          </c:dPt>
          <c:dPt>
            <c:idx val="1"/>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03-20D0-4D80-A75D-D8660E82E4AF}"/>
              </c:ext>
            </c:extLst>
          </c:dPt>
          <c:dPt>
            <c:idx val="2"/>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5-20D0-4D80-A75D-D8660E82E4AF}"/>
              </c:ext>
            </c:extLst>
          </c:dPt>
          <c:dPt>
            <c:idx val="3"/>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7-20D0-4D80-A75D-D8660E82E4AF}"/>
              </c:ext>
            </c:extLst>
          </c:dPt>
          <c:dLbls>
            <c:dLbl>
              <c:idx val="0"/>
              <c:layout>
                <c:manualLayout>
                  <c:x val="0.18666172856107066"/>
                  <c:y val="-6.78188542553480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D0-4D80-A75D-D8660E82E4AF}"/>
                </c:ext>
              </c:extLst>
            </c:dLbl>
            <c:dLbl>
              <c:idx val="1"/>
              <c:layout>
                <c:manualLayout>
                  <c:x val="0.19429102530505343"/>
                  <c:y val="3.86625812891561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0D0-4D80-A75D-D8660E82E4AF}"/>
                </c:ext>
              </c:extLst>
            </c:dLbl>
            <c:dLbl>
              <c:idx val="2"/>
              <c:layout>
                <c:manualLayout>
                  <c:x val="-0.24945601889875915"/>
                  <c:y val="4.6205249207366642E-2"/>
                </c:manualLayout>
              </c:layout>
              <c:tx>
                <c:rich>
                  <a:bodyPr/>
                  <a:lstStyle/>
                  <a:p>
                    <a:fld id="{E1A3C7C1-B095-43FA-A980-B6198DEA18AB}" type="VALUE">
                      <a:rPr lang="en-US">
                        <a:solidFill>
                          <a:schemeClr val="accent3"/>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0D0-4D80-A75D-D8660E82E4AF}"/>
                </c:ext>
              </c:extLst>
            </c:dLbl>
            <c:dLbl>
              <c:idx val="3"/>
              <c:layout>
                <c:manualLayout>
                  <c:x val="-0.19112283200228594"/>
                  <c:y val="1.57613811433632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0D0-4D80-A75D-D8660E82E4AF}"/>
                </c:ext>
              </c:extLst>
            </c:dLbl>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ln>
                      <a:noFill/>
                    </a:ln>
                    <a:solidFill>
                      <a:schemeClr val="accent3"/>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Pivot_Tables!$A$4:$A$8</c:f>
              <c:strCache>
                <c:ptCount val="4"/>
                <c:pt idx="0">
                  <c:v>East</c:v>
                </c:pt>
                <c:pt idx="1">
                  <c:v>North</c:v>
                </c:pt>
                <c:pt idx="2">
                  <c:v>South</c:v>
                </c:pt>
                <c:pt idx="3">
                  <c:v>West</c:v>
                </c:pt>
              </c:strCache>
            </c:strRef>
          </c:cat>
          <c:val>
            <c:numRef>
              <c:f>Pivot_Tables!$B$4:$B$8</c:f>
              <c:numCache>
                <c:formatCode>"Rs. "##\.##," L"</c:formatCode>
                <c:ptCount val="4"/>
                <c:pt idx="0">
                  <c:v>3534400</c:v>
                </c:pt>
                <c:pt idx="1">
                  <c:v>2661400</c:v>
                </c:pt>
                <c:pt idx="2">
                  <c:v>2870600</c:v>
                </c:pt>
                <c:pt idx="3">
                  <c:v>3878100</c:v>
                </c:pt>
              </c:numCache>
            </c:numRef>
          </c:val>
          <c:extLst>
            <c:ext xmlns:c16="http://schemas.microsoft.com/office/drawing/2014/chart" uri="{C3380CC4-5D6E-409C-BE32-E72D297353CC}">
              <c16:uniqueId val="{00000008-20D0-4D80-A75D-D8660E82E4A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layout>
            <c:manualLayout>
              <c:x val="-1.5843138437493732E-16"/>
              <c:y val="6.111120378485259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14970713954842"/>
          <c:y val="4.4814897151896196E-2"/>
          <c:w val="0.85385029286045155"/>
          <c:h val="0.91037020569620763"/>
        </c:manualLayout>
      </c:layout>
      <c:barChart>
        <c:barDir val="bar"/>
        <c:grouping val="clustered"/>
        <c:varyColors val="0"/>
        <c:ser>
          <c:idx val="0"/>
          <c:order val="0"/>
          <c:tx>
            <c:strRef>
              <c:f>Pivot_Tables!$E$3</c:f>
              <c:strCache>
                <c:ptCount val="1"/>
                <c:pt idx="0">
                  <c:v>Total</c:v>
                </c:pt>
              </c:strCache>
            </c:strRef>
          </c:tx>
          <c:spPr>
            <a:solidFill>
              <a:schemeClr val="accent3"/>
            </a:solidFill>
            <a:ln>
              <a:noFill/>
            </a:ln>
            <a:effectLst/>
          </c:spPr>
          <c:invertIfNegative val="0"/>
          <c:dLbls>
            <c:dLbl>
              <c:idx val="5"/>
              <c:layout>
                <c:manualLayout>
                  <c:x val="-1.5843138437493732E-16"/>
                  <c:y val="6.11112037848525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0E-4FA0-8740-4CEEFF0F8FF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Pivot_Tables!$D$4:$D$11</c:f>
              <c:strCache>
                <c:ptCount val="7"/>
                <c:pt idx="0">
                  <c:v>Action Figure</c:v>
                </c:pt>
                <c:pt idx="1">
                  <c:v>Blender</c:v>
                </c:pt>
                <c:pt idx="2">
                  <c:v>Moisturizer</c:v>
                </c:pt>
                <c:pt idx="3">
                  <c:v>Novel</c:v>
                </c:pt>
                <c:pt idx="4">
                  <c:v>Smartphone</c:v>
                </c:pt>
                <c:pt idx="5">
                  <c:v>Sneakers</c:v>
                </c:pt>
                <c:pt idx="6">
                  <c:v>Tent</c:v>
                </c:pt>
              </c:strCache>
            </c:strRef>
          </c:cat>
          <c:val>
            <c:numRef>
              <c:f>Pivot_Tables!$E$4:$E$11</c:f>
              <c:numCache>
                <c:formatCode>"Rs. "##\.##," L"</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9B0E-4FA0-8740-4CEEFF0F8FF1}"/>
            </c:ext>
          </c:extLst>
        </c:ser>
        <c:dLbls>
          <c:showLegendKey val="0"/>
          <c:showVal val="0"/>
          <c:showCatName val="0"/>
          <c:showSerName val="0"/>
          <c:showPercent val="0"/>
          <c:showBubbleSize val="0"/>
        </c:dLbls>
        <c:gapWidth val="76"/>
        <c:axId val="1467330368"/>
        <c:axId val="1467333248"/>
      </c:barChart>
      <c:catAx>
        <c:axId val="14673303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3"/>
                </a:solidFill>
                <a:latin typeface="+mn-lt"/>
                <a:ea typeface="+mn-ea"/>
                <a:cs typeface="+mn-cs"/>
              </a:defRPr>
            </a:pPr>
            <a:endParaRPr lang="en-US"/>
          </a:p>
        </c:txPr>
        <c:crossAx val="1467333248"/>
        <c:crosses val="autoZero"/>
        <c:auto val="1"/>
        <c:lblAlgn val="ctr"/>
        <c:lblOffset val="100"/>
        <c:noMultiLvlLbl val="0"/>
      </c:catAx>
      <c:valAx>
        <c:axId val="1467333248"/>
        <c:scaling>
          <c:orientation val="minMax"/>
        </c:scaling>
        <c:delete val="1"/>
        <c:axPos val="b"/>
        <c:numFmt formatCode="&quot;Rs. &quot;##\.##,&quot; L&quot;" sourceLinked="1"/>
        <c:majorTickMark val="out"/>
        <c:minorTickMark val="none"/>
        <c:tickLblPos val="nextTo"/>
        <c:crossAx val="14673303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[Sales_Dashboard.xlsx]Pivot_Tables!PivotTable3</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layout>
            <c:manualLayout>
              <c:x val="-2.3876937886120604E-3"/>
              <c:y val="-8.260001430866391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Pivot_Tables!$H$3</c:f>
              <c:strCache>
                <c:ptCount val="1"/>
                <c:pt idx="0">
                  <c:v>Total</c:v>
                </c:pt>
              </c:strCache>
            </c:strRef>
          </c:tx>
          <c:spPr>
            <a:solidFill>
              <a:schemeClr val="accent3"/>
            </a:solidFill>
            <a:ln>
              <a:noFill/>
            </a:ln>
            <a:effectLst/>
          </c:spPr>
          <c:invertIfNegative val="0"/>
          <c:dLbls>
            <c:dLbl>
              <c:idx val="4"/>
              <c:layout>
                <c:manualLayout>
                  <c:x val="-2.3876937886120604E-3"/>
                  <c:y val="-8.260001430866391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FF-4E2E-BFC8-05925946515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Pivot_Tables!$G$4:$G$14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Pivot_Tables!$H$4:$H$14</c:f>
              <c:numCache>
                <c:formatCode>"Rs. "##\.##," L"</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ECFF-4E2E-BFC8-059259465150}"/>
            </c:ext>
          </c:extLst>
        </c:ser>
        <c:dLbls>
          <c:showLegendKey val="0"/>
          <c:showVal val="0"/>
          <c:showCatName val="0"/>
          <c:showSerName val="0"/>
          <c:showPercent val="0"/>
          <c:showBubbleSize val="0"/>
        </c:dLbls>
        <c:gapWidth val="76"/>
        <c:overlap val="1"/>
        <c:axId val="941974159"/>
        <c:axId val="941977519"/>
      </c:barChart>
      <c:catAx>
        <c:axId val="941974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accent3"/>
                </a:solidFill>
                <a:latin typeface="+mn-lt"/>
                <a:ea typeface="+mn-ea"/>
                <a:cs typeface="+mn-cs"/>
              </a:defRPr>
            </a:pPr>
            <a:endParaRPr lang="en-US"/>
          </a:p>
        </c:txPr>
        <c:crossAx val="941977519"/>
        <c:crosses val="autoZero"/>
        <c:auto val="1"/>
        <c:lblAlgn val="ctr"/>
        <c:lblOffset val="100"/>
        <c:noMultiLvlLbl val="0"/>
      </c:catAx>
      <c:valAx>
        <c:axId val="941977519"/>
        <c:scaling>
          <c:orientation val="minMax"/>
        </c:scaling>
        <c:delete val="1"/>
        <c:axPos val="l"/>
        <c:numFmt formatCode="&quot;Rs. &quot;##\.##,&quot; L&quot;" sourceLinked="1"/>
        <c:majorTickMark val="none"/>
        <c:minorTickMark val="none"/>
        <c:tickLblPos val="nextTo"/>
        <c:crossAx val="9419741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a:outerShdw blurRad="50800" dist="50800" dir="5400000" sx="1000" sy="1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0"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144462</xdr:colOff>
      <xdr:row>16</xdr:row>
      <xdr:rowOff>127000</xdr:rowOff>
    </xdr:from>
    <xdr:to>
      <xdr:col>11</xdr:col>
      <xdr:colOff>15875</xdr:colOff>
      <xdr:row>33</xdr:row>
      <xdr:rowOff>62706</xdr:rowOff>
    </xdr:to>
    <xdr:graphicFrame macro="">
      <xdr:nvGraphicFramePr>
        <xdr:cNvPr id="2" name="Chart 1">
          <a:extLst>
            <a:ext uri="{FF2B5EF4-FFF2-40B4-BE49-F238E27FC236}">
              <a16:creationId xmlns:a16="http://schemas.microsoft.com/office/drawing/2014/main" id="{E5A357EC-E53B-6051-3793-E6AB9156C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404812</xdr:colOff>
      <xdr:row>16</xdr:row>
      <xdr:rowOff>114300</xdr:rowOff>
    </xdr:from>
    <xdr:to>
      <xdr:col>6</xdr:col>
      <xdr:colOff>38100</xdr:colOff>
      <xdr:row>32</xdr:row>
      <xdr:rowOff>85725</xdr:rowOff>
    </xdr:to>
    <xdr:graphicFrame macro="">
      <xdr:nvGraphicFramePr>
        <xdr:cNvPr id="3" name="Chart 2">
          <a:extLst>
            <a:ext uri="{FF2B5EF4-FFF2-40B4-BE49-F238E27FC236}">
              <a16:creationId xmlns:a16="http://schemas.microsoft.com/office/drawing/2014/main" id="{03ECE215-DF54-F0D7-FC14-98D53975C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230187</xdr:colOff>
      <xdr:row>16</xdr:row>
      <xdr:rowOff>158750</xdr:rowOff>
    </xdr:from>
    <xdr:to>
      <xdr:col>19</xdr:col>
      <xdr:colOff>285750</xdr:colOff>
      <xdr:row>33</xdr:row>
      <xdr:rowOff>60324</xdr:rowOff>
    </xdr:to>
    <xdr:graphicFrame macro="">
      <xdr:nvGraphicFramePr>
        <xdr:cNvPr id="5" name="Chart 4">
          <a:extLst>
            <a:ext uri="{FF2B5EF4-FFF2-40B4-BE49-F238E27FC236}">
              <a16:creationId xmlns:a16="http://schemas.microsoft.com/office/drawing/2014/main" id="{B3739D4C-E425-AB7F-6D16-104BFF5DE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82668</xdr:colOff>
      <xdr:row>17</xdr:row>
      <xdr:rowOff>0</xdr:rowOff>
    </xdr:from>
    <xdr:to>
      <xdr:col>28</xdr:col>
      <xdr:colOff>508000</xdr:colOff>
      <xdr:row>31</xdr:row>
      <xdr:rowOff>178440</xdr:rowOff>
    </xdr:to>
    <xdr:graphicFrame macro="">
      <xdr:nvGraphicFramePr>
        <xdr:cNvPr id="6" name="Chart 5">
          <a:extLst>
            <a:ext uri="{FF2B5EF4-FFF2-40B4-BE49-F238E27FC236}">
              <a16:creationId xmlns:a16="http://schemas.microsoft.com/office/drawing/2014/main" id="{9F91E61D-2D71-F29D-A604-AA326A3FB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169334</xdr:colOff>
      <xdr:row>1</xdr:row>
      <xdr:rowOff>179916</xdr:rowOff>
    </xdr:from>
    <xdr:to>
      <xdr:col>14</xdr:col>
      <xdr:colOff>156634</xdr:colOff>
      <xdr:row>15</xdr:row>
      <xdr:rowOff>179916</xdr:rowOff>
    </xdr:to>
    <mc:AlternateContent xmlns:mc="http://schemas.openxmlformats.org/markup-compatibility/2006">
      <mc:Choice xmlns:a14="http://schemas.microsoft.com/office/drawing/2010/main" Requires="a14">
        <xdr:graphicFrame macro="">
          <xdr:nvGraphicFramePr>
            <xdr:cNvPr id="7" name="Sales Person">
              <a:extLst>
                <a:ext uri="{FF2B5EF4-FFF2-40B4-BE49-F238E27FC236}">
                  <a16:creationId xmlns:a16="http://schemas.microsoft.com/office/drawing/2014/main" id="{FBA6F2EA-94A5-9623-E1D2-210FC3218E7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0980209" y="370416"/>
              <a:ext cx="18161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381000</xdr:colOff>
      <xdr:row>2</xdr:row>
      <xdr:rowOff>0</xdr:rowOff>
    </xdr:from>
    <xdr:to>
      <xdr:col>17</xdr:col>
      <xdr:colOff>368300</xdr:colOff>
      <xdr:row>5</xdr:row>
      <xdr:rowOff>105833</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ED5C9B9F-04E8-91B5-5608-6A11CAAB3FB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020675" y="381000"/>
              <a:ext cx="1816100" cy="677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497416</xdr:colOff>
      <xdr:row>2</xdr:row>
      <xdr:rowOff>1</xdr:rowOff>
    </xdr:from>
    <xdr:to>
      <xdr:col>20</xdr:col>
      <xdr:colOff>484716</xdr:colOff>
      <xdr:row>16</xdr:row>
      <xdr:rowOff>1</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D72992B6-B77F-65D9-55F4-8CFFF16ABD2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4965891" y="381001"/>
              <a:ext cx="18161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25</xdr:col>
      <xdr:colOff>238126</xdr:colOff>
      <xdr:row>0</xdr:row>
      <xdr:rowOff>23813</xdr:rowOff>
    </xdr:from>
    <xdr:to>
      <xdr:col>50</xdr:col>
      <xdr:colOff>381000</xdr:colOff>
      <xdr:row>50</xdr:row>
      <xdr:rowOff>23813</xdr:rowOff>
    </xdr:to>
    <xdr:sp macro="" textlink="">
      <xdr:nvSpPr>
        <xdr:cNvPr id="70" name="Rectangle: Rounded Corners 69">
          <a:extLst>
            <a:ext uri="{FF2B5EF4-FFF2-40B4-BE49-F238E27FC236}">
              <a16:creationId xmlns:a16="http://schemas.microsoft.com/office/drawing/2014/main" id="{2D1409D9-A697-DB7B-B408-F41E6191CF51}"/>
            </a:ext>
          </a:extLst>
        </xdr:cNvPr>
        <xdr:cNvSpPr/>
      </xdr:nvSpPr>
      <xdr:spPr>
        <a:xfrm>
          <a:off x="15716251" y="23813"/>
          <a:ext cx="15620999" cy="9525000"/>
        </a:xfrm>
        <a:prstGeom prst="roundRect">
          <a:avLst/>
        </a:prstGeom>
        <a:gradFill>
          <a:gsLst>
            <a:gs pos="0">
              <a:schemeClr val="tx1">
                <a:lumMod val="95000"/>
                <a:lumOff val="5000"/>
              </a:schemeClr>
            </a:gs>
            <a:gs pos="82000">
              <a:schemeClr val="tx1">
                <a:lumMod val="65000"/>
                <a:lumOff val="35000"/>
              </a:schemeClr>
            </a:gs>
            <a:gs pos="100000">
              <a:schemeClr val="tx1">
                <a:lumMod val="50000"/>
                <a:lumOff val="50000"/>
              </a:schemeClr>
            </a:gs>
          </a:gsLst>
          <a:lin ang="16200000" scaled="1"/>
        </a:gradFill>
        <a:ln>
          <a:noFill/>
        </a:ln>
        <a:effectLst>
          <a:outerShdw blurRad="76200" dir="13500000" sy="23000" kx="1200000" algn="br" rotWithShape="0">
            <a:prstClr val="black">
              <a:alpha val="20000"/>
            </a:prstClr>
          </a:outerShdw>
          <a:softEdge rad="12700"/>
        </a:effectLst>
        <a:scene3d>
          <a:camera prst="orthographicFront"/>
          <a:lightRig rig="threePt" dir="t"/>
        </a:scene3d>
        <a:sp3d>
          <a:bevelT/>
          <a:bevelB w="139700" h="139700" prst="divot"/>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xdr:row>
      <xdr:rowOff>0</xdr:rowOff>
    </xdr:from>
    <xdr:to>
      <xdr:col>49</xdr:col>
      <xdr:colOff>16144</xdr:colOff>
      <xdr:row>6</xdr:row>
      <xdr:rowOff>142875</xdr:rowOff>
    </xdr:to>
    <xdr:sp macro="" textlink="">
      <xdr:nvSpPr>
        <xdr:cNvPr id="2" name="Rectangle: Rounded Corners 1">
          <a:extLst>
            <a:ext uri="{FF2B5EF4-FFF2-40B4-BE49-F238E27FC236}">
              <a16:creationId xmlns:a16="http://schemas.microsoft.com/office/drawing/2014/main" id="{B960E064-0450-A436-F333-AAC168E4CFDC}"/>
            </a:ext>
          </a:extLst>
        </xdr:cNvPr>
        <xdr:cNvSpPr/>
      </xdr:nvSpPr>
      <xdr:spPr>
        <a:xfrm>
          <a:off x="0" y="0"/>
          <a:ext cx="13512585" cy="917790"/>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6</xdr:row>
      <xdr:rowOff>185871</xdr:rowOff>
    </xdr:from>
    <xdr:to>
      <xdr:col>30</xdr:col>
      <xdr:colOff>436137</xdr:colOff>
      <xdr:row>11</xdr:row>
      <xdr:rowOff>139670</xdr:rowOff>
    </xdr:to>
    <xdr:grpSp>
      <xdr:nvGrpSpPr>
        <xdr:cNvPr id="42" name="Group 41">
          <a:extLst>
            <a:ext uri="{FF2B5EF4-FFF2-40B4-BE49-F238E27FC236}">
              <a16:creationId xmlns:a16="http://schemas.microsoft.com/office/drawing/2014/main" id="{BF7EE1F2-13FF-22C7-2949-F41E9EDDA5E1}"/>
            </a:ext>
          </a:extLst>
        </xdr:cNvPr>
        <xdr:cNvGrpSpPr/>
      </xdr:nvGrpSpPr>
      <xdr:grpSpPr>
        <a:xfrm>
          <a:off x="16668750" y="1350038"/>
          <a:ext cx="2288220" cy="923938"/>
          <a:chOff x="0" y="937845"/>
          <a:chExt cx="2278473" cy="893766"/>
        </a:xfrm>
      </xdr:grpSpPr>
      <xdr:sp macro="" textlink="">
        <xdr:nvSpPr>
          <xdr:cNvPr id="3" name="Rectangle: Rounded Corners 2">
            <a:extLst>
              <a:ext uri="{FF2B5EF4-FFF2-40B4-BE49-F238E27FC236}">
                <a16:creationId xmlns:a16="http://schemas.microsoft.com/office/drawing/2014/main" id="{63A43CA2-499C-3812-8039-8798F2B2283B}"/>
              </a:ext>
            </a:extLst>
          </xdr:cNvPr>
          <xdr:cNvSpPr/>
        </xdr:nvSpPr>
        <xdr:spPr>
          <a:xfrm>
            <a:off x="0" y="937845"/>
            <a:ext cx="2278473" cy="892360"/>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Rectangle: Rounded Corners 3">
            <a:extLst>
              <a:ext uri="{FF2B5EF4-FFF2-40B4-BE49-F238E27FC236}">
                <a16:creationId xmlns:a16="http://schemas.microsoft.com/office/drawing/2014/main" id="{29E668B4-98CD-72C5-4E07-EB36B8F7D5A3}"/>
              </a:ext>
            </a:extLst>
          </xdr:cNvPr>
          <xdr:cNvSpPr/>
        </xdr:nvSpPr>
        <xdr:spPr>
          <a:xfrm>
            <a:off x="0" y="939251"/>
            <a:ext cx="614846" cy="892360"/>
          </a:xfrm>
          <a:prstGeom prst="roundRect">
            <a:avLst>
              <a:gd name="adj" fmla="val 25095"/>
            </a:avLst>
          </a:prstGeom>
          <a:solidFill>
            <a:schemeClr val="tx1">
              <a:lumMod val="50000"/>
              <a:lumOff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 name="TextBox 4">
            <a:extLst>
              <a:ext uri="{FF2B5EF4-FFF2-40B4-BE49-F238E27FC236}">
                <a16:creationId xmlns:a16="http://schemas.microsoft.com/office/drawing/2014/main" id="{D7954867-D7AE-3DAC-B118-7BEC52BBA0C3}"/>
              </a:ext>
            </a:extLst>
          </xdr:cNvPr>
          <xdr:cNvSpPr txBox="1"/>
        </xdr:nvSpPr>
        <xdr:spPr>
          <a:xfrm>
            <a:off x="710687" y="1007210"/>
            <a:ext cx="1445847" cy="35164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accent3"/>
                </a:solidFill>
              </a:rPr>
              <a:t>TOTAL SALES</a:t>
            </a:r>
          </a:p>
        </xdr:txBody>
      </xdr:sp>
      <xdr:sp macro="" textlink="">
        <xdr:nvSpPr>
          <xdr:cNvPr id="6" name="TextBox 5">
            <a:extLst>
              <a:ext uri="{FF2B5EF4-FFF2-40B4-BE49-F238E27FC236}">
                <a16:creationId xmlns:a16="http://schemas.microsoft.com/office/drawing/2014/main" id="{2784D421-C3D7-AB03-1E95-38EF43920201}"/>
              </a:ext>
            </a:extLst>
          </xdr:cNvPr>
          <xdr:cNvSpPr txBox="1"/>
        </xdr:nvSpPr>
        <xdr:spPr>
          <a:xfrm>
            <a:off x="743315" y="1434323"/>
            <a:ext cx="1429533" cy="2681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 </a:t>
            </a:r>
            <a:r>
              <a:rPr lang="en-US" sz="1800" b="1">
                <a:solidFill>
                  <a:schemeClr val="bg2"/>
                </a:solidFill>
              </a:rPr>
              <a:t>12,944,500</a:t>
            </a:r>
          </a:p>
        </xdr:txBody>
      </xdr:sp>
    </xdr:grpSp>
    <xdr:clientData/>
  </xdr:twoCellAnchor>
  <xdr:twoCellAnchor>
    <xdr:from>
      <xdr:col>30</xdr:col>
      <xdr:colOff>495050</xdr:colOff>
      <xdr:row>7</xdr:row>
      <xdr:rowOff>13196</xdr:rowOff>
    </xdr:from>
    <xdr:to>
      <xdr:col>34</xdr:col>
      <xdr:colOff>322645</xdr:colOff>
      <xdr:row>11</xdr:row>
      <xdr:rowOff>158818</xdr:rowOff>
    </xdr:to>
    <xdr:grpSp>
      <xdr:nvGrpSpPr>
        <xdr:cNvPr id="10" name="Group 9">
          <a:extLst>
            <a:ext uri="{FF2B5EF4-FFF2-40B4-BE49-F238E27FC236}">
              <a16:creationId xmlns:a16="http://schemas.microsoft.com/office/drawing/2014/main" id="{32FC3337-E84D-D42D-79BF-2A045646F1F1}"/>
            </a:ext>
          </a:extLst>
        </xdr:cNvPr>
        <xdr:cNvGrpSpPr/>
      </xdr:nvGrpSpPr>
      <xdr:grpSpPr>
        <a:xfrm>
          <a:off x="19015883" y="1371390"/>
          <a:ext cx="2297040" cy="921734"/>
          <a:chOff x="0" y="1028700"/>
          <a:chExt cx="2274016" cy="906301"/>
        </a:xfrm>
      </xdr:grpSpPr>
      <xdr:sp macro="" textlink="">
        <xdr:nvSpPr>
          <xdr:cNvPr id="11" name="Rectangle: Rounded Corners 10">
            <a:extLst>
              <a:ext uri="{FF2B5EF4-FFF2-40B4-BE49-F238E27FC236}">
                <a16:creationId xmlns:a16="http://schemas.microsoft.com/office/drawing/2014/main" id="{9F9FC09B-9E35-206C-B92A-8625065CBE99}"/>
              </a:ext>
            </a:extLst>
          </xdr:cNvPr>
          <xdr:cNvSpPr/>
        </xdr:nvSpPr>
        <xdr:spPr>
          <a:xfrm>
            <a:off x="0" y="1028700"/>
            <a:ext cx="2274016" cy="904875"/>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Rectangle: Rounded Corners 11">
            <a:extLst>
              <a:ext uri="{FF2B5EF4-FFF2-40B4-BE49-F238E27FC236}">
                <a16:creationId xmlns:a16="http://schemas.microsoft.com/office/drawing/2014/main" id="{00D35068-15FB-A0F2-475F-A97CF3E5DE13}"/>
              </a:ext>
            </a:extLst>
          </xdr:cNvPr>
          <xdr:cNvSpPr/>
        </xdr:nvSpPr>
        <xdr:spPr>
          <a:xfrm>
            <a:off x="0" y="1030126"/>
            <a:ext cx="613643" cy="904875"/>
          </a:xfrm>
          <a:prstGeom prst="roundRect">
            <a:avLst>
              <a:gd name="adj" fmla="val 25095"/>
            </a:avLst>
          </a:prstGeom>
          <a:solidFill>
            <a:schemeClr val="tx1">
              <a:lumMod val="50000"/>
              <a:lumOff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TextBox 12">
            <a:extLst>
              <a:ext uri="{FF2B5EF4-FFF2-40B4-BE49-F238E27FC236}">
                <a16:creationId xmlns:a16="http://schemas.microsoft.com/office/drawing/2014/main" id="{9161C119-45A3-014A-E64C-8824D8E2E942}"/>
              </a:ext>
            </a:extLst>
          </xdr:cNvPr>
          <xdr:cNvSpPr txBox="1"/>
        </xdr:nvSpPr>
        <xdr:spPr>
          <a:xfrm>
            <a:off x="709297" y="1099038"/>
            <a:ext cx="1443019" cy="3565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accent3"/>
                </a:solidFill>
              </a:rPr>
              <a:t>AVERAGE SALES</a:t>
            </a:r>
          </a:p>
        </xdr:txBody>
      </xdr:sp>
      <xdr:sp macro="" textlink="SalesData!J11">
        <xdr:nvSpPr>
          <xdr:cNvPr id="14" name="TextBox 13">
            <a:extLst>
              <a:ext uri="{FF2B5EF4-FFF2-40B4-BE49-F238E27FC236}">
                <a16:creationId xmlns:a16="http://schemas.microsoft.com/office/drawing/2014/main" id="{EA7CA79C-CA8A-C672-65CC-CC1320384FCF}"/>
              </a:ext>
            </a:extLst>
          </xdr:cNvPr>
          <xdr:cNvSpPr txBox="1"/>
        </xdr:nvSpPr>
        <xdr:spPr>
          <a:xfrm>
            <a:off x="741861" y="1532141"/>
            <a:ext cx="1426737" cy="27191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3C478-8B4E-43AA-A054-F00355B89C1E}" type="TxLink">
              <a:rPr lang="en-US" sz="1800" b="1" i="0" u="none" strike="noStrike">
                <a:solidFill>
                  <a:schemeClr val="bg2"/>
                </a:solidFill>
                <a:latin typeface="Aptos Narrow"/>
              </a:rPr>
              <a:t> 258,890 </a:t>
            </a:fld>
            <a:endParaRPr lang="en-US" sz="1800" b="1">
              <a:solidFill>
                <a:schemeClr val="bg2"/>
              </a:solidFill>
            </a:endParaRPr>
          </a:p>
        </xdr:txBody>
      </xdr:sp>
    </xdr:grpSp>
    <xdr:clientData/>
  </xdr:twoCellAnchor>
  <xdr:twoCellAnchor>
    <xdr:from>
      <xdr:col>34</xdr:col>
      <xdr:colOff>401401</xdr:colOff>
      <xdr:row>7</xdr:row>
      <xdr:rowOff>7277</xdr:rowOff>
    </xdr:from>
    <xdr:to>
      <xdr:col>38</xdr:col>
      <xdr:colOff>228997</xdr:colOff>
      <xdr:row>11</xdr:row>
      <xdr:rowOff>152899</xdr:rowOff>
    </xdr:to>
    <xdr:grpSp>
      <xdr:nvGrpSpPr>
        <xdr:cNvPr id="15" name="Group 14">
          <a:extLst>
            <a:ext uri="{FF2B5EF4-FFF2-40B4-BE49-F238E27FC236}">
              <a16:creationId xmlns:a16="http://schemas.microsoft.com/office/drawing/2014/main" id="{54ADB474-C9A3-7FD5-E06E-2A6B7287542E}"/>
            </a:ext>
          </a:extLst>
        </xdr:cNvPr>
        <xdr:cNvGrpSpPr/>
      </xdr:nvGrpSpPr>
      <xdr:grpSpPr>
        <a:xfrm>
          <a:off x="21391679" y="1365471"/>
          <a:ext cx="2297040" cy="921734"/>
          <a:chOff x="0" y="1028700"/>
          <a:chExt cx="2274016" cy="906301"/>
        </a:xfrm>
      </xdr:grpSpPr>
      <xdr:sp macro="" textlink="">
        <xdr:nvSpPr>
          <xdr:cNvPr id="16" name="Rectangle: Rounded Corners 15">
            <a:extLst>
              <a:ext uri="{FF2B5EF4-FFF2-40B4-BE49-F238E27FC236}">
                <a16:creationId xmlns:a16="http://schemas.microsoft.com/office/drawing/2014/main" id="{E0F189CC-CE81-325C-4608-2473BD26BA7F}"/>
              </a:ext>
            </a:extLst>
          </xdr:cNvPr>
          <xdr:cNvSpPr/>
        </xdr:nvSpPr>
        <xdr:spPr>
          <a:xfrm>
            <a:off x="0" y="1028700"/>
            <a:ext cx="2274016" cy="904875"/>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 name="Rectangle: Rounded Corners 16">
            <a:extLst>
              <a:ext uri="{FF2B5EF4-FFF2-40B4-BE49-F238E27FC236}">
                <a16:creationId xmlns:a16="http://schemas.microsoft.com/office/drawing/2014/main" id="{24F6193B-793E-3859-4A49-BBB7216E49A6}"/>
              </a:ext>
            </a:extLst>
          </xdr:cNvPr>
          <xdr:cNvSpPr/>
        </xdr:nvSpPr>
        <xdr:spPr>
          <a:xfrm>
            <a:off x="0" y="1030126"/>
            <a:ext cx="613643" cy="904875"/>
          </a:xfrm>
          <a:prstGeom prst="roundRect">
            <a:avLst>
              <a:gd name="adj" fmla="val 25095"/>
            </a:avLst>
          </a:prstGeom>
          <a:solidFill>
            <a:schemeClr val="tx1">
              <a:lumMod val="50000"/>
              <a:lumOff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8" name="TextBox 17">
            <a:extLst>
              <a:ext uri="{FF2B5EF4-FFF2-40B4-BE49-F238E27FC236}">
                <a16:creationId xmlns:a16="http://schemas.microsoft.com/office/drawing/2014/main" id="{E9ED9726-388B-8013-24C7-8A7A585C0C88}"/>
              </a:ext>
            </a:extLst>
          </xdr:cNvPr>
          <xdr:cNvSpPr txBox="1"/>
        </xdr:nvSpPr>
        <xdr:spPr>
          <a:xfrm>
            <a:off x="660980" y="1099038"/>
            <a:ext cx="1491336" cy="3565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accent3"/>
                </a:solidFill>
              </a:rPr>
              <a:t>UNIT SOLD</a:t>
            </a:r>
          </a:p>
        </xdr:txBody>
      </xdr:sp>
      <xdr:sp macro="" textlink="SalesData!J5">
        <xdr:nvSpPr>
          <xdr:cNvPr id="19" name="TextBox 18">
            <a:extLst>
              <a:ext uri="{FF2B5EF4-FFF2-40B4-BE49-F238E27FC236}">
                <a16:creationId xmlns:a16="http://schemas.microsoft.com/office/drawing/2014/main" id="{544C00D4-F045-F9C4-165B-1F077E3A2794}"/>
              </a:ext>
            </a:extLst>
          </xdr:cNvPr>
          <xdr:cNvSpPr txBox="1"/>
        </xdr:nvSpPr>
        <xdr:spPr>
          <a:xfrm>
            <a:off x="613132" y="1532141"/>
            <a:ext cx="1426737" cy="27191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2C3D6-F585-446A-AEA2-4ACD91245DF0}" type="TxLink">
              <a:rPr lang="en-US" sz="1800" b="1" i="0" u="none" strike="noStrike">
                <a:solidFill>
                  <a:schemeClr val="bg2"/>
                </a:solidFill>
                <a:latin typeface="Aptos Narrow"/>
              </a:rPr>
              <a:t> 4,705 </a:t>
            </a:fld>
            <a:endParaRPr lang="en-US" sz="1800" b="1">
              <a:solidFill>
                <a:schemeClr val="bg2"/>
              </a:solidFill>
            </a:endParaRPr>
          </a:p>
        </xdr:txBody>
      </xdr:sp>
    </xdr:grpSp>
    <xdr:clientData/>
  </xdr:twoCellAnchor>
  <xdr:twoCellAnchor>
    <xdr:from>
      <xdr:col>38</xdr:col>
      <xdr:colOff>301138</xdr:colOff>
      <xdr:row>7</xdr:row>
      <xdr:rowOff>7277</xdr:rowOff>
    </xdr:from>
    <xdr:to>
      <xdr:col>42</xdr:col>
      <xdr:colOff>128733</xdr:colOff>
      <xdr:row>11</xdr:row>
      <xdr:rowOff>152899</xdr:rowOff>
    </xdr:to>
    <xdr:grpSp>
      <xdr:nvGrpSpPr>
        <xdr:cNvPr id="20" name="Group 19">
          <a:extLst>
            <a:ext uri="{FF2B5EF4-FFF2-40B4-BE49-F238E27FC236}">
              <a16:creationId xmlns:a16="http://schemas.microsoft.com/office/drawing/2014/main" id="{53C8313A-E3AD-BD9A-558F-DA9C9F90485F}"/>
            </a:ext>
          </a:extLst>
        </xdr:cNvPr>
        <xdr:cNvGrpSpPr/>
      </xdr:nvGrpSpPr>
      <xdr:grpSpPr>
        <a:xfrm>
          <a:off x="23760860" y="1365471"/>
          <a:ext cx="2297040" cy="921734"/>
          <a:chOff x="0" y="1028700"/>
          <a:chExt cx="2274016" cy="906301"/>
        </a:xfrm>
      </xdr:grpSpPr>
      <xdr:sp macro="" textlink="">
        <xdr:nvSpPr>
          <xdr:cNvPr id="21" name="Rectangle: Rounded Corners 20">
            <a:extLst>
              <a:ext uri="{FF2B5EF4-FFF2-40B4-BE49-F238E27FC236}">
                <a16:creationId xmlns:a16="http://schemas.microsoft.com/office/drawing/2014/main" id="{BF0D139A-BF94-4042-144B-84316C133529}"/>
              </a:ext>
            </a:extLst>
          </xdr:cNvPr>
          <xdr:cNvSpPr/>
        </xdr:nvSpPr>
        <xdr:spPr>
          <a:xfrm>
            <a:off x="0" y="1028700"/>
            <a:ext cx="2274016" cy="904875"/>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2" name="Rectangle: Rounded Corners 21">
            <a:extLst>
              <a:ext uri="{FF2B5EF4-FFF2-40B4-BE49-F238E27FC236}">
                <a16:creationId xmlns:a16="http://schemas.microsoft.com/office/drawing/2014/main" id="{DCB0B0C2-ED80-620C-0D9A-55B911021FBF}"/>
              </a:ext>
            </a:extLst>
          </xdr:cNvPr>
          <xdr:cNvSpPr/>
        </xdr:nvSpPr>
        <xdr:spPr>
          <a:xfrm>
            <a:off x="0" y="1030126"/>
            <a:ext cx="613643" cy="904875"/>
          </a:xfrm>
          <a:prstGeom prst="roundRect">
            <a:avLst>
              <a:gd name="adj" fmla="val 25095"/>
            </a:avLst>
          </a:prstGeom>
          <a:solidFill>
            <a:schemeClr val="tx1">
              <a:lumMod val="50000"/>
              <a:lumOff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3" name="TextBox 22">
            <a:extLst>
              <a:ext uri="{FF2B5EF4-FFF2-40B4-BE49-F238E27FC236}">
                <a16:creationId xmlns:a16="http://schemas.microsoft.com/office/drawing/2014/main" id="{455625D6-C0DF-AA5D-4D9C-B250024D3BA3}"/>
              </a:ext>
            </a:extLst>
          </xdr:cNvPr>
          <xdr:cNvSpPr txBox="1"/>
        </xdr:nvSpPr>
        <xdr:spPr>
          <a:xfrm>
            <a:off x="709297" y="1099038"/>
            <a:ext cx="1443019" cy="3565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accent3"/>
                </a:solidFill>
              </a:rPr>
              <a:t>PROFIT</a:t>
            </a:r>
          </a:p>
        </xdr:txBody>
      </xdr:sp>
      <xdr:sp macro="" textlink="SalesData!J8">
        <xdr:nvSpPr>
          <xdr:cNvPr id="24" name="TextBox 23">
            <a:extLst>
              <a:ext uri="{FF2B5EF4-FFF2-40B4-BE49-F238E27FC236}">
                <a16:creationId xmlns:a16="http://schemas.microsoft.com/office/drawing/2014/main" id="{7C0C7E92-D1C9-9CD2-0B25-C0FD65270AEC}"/>
              </a:ext>
            </a:extLst>
          </xdr:cNvPr>
          <xdr:cNvSpPr txBox="1"/>
        </xdr:nvSpPr>
        <xdr:spPr>
          <a:xfrm>
            <a:off x="741861" y="1532141"/>
            <a:ext cx="1426737" cy="27191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CCE09C-0A8B-43DB-A126-5769585316DF}" type="TxLink">
              <a:rPr lang="en-US" sz="1800" b="1" i="0" u="none" strike="noStrike">
                <a:solidFill>
                  <a:schemeClr val="bg2"/>
                </a:solidFill>
                <a:latin typeface="Aptos Narrow"/>
              </a:rPr>
              <a:t> 3,834,400 </a:t>
            </a:fld>
            <a:endParaRPr lang="en-US" sz="1800" b="1">
              <a:solidFill>
                <a:schemeClr val="bg2"/>
              </a:solidFill>
            </a:endParaRPr>
          </a:p>
        </xdr:txBody>
      </xdr:sp>
    </xdr:grpSp>
    <xdr:clientData/>
  </xdr:twoCellAnchor>
  <xdr:twoCellAnchor editAs="oneCell">
    <xdr:from>
      <xdr:col>34</xdr:col>
      <xdr:colOff>426119</xdr:colOff>
      <xdr:row>8</xdr:row>
      <xdr:rowOff>12532</xdr:rowOff>
    </xdr:from>
    <xdr:to>
      <xdr:col>35</xdr:col>
      <xdr:colOff>352006</xdr:colOff>
      <xdr:row>10</xdr:row>
      <xdr:rowOff>176546</xdr:rowOff>
    </xdr:to>
    <xdr:pic>
      <xdr:nvPicPr>
        <xdr:cNvPr id="34" name="Graphic 33" descr="Inventory outline">
          <a:extLst>
            <a:ext uri="{FF2B5EF4-FFF2-40B4-BE49-F238E27FC236}">
              <a16:creationId xmlns:a16="http://schemas.microsoft.com/office/drawing/2014/main" id="{0119E891-8951-C068-3872-E6ACDC93326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724902" y="1140493"/>
          <a:ext cx="540000" cy="540000"/>
        </a:xfrm>
        <a:prstGeom prst="rect">
          <a:avLst/>
        </a:prstGeom>
        <a:effectLst>
          <a:outerShdw blurRad="50800" dist="38100" dir="5400000" algn="t" rotWithShape="0">
            <a:prstClr val="black">
              <a:alpha val="40000"/>
            </a:prstClr>
          </a:outerShdw>
        </a:effectLst>
      </xdr:spPr>
    </xdr:pic>
    <xdr:clientData/>
  </xdr:twoCellAnchor>
  <xdr:twoCellAnchor editAs="oneCell">
    <xdr:from>
      <xdr:col>27</xdr:col>
      <xdr:colOff>50586</xdr:colOff>
      <xdr:row>8</xdr:row>
      <xdr:rowOff>21059</xdr:rowOff>
    </xdr:from>
    <xdr:to>
      <xdr:col>27</xdr:col>
      <xdr:colOff>589949</xdr:colOff>
      <xdr:row>10</xdr:row>
      <xdr:rowOff>190808</xdr:rowOff>
    </xdr:to>
    <xdr:pic>
      <xdr:nvPicPr>
        <xdr:cNvPr id="36" name="Graphic 35" descr="Rupee outline">
          <a:extLst>
            <a:ext uri="{FF2B5EF4-FFF2-40B4-BE49-F238E27FC236}">
              <a16:creationId xmlns:a16="http://schemas.microsoft.com/office/drawing/2014/main" id="{1F9E704F-0ECF-9218-5388-ACCDBEBA20C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6614400" y="1570890"/>
          <a:ext cx="539363" cy="557206"/>
        </a:xfrm>
        <a:prstGeom prst="rect">
          <a:avLst/>
        </a:prstGeom>
        <a:effectLst>
          <a:outerShdw blurRad="50800" dist="38100" dir="5400000" algn="t" rotWithShape="0">
            <a:prstClr val="black">
              <a:alpha val="40000"/>
            </a:prstClr>
          </a:outerShdw>
        </a:effectLst>
      </xdr:spPr>
    </xdr:pic>
    <xdr:clientData/>
  </xdr:twoCellAnchor>
  <xdr:twoCellAnchor editAs="oneCell">
    <xdr:from>
      <xdr:col>30</xdr:col>
      <xdr:colOff>540882</xdr:colOff>
      <xdr:row>7</xdr:row>
      <xdr:rowOff>190813</xdr:rowOff>
    </xdr:from>
    <xdr:to>
      <xdr:col>31</xdr:col>
      <xdr:colOff>467407</xdr:colOff>
      <xdr:row>10</xdr:row>
      <xdr:rowOff>166833</xdr:rowOff>
    </xdr:to>
    <xdr:pic>
      <xdr:nvPicPr>
        <xdr:cNvPr id="38" name="Graphic 37" descr="Coins outline">
          <a:extLst>
            <a:ext uri="{FF2B5EF4-FFF2-40B4-BE49-F238E27FC236}">
              <a16:creationId xmlns:a16="http://schemas.microsoft.com/office/drawing/2014/main" id="{6A83ED3B-0AE4-B4B3-84D5-FA2D3D33821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8945119" y="1546915"/>
          <a:ext cx="540000" cy="557206"/>
        </a:xfrm>
        <a:prstGeom prst="rect">
          <a:avLst/>
        </a:prstGeom>
        <a:effectLst>
          <a:outerShdw blurRad="50800" dist="38100" dir="5400000" algn="t" rotWithShape="0">
            <a:prstClr val="black">
              <a:alpha val="40000"/>
            </a:prstClr>
          </a:outerShdw>
        </a:effectLst>
      </xdr:spPr>
    </xdr:pic>
    <xdr:clientData/>
  </xdr:twoCellAnchor>
  <xdr:twoCellAnchor editAs="oneCell">
    <xdr:from>
      <xdr:col>38</xdr:col>
      <xdr:colOff>349737</xdr:colOff>
      <xdr:row>7</xdr:row>
      <xdr:rowOff>174277</xdr:rowOff>
    </xdr:from>
    <xdr:to>
      <xdr:col>39</xdr:col>
      <xdr:colOff>275624</xdr:colOff>
      <xdr:row>10</xdr:row>
      <xdr:rowOff>150297</xdr:rowOff>
    </xdr:to>
    <xdr:pic>
      <xdr:nvPicPr>
        <xdr:cNvPr id="40" name="Graphic 39" descr="Upward trend outline">
          <a:extLst>
            <a:ext uri="{FF2B5EF4-FFF2-40B4-BE49-F238E27FC236}">
              <a16:creationId xmlns:a16="http://schemas.microsoft.com/office/drawing/2014/main" id="{61CFD423-2EFD-1C65-7117-69D518B4D5F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104967" y="1114244"/>
          <a:ext cx="540000" cy="540000"/>
        </a:xfrm>
        <a:prstGeom prst="rect">
          <a:avLst/>
        </a:prstGeom>
        <a:effectLst>
          <a:outerShdw blurRad="50800" dist="38100" dir="5400000" algn="t" rotWithShape="0">
            <a:prstClr val="black">
              <a:alpha val="40000"/>
            </a:prstClr>
          </a:outerShdw>
        </a:effectLst>
      </xdr:spPr>
    </xdr:pic>
    <xdr:clientData/>
  </xdr:twoCellAnchor>
  <xdr:twoCellAnchor>
    <xdr:from>
      <xdr:col>29</xdr:col>
      <xdr:colOff>597330</xdr:colOff>
      <xdr:row>2</xdr:row>
      <xdr:rowOff>100263</xdr:rowOff>
    </xdr:from>
    <xdr:to>
      <xdr:col>46</xdr:col>
      <xdr:colOff>75197</xdr:colOff>
      <xdr:row>5</xdr:row>
      <xdr:rowOff>175461</xdr:rowOff>
    </xdr:to>
    <xdr:sp macro="" textlink="">
      <xdr:nvSpPr>
        <xdr:cNvPr id="41" name="TextBox 40">
          <a:extLst>
            <a:ext uri="{FF2B5EF4-FFF2-40B4-BE49-F238E27FC236}">
              <a16:creationId xmlns:a16="http://schemas.microsoft.com/office/drawing/2014/main" id="{AB227671-476C-43AF-6078-0112E952C249}"/>
            </a:ext>
          </a:extLst>
        </xdr:cNvPr>
        <xdr:cNvSpPr txBox="1"/>
      </xdr:nvSpPr>
      <xdr:spPr>
        <a:xfrm>
          <a:off x="18388093" y="487721"/>
          <a:ext cx="9906935" cy="656384"/>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b="1">
              <a:solidFill>
                <a:schemeClr val="bg2"/>
              </a:solidFill>
              <a:latin typeface="+mn-lt"/>
            </a:rPr>
            <a:t>SALES DASHBOARD 2024</a:t>
          </a:r>
        </a:p>
      </xdr:txBody>
    </xdr:sp>
    <xdr:clientData/>
  </xdr:twoCellAnchor>
  <xdr:twoCellAnchor editAs="oneCell">
    <xdr:from>
      <xdr:col>26</xdr:col>
      <xdr:colOff>600809</xdr:colOff>
      <xdr:row>28</xdr:row>
      <xdr:rowOff>14654</xdr:rowOff>
    </xdr:from>
    <xdr:to>
      <xdr:col>29</xdr:col>
      <xdr:colOff>585287</xdr:colOff>
      <xdr:row>47</xdr:row>
      <xdr:rowOff>29308</xdr:rowOff>
    </xdr:to>
    <mc:AlternateContent xmlns:mc="http://schemas.openxmlformats.org/markup-compatibility/2006">
      <mc:Choice xmlns:a14="http://schemas.microsoft.com/office/drawing/2010/main" Requires="a14">
        <xdr:graphicFrame macro="">
          <xdr:nvGraphicFramePr>
            <xdr:cNvPr id="45" name="Sales Person 1">
              <a:extLst>
                <a:ext uri="{FF2B5EF4-FFF2-40B4-BE49-F238E27FC236}">
                  <a16:creationId xmlns:a16="http://schemas.microsoft.com/office/drawing/2014/main" id="{9847D385-33C1-48FE-8C48-B9D2019ECAB4}"/>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16652198" y="5447432"/>
              <a:ext cx="1836561" cy="37011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42</xdr:col>
      <xdr:colOff>169417</xdr:colOff>
      <xdr:row>7</xdr:row>
      <xdr:rowOff>4887</xdr:rowOff>
    </xdr:from>
    <xdr:to>
      <xdr:col>49</xdr:col>
      <xdr:colOff>30726</xdr:colOff>
      <xdr:row>11</xdr:row>
      <xdr:rowOff>144318</xdr:rowOff>
    </xdr:to>
    <mc:AlternateContent xmlns:mc="http://schemas.openxmlformats.org/markup-compatibility/2006">
      <mc:Choice xmlns:a14="http://schemas.microsoft.com/office/drawing/2010/main" Requires="a14">
        <xdr:graphicFrame macro="">
          <xdr:nvGraphicFramePr>
            <xdr:cNvPr id="46" name="Region 1">
              <a:extLst>
                <a:ext uri="{FF2B5EF4-FFF2-40B4-BE49-F238E27FC236}">
                  <a16:creationId xmlns:a16="http://schemas.microsoft.com/office/drawing/2014/main" id="{92F3788D-2408-4462-9982-9050F8296E1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6098584" y="1363081"/>
              <a:ext cx="4182836" cy="9155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0</xdr:colOff>
      <xdr:row>12</xdr:row>
      <xdr:rowOff>116369</xdr:rowOff>
    </xdr:from>
    <xdr:to>
      <xdr:col>29</xdr:col>
      <xdr:colOff>599940</xdr:colOff>
      <xdr:row>26</xdr:row>
      <xdr:rowOff>73268</xdr:rowOff>
    </xdr:to>
    <mc:AlternateContent xmlns:mc="http://schemas.openxmlformats.org/markup-compatibility/2006">
      <mc:Choice xmlns:a14="http://schemas.microsoft.com/office/drawing/2010/main" Requires="a14">
        <xdr:graphicFrame macro="">
          <xdr:nvGraphicFramePr>
            <xdr:cNvPr id="47" name="Product 1">
              <a:extLst>
                <a:ext uri="{FF2B5EF4-FFF2-40B4-BE49-F238E27FC236}">
                  <a16:creationId xmlns:a16="http://schemas.microsoft.com/office/drawing/2014/main" id="{0DBF474A-A059-4088-BDF3-27F727795BE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6668750" y="2444702"/>
              <a:ext cx="1834662" cy="26732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70555</xdr:colOff>
      <xdr:row>12</xdr:row>
      <xdr:rowOff>27165</xdr:rowOff>
    </xdr:from>
    <xdr:to>
      <xdr:col>39</xdr:col>
      <xdr:colOff>306736</xdr:colOff>
      <xdr:row>29</xdr:row>
      <xdr:rowOff>86591</xdr:rowOff>
    </xdr:to>
    <xdr:sp macro="" textlink="">
      <xdr:nvSpPr>
        <xdr:cNvPr id="48" name="Rectangle 47">
          <a:extLst>
            <a:ext uri="{FF2B5EF4-FFF2-40B4-BE49-F238E27FC236}">
              <a16:creationId xmlns:a16="http://schemas.microsoft.com/office/drawing/2014/main" id="{6DF5700B-C8A3-D047-4449-9EF39747245F}"/>
            </a:ext>
          </a:extLst>
        </xdr:cNvPr>
        <xdr:cNvSpPr/>
      </xdr:nvSpPr>
      <xdr:spPr>
        <a:xfrm flipV="1">
          <a:off x="18474792" y="2351911"/>
          <a:ext cx="5757452" cy="3352816"/>
        </a:xfrm>
        <a:prstGeom prst="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600" b="1"/>
        </a:p>
      </xdr:txBody>
    </xdr:sp>
    <xdr:clientData/>
  </xdr:twoCellAnchor>
  <xdr:twoCellAnchor>
    <xdr:from>
      <xdr:col>33</xdr:col>
      <xdr:colOff>89647</xdr:colOff>
      <xdr:row>12</xdr:row>
      <xdr:rowOff>97444</xdr:rowOff>
    </xdr:from>
    <xdr:to>
      <xdr:col>36</xdr:col>
      <xdr:colOff>438968</xdr:colOff>
      <xdr:row>14</xdr:row>
      <xdr:rowOff>69429</xdr:rowOff>
    </xdr:to>
    <xdr:sp macro="" textlink="">
      <xdr:nvSpPr>
        <xdr:cNvPr id="49" name="TextBox 48">
          <a:extLst>
            <a:ext uri="{FF2B5EF4-FFF2-40B4-BE49-F238E27FC236}">
              <a16:creationId xmlns:a16="http://schemas.microsoft.com/office/drawing/2014/main" id="{CE3B59DE-0112-14C4-3772-99412FAA0B33}"/>
            </a:ext>
          </a:extLst>
        </xdr:cNvPr>
        <xdr:cNvSpPr txBox="1"/>
      </xdr:nvSpPr>
      <xdr:spPr>
        <a:xfrm>
          <a:off x="3782416" y="2002444"/>
          <a:ext cx="2195706" cy="35298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accent3"/>
              </a:solidFill>
              <a:effectLst/>
              <a:latin typeface="+mn-lt"/>
              <a:ea typeface="+mn-ea"/>
              <a:cs typeface="+mn-cs"/>
            </a:rPr>
            <a:t>UNIT SOLD BY PRODUCT</a:t>
          </a:r>
          <a:endParaRPr lang="en-GB" sz="1400" b="1">
            <a:solidFill>
              <a:schemeClr val="accent3"/>
            </a:solidFill>
            <a:effectLst/>
          </a:endParaRPr>
        </a:p>
        <a:p>
          <a:endParaRPr lang="en-GB" sz="1100"/>
        </a:p>
      </xdr:txBody>
    </xdr:sp>
    <xdr:clientData/>
  </xdr:twoCellAnchor>
  <xdr:twoCellAnchor>
    <xdr:from>
      <xdr:col>30</xdr:col>
      <xdr:colOff>196102</xdr:colOff>
      <xdr:row>14</xdr:row>
      <xdr:rowOff>98051</xdr:rowOff>
    </xdr:from>
    <xdr:to>
      <xdr:col>39</xdr:col>
      <xdr:colOff>242984</xdr:colOff>
      <xdr:row>29</xdr:row>
      <xdr:rowOff>1947</xdr:rowOff>
    </xdr:to>
    <xdr:graphicFrame macro="">
      <xdr:nvGraphicFramePr>
        <xdr:cNvPr id="50" name="Chart 49">
          <a:extLst>
            <a:ext uri="{FF2B5EF4-FFF2-40B4-BE49-F238E27FC236}">
              <a16:creationId xmlns:a16="http://schemas.microsoft.com/office/drawing/2014/main" id="{14FAB17F-3AA7-4907-ACAA-B3A2BDFC2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387458</xdr:colOff>
      <xdr:row>12</xdr:row>
      <xdr:rowOff>12734</xdr:rowOff>
    </xdr:from>
    <xdr:to>
      <xdr:col>48</xdr:col>
      <xdr:colOff>609562</xdr:colOff>
      <xdr:row>29</xdr:row>
      <xdr:rowOff>72160</xdr:rowOff>
    </xdr:to>
    <xdr:sp macro="" textlink="">
      <xdr:nvSpPr>
        <xdr:cNvPr id="55" name="Rectangle 54">
          <a:extLst>
            <a:ext uri="{FF2B5EF4-FFF2-40B4-BE49-F238E27FC236}">
              <a16:creationId xmlns:a16="http://schemas.microsoft.com/office/drawing/2014/main" id="{8255B973-E4B4-08FB-A5DF-EEEB0C827E30}"/>
            </a:ext>
          </a:extLst>
        </xdr:cNvPr>
        <xdr:cNvSpPr/>
      </xdr:nvSpPr>
      <xdr:spPr>
        <a:xfrm>
          <a:off x="7749153" y="1950022"/>
          <a:ext cx="5743375" cy="3352816"/>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600" b="1">
            <a:solidFill>
              <a:schemeClr val="bg1"/>
            </a:solidFill>
          </a:endParaRPr>
        </a:p>
      </xdr:txBody>
    </xdr:sp>
    <xdr:clientData/>
  </xdr:twoCellAnchor>
  <xdr:twoCellAnchor>
    <xdr:from>
      <xdr:col>42</xdr:col>
      <xdr:colOff>432292</xdr:colOff>
      <xdr:row>12</xdr:row>
      <xdr:rowOff>78923</xdr:rowOff>
    </xdr:from>
    <xdr:to>
      <xdr:col>46</xdr:col>
      <xdr:colOff>158815</xdr:colOff>
      <xdr:row>14</xdr:row>
      <xdr:rowOff>50908</xdr:rowOff>
    </xdr:to>
    <xdr:sp macro="" textlink="">
      <xdr:nvSpPr>
        <xdr:cNvPr id="56" name="TextBox 55">
          <a:extLst>
            <a:ext uri="{FF2B5EF4-FFF2-40B4-BE49-F238E27FC236}">
              <a16:creationId xmlns:a16="http://schemas.microsoft.com/office/drawing/2014/main" id="{2DCE541F-FA59-CF36-B0F2-82F9C606C7AF}"/>
            </a:ext>
          </a:extLst>
        </xdr:cNvPr>
        <xdr:cNvSpPr txBox="1"/>
      </xdr:nvSpPr>
      <xdr:spPr>
        <a:xfrm>
          <a:off x="9634411" y="2016211"/>
          <a:ext cx="2180421" cy="359443"/>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accent3"/>
              </a:solidFill>
              <a:effectLst/>
              <a:latin typeface="+mn-lt"/>
              <a:ea typeface="+mn-ea"/>
              <a:cs typeface="+mn-cs"/>
            </a:rPr>
            <a:t>TOTAL SALES BY REGION</a:t>
          </a:r>
          <a:endParaRPr lang="en-GB" sz="1400" b="1">
            <a:solidFill>
              <a:schemeClr val="accent3"/>
            </a:solidFill>
            <a:effectLst/>
          </a:endParaRPr>
        </a:p>
        <a:p>
          <a:endParaRPr lang="en-GB" sz="1100"/>
        </a:p>
      </xdr:txBody>
    </xdr:sp>
    <xdr:clientData/>
  </xdr:twoCellAnchor>
  <xdr:twoCellAnchor>
    <xdr:from>
      <xdr:col>30</xdr:col>
      <xdr:colOff>69187</xdr:colOff>
      <xdr:row>29</xdr:row>
      <xdr:rowOff>128189</xdr:rowOff>
    </xdr:from>
    <xdr:to>
      <xdr:col>40</xdr:col>
      <xdr:colOff>17639</xdr:colOff>
      <xdr:row>47</xdr:row>
      <xdr:rowOff>70556</xdr:rowOff>
    </xdr:to>
    <xdr:sp macro="" textlink="">
      <xdr:nvSpPr>
        <xdr:cNvPr id="60" name="Rectangle 59">
          <a:extLst>
            <a:ext uri="{FF2B5EF4-FFF2-40B4-BE49-F238E27FC236}">
              <a16:creationId xmlns:a16="http://schemas.microsoft.com/office/drawing/2014/main" id="{D34EA545-B403-8430-ED19-8A251A35A391}"/>
            </a:ext>
          </a:extLst>
        </xdr:cNvPr>
        <xdr:cNvSpPr/>
      </xdr:nvSpPr>
      <xdr:spPr>
        <a:xfrm>
          <a:off x="1921270" y="5366939"/>
          <a:ext cx="6122063" cy="3434867"/>
        </a:xfrm>
        <a:prstGeom prst="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600" b="1"/>
        </a:p>
      </xdr:txBody>
    </xdr:sp>
    <xdr:clientData/>
  </xdr:twoCellAnchor>
  <xdr:twoCellAnchor>
    <xdr:from>
      <xdr:col>42</xdr:col>
      <xdr:colOff>242721</xdr:colOff>
      <xdr:row>30</xdr:row>
      <xdr:rowOff>88219</xdr:rowOff>
    </xdr:from>
    <xdr:to>
      <xdr:col>46</xdr:col>
      <xdr:colOff>409962</xdr:colOff>
      <xdr:row>32</xdr:row>
      <xdr:rowOff>60204</xdr:rowOff>
    </xdr:to>
    <xdr:sp macro="" textlink="">
      <xdr:nvSpPr>
        <xdr:cNvPr id="62" name="TextBox 61">
          <a:extLst>
            <a:ext uri="{FF2B5EF4-FFF2-40B4-BE49-F238E27FC236}">
              <a16:creationId xmlns:a16="http://schemas.microsoft.com/office/drawing/2014/main" id="{69371BA0-1355-414E-722D-F9A9E6DD9BFC}"/>
            </a:ext>
          </a:extLst>
        </xdr:cNvPr>
        <xdr:cNvSpPr txBox="1"/>
      </xdr:nvSpPr>
      <xdr:spPr>
        <a:xfrm>
          <a:off x="9444840" y="5512626"/>
          <a:ext cx="2621139" cy="35944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accent3"/>
              </a:solidFill>
              <a:effectLst/>
              <a:latin typeface="+mn-lt"/>
              <a:ea typeface="+mn-ea"/>
              <a:cs typeface="+mn-cs"/>
            </a:rPr>
            <a:t>TOTAL SALES BY SALES PERSON</a:t>
          </a:r>
          <a:endParaRPr lang="en-GB" sz="1400" b="1">
            <a:solidFill>
              <a:schemeClr val="accent3"/>
            </a:solidFill>
            <a:effectLst/>
          </a:endParaRPr>
        </a:p>
        <a:p>
          <a:endParaRPr lang="en-GB" sz="1100"/>
        </a:p>
      </xdr:txBody>
    </xdr:sp>
    <xdr:clientData/>
  </xdr:twoCellAnchor>
  <xdr:twoCellAnchor>
    <xdr:from>
      <xdr:col>40</xdr:col>
      <xdr:colOff>68972</xdr:colOff>
      <xdr:row>29</xdr:row>
      <xdr:rowOff>131613</xdr:rowOff>
    </xdr:from>
    <xdr:to>
      <xdr:col>48</xdr:col>
      <xdr:colOff>577057</xdr:colOff>
      <xdr:row>47</xdr:row>
      <xdr:rowOff>57400</xdr:rowOff>
    </xdr:to>
    <xdr:sp macro="" textlink="">
      <xdr:nvSpPr>
        <xdr:cNvPr id="61" name="Rectangle 60">
          <a:extLst>
            <a:ext uri="{FF2B5EF4-FFF2-40B4-BE49-F238E27FC236}">
              <a16:creationId xmlns:a16="http://schemas.microsoft.com/office/drawing/2014/main" id="{C4E55BDF-B924-C401-EF2E-EC155855DA3B}"/>
            </a:ext>
          </a:extLst>
        </xdr:cNvPr>
        <xdr:cNvSpPr/>
      </xdr:nvSpPr>
      <xdr:spPr>
        <a:xfrm flipV="1">
          <a:off x="24607955" y="5749749"/>
          <a:ext cx="5415882" cy="3412905"/>
        </a:xfrm>
        <a:prstGeom prst="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600" b="1"/>
        </a:p>
      </xdr:txBody>
    </xdr:sp>
    <xdr:clientData/>
  </xdr:twoCellAnchor>
  <xdr:twoCellAnchor>
    <xdr:from>
      <xdr:col>33</xdr:col>
      <xdr:colOff>77855</xdr:colOff>
      <xdr:row>30</xdr:row>
      <xdr:rowOff>21196</xdr:rowOff>
    </xdr:from>
    <xdr:to>
      <xdr:col>36</xdr:col>
      <xdr:colOff>425189</xdr:colOff>
      <xdr:row>31</xdr:row>
      <xdr:rowOff>186908</xdr:rowOff>
    </xdr:to>
    <xdr:sp macro="" textlink="">
      <xdr:nvSpPr>
        <xdr:cNvPr id="63" name="TextBox 62">
          <a:extLst>
            <a:ext uri="{FF2B5EF4-FFF2-40B4-BE49-F238E27FC236}">
              <a16:creationId xmlns:a16="http://schemas.microsoft.com/office/drawing/2014/main" id="{319ACD31-E9F6-EF7D-38E4-91E6947C3F24}"/>
            </a:ext>
          </a:extLst>
        </xdr:cNvPr>
        <xdr:cNvSpPr txBox="1"/>
      </xdr:nvSpPr>
      <xdr:spPr>
        <a:xfrm>
          <a:off x="3758702" y="5445603"/>
          <a:ext cx="2187758" cy="35944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accent3"/>
              </a:solidFill>
              <a:effectLst/>
              <a:latin typeface="+mn-lt"/>
              <a:ea typeface="+mn-ea"/>
              <a:cs typeface="+mn-cs"/>
            </a:rPr>
            <a:t>TOTAL SALES BY PRODUCT</a:t>
          </a:r>
          <a:endParaRPr lang="en-GB" sz="1400" b="1">
            <a:solidFill>
              <a:schemeClr val="accent3"/>
            </a:solidFill>
            <a:effectLst/>
          </a:endParaRPr>
        </a:p>
        <a:p>
          <a:endParaRPr lang="en-GB" sz="1100"/>
        </a:p>
      </xdr:txBody>
    </xdr:sp>
    <xdr:clientData/>
  </xdr:twoCellAnchor>
  <xdr:twoCellAnchor>
    <xdr:from>
      <xdr:col>40</xdr:col>
      <xdr:colOff>4010</xdr:colOff>
      <xdr:row>13</xdr:row>
      <xdr:rowOff>175872</xdr:rowOff>
    </xdr:from>
    <xdr:to>
      <xdr:col>48</xdr:col>
      <xdr:colOff>390395</xdr:colOff>
      <xdr:row>29</xdr:row>
      <xdr:rowOff>83166</xdr:rowOff>
    </xdr:to>
    <xdr:graphicFrame macro="">
      <xdr:nvGraphicFramePr>
        <xdr:cNvPr id="66" name="Chart 65">
          <a:extLst>
            <a:ext uri="{FF2B5EF4-FFF2-40B4-BE49-F238E27FC236}">
              <a16:creationId xmlns:a16="http://schemas.microsoft.com/office/drawing/2014/main" id="{AE7F1F15-30CB-4FB5-9F67-BAF7479F5D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143341</xdr:colOff>
      <xdr:row>31</xdr:row>
      <xdr:rowOff>80721</xdr:rowOff>
    </xdr:from>
    <xdr:to>
      <xdr:col>39</xdr:col>
      <xdr:colOff>500467</xdr:colOff>
      <xdr:row>47</xdr:row>
      <xdr:rowOff>98328</xdr:rowOff>
    </xdr:to>
    <xdr:graphicFrame macro="">
      <xdr:nvGraphicFramePr>
        <xdr:cNvPr id="67" name="Chart 66">
          <a:extLst>
            <a:ext uri="{FF2B5EF4-FFF2-40B4-BE49-F238E27FC236}">
              <a16:creationId xmlns:a16="http://schemas.microsoft.com/office/drawing/2014/main" id="{6215E701-11E2-47AF-B099-71B6FF24B8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40</xdr:col>
      <xdr:colOff>150911</xdr:colOff>
      <xdr:row>30</xdr:row>
      <xdr:rowOff>145298</xdr:rowOff>
    </xdr:from>
    <xdr:to>
      <xdr:col>48</xdr:col>
      <xdr:colOff>562054</xdr:colOff>
      <xdr:row>47</xdr:row>
      <xdr:rowOff>80721</xdr:rowOff>
    </xdr:to>
    <xdr:graphicFrame macro="">
      <xdr:nvGraphicFramePr>
        <xdr:cNvPr id="68" name="Chart 67">
          <a:extLst>
            <a:ext uri="{FF2B5EF4-FFF2-40B4-BE49-F238E27FC236}">
              <a16:creationId xmlns:a16="http://schemas.microsoft.com/office/drawing/2014/main" id="{98E00E7E-2C54-43DF-B6E1-E9FBF46E7E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 moses" refreshedDate="45930.473643055557" createdVersion="8" refreshedVersion="8" minRefreshableVersion="3" recordCount="50" xr:uid="{569BE586-6772-4036-B0FD-486C2AEF54C8}">
  <cacheSource type="worksheet">
    <worksheetSource name="Table1"/>
  </cacheSource>
  <cacheFields count="10">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 name="Grand Total" numFmtId="0">
      <sharedItems containsBlank="1" containsMixedTypes="1" containsNumber="1" containsInteger="1" minValue="4705" maxValue="12944500"/>
    </cacheField>
  </cacheFields>
  <extLst>
    <ext xmlns:x14="http://schemas.microsoft.com/office/spreadsheetml/2009/9/main" uri="{725AE2AE-9491-48be-B2B4-4EB974FC3084}">
      <x14:pivotCacheDefinition pivotCacheId="712753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02-19T00:00:00"/>
    <x v="0"/>
    <x v="0"/>
    <x v="0"/>
    <n v="84"/>
    <n v="6000"/>
    <n v="4000"/>
    <n v="504000"/>
    <n v="168000"/>
    <n v="12944500"/>
  </r>
  <r>
    <d v="2021-09-07T00:00:00"/>
    <x v="1"/>
    <x v="1"/>
    <x v="1"/>
    <n v="128"/>
    <n v="3500"/>
    <n v="2500"/>
    <n v="448000"/>
    <n v="128000"/>
    <m/>
  </r>
  <r>
    <d v="2021-02-03T00:00:00"/>
    <x v="2"/>
    <x v="2"/>
    <x v="2"/>
    <n v="136"/>
    <n v="1200"/>
    <n v="800"/>
    <n v="163200"/>
    <n v="54400"/>
    <s v="Unit Sold"/>
  </r>
  <r>
    <d v="2020-09-11T00:00:00"/>
    <x v="3"/>
    <x v="3"/>
    <x v="3"/>
    <n v="91"/>
    <n v="1000"/>
    <n v="700"/>
    <n v="91000"/>
    <n v="27300"/>
    <n v="4705"/>
  </r>
  <r>
    <d v="2021-09-23T00:00:00"/>
    <x v="4"/>
    <x v="0"/>
    <x v="4"/>
    <n v="110"/>
    <n v="4000"/>
    <n v="3000"/>
    <n v="440000"/>
    <n v="110000"/>
    <m/>
  </r>
  <r>
    <d v="2020-10-01T00:00:00"/>
    <x v="5"/>
    <x v="1"/>
    <x v="2"/>
    <n v="51"/>
    <n v="1200"/>
    <n v="800"/>
    <n v="61200"/>
    <n v="20400"/>
    <s v="Total Profit"/>
  </r>
  <r>
    <d v="2021-08-05T00:00:00"/>
    <x v="6"/>
    <x v="3"/>
    <x v="3"/>
    <n v="78"/>
    <n v="1000"/>
    <n v="700"/>
    <n v="78000"/>
    <n v="23400"/>
    <n v="3834400"/>
  </r>
  <r>
    <d v="2020-11-06T00:00:00"/>
    <x v="7"/>
    <x v="2"/>
    <x v="0"/>
    <n v="146"/>
    <n v="6000"/>
    <n v="4000"/>
    <n v="876000"/>
    <n v="292000"/>
    <s v=" "/>
  </r>
  <r>
    <d v="2021-01-27T00:00:00"/>
    <x v="8"/>
    <x v="0"/>
    <x v="5"/>
    <n v="101"/>
    <n v="600"/>
    <n v="400"/>
    <n v="60600"/>
    <n v="20200"/>
    <s v="Average Sales"/>
  </r>
  <r>
    <d v="2021-09-03T00:00:00"/>
    <x v="9"/>
    <x v="2"/>
    <x v="0"/>
    <n v="52"/>
    <n v="6000"/>
    <n v="4000"/>
    <n v="312000"/>
    <n v="104000"/>
    <n v="258890"/>
  </r>
  <r>
    <d v="2021-09-30T00:00:00"/>
    <x v="9"/>
    <x v="1"/>
    <x v="2"/>
    <n v="55"/>
    <n v="1200"/>
    <n v="800"/>
    <n v="66000"/>
    <n v="22000"/>
    <m/>
  </r>
  <r>
    <d v="2020-09-10T00:00:00"/>
    <x v="9"/>
    <x v="2"/>
    <x v="3"/>
    <n v="137"/>
    <n v="1000"/>
    <n v="700"/>
    <n v="137000"/>
    <n v="41100"/>
    <m/>
  </r>
  <r>
    <d v="2021-07-27T00:00:00"/>
    <x v="7"/>
    <x v="2"/>
    <x v="1"/>
    <n v="96"/>
    <n v="3500"/>
    <n v="2500"/>
    <n v="336000"/>
    <n v="96000"/>
    <m/>
  </r>
  <r>
    <d v="2020-10-09T00:00:00"/>
    <x v="8"/>
    <x v="1"/>
    <x v="4"/>
    <n v="52"/>
    <n v="4000"/>
    <n v="3000"/>
    <n v="208000"/>
    <n v="52000"/>
    <m/>
  </r>
  <r>
    <d v="2021-04-06T00:00:00"/>
    <x v="3"/>
    <x v="0"/>
    <x v="1"/>
    <n v="76"/>
    <n v="3500"/>
    <n v="2500"/>
    <n v="266000"/>
    <n v="76000"/>
    <m/>
  </r>
  <r>
    <d v="2021-06-15T00:00:00"/>
    <x v="1"/>
    <x v="3"/>
    <x v="4"/>
    <n v="145"/>
    <n v="4000"/>
    <n v="3000"/>
    <n v="580000"/>
    <n v="145000"/>
    <m/>
  </r>
  <r>
    <d v="2020-09-09T00:00:00"/>
    <x v="0"/>
    <x v="2"/>
    <x v="5"/>
    <n v="83"/>
    <n v="600"/>
    <n v="400"/>
    <n v="49800"/>
    <n v="16600"/>
    <m/>
  </r>
  <r>
    <d v="2021-08-13T00:00:00"/>
    <x v="4"/>
    <x v="2"/>
    <x v="3"/>
    <n v="91"/>
    <n v="1000"/>
    <n v="700"/>
    <n v="91000"/>
    <n v="27300"/>
    <m/>
  </r>
  <r>
    <d v="2020-08-27T00:00:00"/>
    <x v="5"/>
    <x v="0"/>
    <x v="6"/>
    <n v="108"/>
    <n v="10000"/>
    <n v="7000"/>
    <n v="1080000"/>
    <n v="324000"/>
    <m/>
  </r>
  <r>
    <d v="2021-04-07T00:00:00"/>
    <x v="2"/>
    <x v="3"/>
    <x v="4"/>
    <n v="144"/>
    <n v="4000"/>
    <n v="3000"/>
    <n v="576000"/>
    <n v="144000"/>
    <m/>
  </r>
  <r>
    <d v="2020-06-08T00:00:00"/>
    <x v="4"/>
    <x v="2"/>
    <x v="5"/>
    <n v="92"/>
    <n v="600"/>
    <n v="400"/>
    <n v="55200"/>
    <n v="18400"/>
    <m/>
  </r>
  <r>
    <d v="2021-12-21T00:00:00"/>
    <x v="7"/>
    <x v="0"/>
    <x v="0"/>
    <n v="71"/>
    <n v="6000"/>
    <n v="4000"/>
    <n v="426000"/>
    <n v="142000"/>
    <m/>
  </r>
  <r>
    <d v="2021-08-10T00:00:00"/>
    <x v="0"/>
    <x v="1"/>
    <x v="5"/>
    <n v="103"/>
    <n v="600"/>
    <n v="400"/>
    <n v="61800"/>
    <n v="20600"/>
    <m/>
  </r>
  <r>
    <d v="2021-12-02T00:00:00"/>
    <x v="9"/>
    <x v="3"/>
    <x v="3"/>
    <n v="55"/>
    <n v="1000"/>
    <n v="700"/>
    <n v="55000"/>
    <n v="16500"/>
    <m/>
  </r>
  <r>
    <d v="2021-08-30T00:00:00"/>
    <x v="5"/>
    <x v="1"/>
    <x v="4"/>
    <n v="93"/>
    <n v="4000"/>
    <n v="3000"/>
    <n v="372000"/>
    <n v="93000"/>
    <m/>
  </r>
  <r>
    <d v="2020-05-20T00:00:00"/>
    <x v="2"/>
    <x v="2"/>
    <x v="5"/>
    <n v="143"/>
    <n v="600"/>
    <n v="400"/>
    <n v="85800"/>
    <n v="28600"/>
    <m/>
  </r>
  <r>
    <d v="2021-09-13T00:00:00"/>
    <x v="6"/>
    <x v="0"/>
    <x v="1"/>
    <n v="143"/>
    <n v="3500"/>
    <n v="2500"/>
    <n v="500500"/>
    <n v="143000"/>
    <m/>
  </r>
  <r>
    <d v="2021-10-27T00:00:00"/>
    <x v="8"/>
    <x v="3"/>
    <x v="5"/>
    <n v="99"/>
    <n v="600"/>
    <n v="400"/>
    <n v="59400"/>
    <n v="19800"/>
    <m/>
  </r>
  <r>
    <d v="2020-12-22T00:00:00"/>
    <x v="3"/>
    <x v="0"/>
    <x v="3"/>
    <n v="120"/>
    <n v="1000"/>
    <n v="700"/>
    <n v="120000"/>
    <n v="36000"/>
    <m/>
  </r>
  <r>
    <d v="2021-07-28T00:00:00"/>
    <x v="1"/>
    <x v="2"/>
    <x v="1"/>
    <n v="66"/>
    <n v="3500"/>
    <n v="2500"/>
    <n v="231000"/>
    <n v="66000"/>
    <m/>
  </r>
  <r>
    <d v="2020-09-29T00:00:00"/>
    <x v="8"/>
    <x v="3"/>
    <x v="2"/>
    <n v="88"/>
    <n v="1200"/>
    <n v="800"/>
    <n v="105600"/>
    <n v="35200"/>
    <m/>
  </r>
  <r>
    <d v="2020-10-22T00:00:00"/>
    <x v="3"/>
    <x v="1"/>
    <x v="6"/>
    <n v="127"/>
    <n v="10000"/>
    <n v="7000"/>
    <n v="1270000"/>
    <n v="381000"/>
    <m/>
  </r>
  <r>
    <d v="2020-05-19T00:00:00"/>
    <x v="4"/>
    <x v="0"/>
    <x v="4"/>
    <n v="67"/>
    <n v="4000"/>
    <n v="3000"/>
    <n v="268000"/>
    <n v="67000"/>
    <m/>
  </r>
  <r>
    <d v="2021-12-06T00:00:00"/>
    <x v="1"/>
    <x v="1"/>
    <x v="2"/>
    <n v="67"/>
    <n v="1200"/>
    <n v="800"/>
    <n v="80400"/>
    <n v="26800"/>
    <m/>
  </r>
  <r>
    <d v="2020-08-26T00:00:00"/>
    <x v="9"/>
    <x v="2"/>
    <x v="3"/>
    <n v="149"/>
    <n v="1000"/>
    <n v="700"/>
    <n v="149000"/>
    <n v="44700"/>
    <m/>
  </r>
  <r>
    <d v="2021-07-01T00:00:00"/>
    <x v="4"/>
    <x v="3"/>
    <x v="5"/>
    <n v="104"/>
    <n v="600"/>
    <n v="400"/>
    <n v="62400"/>
    <n v="20800"/>
    <m/>
  </r>
  <r>
    <d v="2021-07-27T00:00:00"/>
    <x v="7"/>
    <x v="0"/>
    <x v="5"/>
    <n v="57"/>
    <n v="600"/>
    <n v="400"/>
    <n v="34200"/>
    <n v="11400"/>
    <m/>
  </r>
  <r>
    <d v="2020-10-05T00:00:00"/>
    <x v="2"/>
    <x v="1"/>
    <x v="5"/>
    <n v="90"/>
    <n v="600"/>
    <n v="400"/>
    <n v="54000"/>
    <n v="18000"/>
    <m/>
  </r>
  <r>
    <d v="2020-09-02T00:00:00"/>
    <x v="5"/>
    <x v="2"/>
    <x v="5"/>
    <n v="67"/>
    <n v="600"/>
    <n v="400"/>
    <n v="40200"/>
    <n v="13400"/>
    <m/>
  </r>
  <r>
    <d v="2021-09-02T00:00:00"/>
    <x v="0"/>
    <x v="3"/>
    <x v="4"/>
    <n v="127"/>
    <n v="4000"/>
    <n v="3000"/>
    <n v="508000"/>
    <n v="127000"/>
    <m/>
  </r>
  <r>
    <d v="2021-04-13T00:00:00"/>
    <x v="5"/>
    <x v="0"/>
    <x v="3"/>
    <n v="108"/>
    <n v="1000"/>
    <n v="700"/>
    <n v="108000"/>
    <n v="32400"/>
    <m/>
  </r>
  <r>
    <d v="2021-05-06T00:00:00"/>
    <x v="2"/>
    <x v="1"/>
    <x v="1"/>
    <n v="66"/>
    <n v="3500"/>
    <n v="2500"/>
    <n v="231000"/>
    <n v="66000"/>
    <m/>
  </r>
  <r>
    <d v="2021-01-15T00:00:00"/>
    <x v="0"/>
    <x v="3"/>
    <x v="0"/>
    <n v="78"/>
    <n v="6000"/>
    <n v="4000"/>
    <n v="468000"/>
    <n v="156000"/>
    <m/>
  </r>
  <r>
    <d v="2020-08-27T00:00:00"/>
    <x v="7"/>
    <x v="2"/>
    <x v="3"/>
    <n v="69"/>
    <n v="1000"/>
    <n v="700"/>
    <n v="69000"/>
    <n v="20700"/>
    <m/>
  </r>
  <r>
    <d v="2021-02-05T00:00:00"/>
    <x v="4"/>
    <x v="0"/>
    <x v="2"/>
    <n v="59"/>
    <n v="1200"/>
    <n v="800"/>
    <n v="70800"/>
    <n v="23600"/>
    <m/>
  </r>
  <r>
    <d v="2021-11-17T00:00:00"/>
    <x v="9"/>
    <x v="2"/>
    <x v="5"/>
    <n v="109"/>
    <n v="600"/>
    <n v="400"/>
    <n v="65400"/>
    <n v="21800"/>
    <m/>
  </r>
  <r>
    <d v="2020-12-28T00:00:00"/>
    <x v="8"/>
    <x v="1"/>
    <x v="4"/>
    <n v="61"/>
    <n v="4000"/>
    <n v="3000"/>
    <n v="244000"/>
    <n v="61000"/>
    <m/>
  </r>
  <r>
    <d v="2021-10-27T00:00:00"/>
    <x v="4"/>
    <x v="3"/>
    <x v="5"/>
    <n v="130"/>
    <n v="600"/>
    <n v="400"/>
    <n v="78000"/>
    <n v="26000"/>
    <m/>
  </r>
  <r>
    <d v="2021-11-02T00:00:00"/>
    <x v="3"/>
    <x v="2"/>
    <x v="1"/>
    <n v="60"/>
    <n v="3500"/>
    <n v="2500"/>
    <n v="210000"/>
    <n v="60000"/>
    <m/>
  </r>
  <r>
    <d v="2020-05-07T00:00:00"/>
    <x v="1"/>
    <x v="1"/>
    <x v="0"/>
    <n v="73"/>
    <n v="6000"/>
    <n v="4000"/>
    <n v="438000"/>
    <n v="146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234981-DE31-4E46-857E-110FA0B93C7E}"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K11" firstHeaderRow="1" firstDataRow="1" firstDataCol="1"/>
  <pivotFields count="10">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pivotField numFmtId="164" showAll="0"/>
    <pivotField numFmtId="164" showAll="0"/>
    <pivotField numFmtId="164" showAll="0"/>
    <pivotField numFmtId="164" showAll="0"/>
    <pivotField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5"/>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68D4D1-E205-4309-969F-FF7A35BFC2CD}"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G3:H14" firstHeaderRow="1" firstDataRow="1" firstDataCol="1"/>
  <pivotFields count="10">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164" showAll="0"/>
    <pivotField showAll="0"/>
  </pivotFields>
  <rowFields count="1">
    <field x="1"/>
  </rowFields>
  <rowItems count="11">
    <i>
      <x/>
    </i>
    <i>
      <x v="1"/>
    </i>
    <i>
      <x v="2"/>
    </i>
    <i>
      <x v="3"/>
    </i>
    <i>
      <x v="4"/>
    </i>
    <i>
      <x v="5"/>
    </i>
    <i>
      <x v="6"/>
    </i>
    <i>
      <x v="7"/>
    </i>
    <i>
      <x v="8"/>
    </i>
    <i>
      <x v="9"/>
    </i>
    <i t="grand">
      <x/>
    </i>
  </rowItems>
  <colItems count="1">
    <i/>
  </colItems>
  <dataFields count="1">
    <dataField name="Sum of Total Sales" fld="7" baseField="1" baseItem="1" numFmtId="169"/>
  </dataFields>
  <chartFormats count="3">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4"/>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7DB069-1C8C-41C8-BCD8-301EB0FC96D5}"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3:E11" firstHeaderRow="1" firstDataRow="1" firstDataCol="1"/>
  <pivotFields count="10">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numFmtId="164" showAll="0"/>
    <pivotField numFmtId="164" showAll="0"/>
    <pivotField dataField="1" numFmtId="164" showAll="0"/>
    <pivotField numFmtId="164" showAll="0"/>
    <pivotField showAll="0"/>
  </pivotFields>
  <rowFields count="1">
    <field x="3"/>
  </rowFields>
  <rowItems count="8">
    <i>
      <x/>
    </i>
    <i>
      <x v="1"/>
    </i>
    <i>
      <x v="2"/>
    </i>
    <i>
      <x v="3"/>
    </i>
    <i>
      <x v="4"/>
    </i>
    <i>
      <x v="5"/>
    </i>
    <i>
      <x v="6"/>
    </i>
    <i t="grand">
      <x/>
    </i>
  </rowItems>
  <colItems count="1">
    <i/>
  </colItems>
  <dataFields count="1">
    <dataField name="Sum of Total Sales" fld="7" baseField="3" baseItem="1" numFmtId="169"/>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009A42-FD88-4490-8F06-A992AB272004}"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8" firstHeaderRow="1" firstDataRow="1" firstDataCol="1"/>
  <pivotFields count="10">
    <pivotField numFmtId="14" showAll="0"/>
    <pivotField showAll="0">
      <items count="11">
        <item x="0"/>
        <item x="8"/>
        <item x="3"/>
        <item x="5"/>
        <item x="7"/>
        <item x="2"/>
        <item x="1"/>
        <item x="4"/>
        <item x="9"/>
        <item x="6"/>
        <item t="default"/>
      </items>
    </pivotField>
    <pivotField axis="axisRow" showAll="0">
      <items count="5">
        <item x="1"/>
        <item x="3"/>
        <item x="2"/>
        <item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164" showAll="0"/>
    <pivotField showAll="0"/>
  </pivotFields>
  <rowFields count="1">
    <field x="2"/>
  </rowFields>
  <rowItems count="5">
    <i>
      <x/>
    </i>
    <i>
      <x v="1"/>
    </i>
    <i>
      <x v="2"/>
    </i>
    <i>
      <x v="3"/>
    </i>
    <i t="grand">
      <x/>
    </i>
  </rowItems>
  <colItems count="1">
    <i/>
  </colItems>
  <dataFields count="1">
    <dataField name="Sum of Total Sales" fld="7" baseField="2" baseItem="3" numFmtId="169"/>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1"/>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3"/>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 count="1" selected="0">
            <x v="0"/>
          </reference>
        </references>
      </pivotArea>
    </chartFormat>
    <chartFormat chart="8" format="12">
      <pivotArea type="data" outline="0" fieldPosition="0">
        <references count="2">
          <reference field="4294967294" count="1" selected="0">
            <x v="0"/>
          </reference>
          <reference field="2" count="1" selected="0">
            <x v="1"/>
          </reference>
        </references>
      </pivotArea>
    </chartFormat>
    <chartFormat chart="8" format="13">
      <pivotArea type="data" outline="0" fieldPosition="0">
        <references count="2">
          <reference field="4294967294" count="1" selected="0">
            <x v="0"/>
          </reference>
          <reference field="2" count="1" selected="0">
            <x v="2"/>
          </reference>
        </references>
      </pivotArea>
    </chartFormat>
    <chartFormat chart="8" format="14">
      <pivotArea type="data" outline="0" fieldPosition="0">
        <references count="2">
          <reference field="4294967294" count="1" selected="0">
            <x v="0"/>
          </reference>
          <reference field="2"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3B5CFC7-8D51-400A-8A27-B6658902A8A3}" sourceName="Sales Person">
  <pivotTables>
    <pivotTable tabId="4" name="PivotTable1"/>
    <pivotTable tabId="4" name="PivotTable2"/>
    <pivotTable tabId="4" name="PivotTable3"/>
    <pivotTable tabId="4" name="PivotTable4"/>
  </pivotTables>
  <data>
    <tabular pivotCacheId="712753923">
      <items count="10">
        <i x="0" s="1"/>
        <i x="8" s="1"/>
        <i x="3" s="1"/>
        <i x="5" s="1"/>
        <i x="7" s="1"/>
        <i x="2" s="1"/>
        <i x="1" s="1"/>
        <i x="4"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4282AA7-3939-40A7-95B4-30648A28EE81}" sourceName="Region">
  <pivotTables>
    <pivotTable tabId="4" name="PivotTable1"/>
    <pivotTable tabId="4" name="PivotTable2"/>
    <pivotTable tabId="4" name="PivotTable3"/>
    <pivotTable tabId="4" name="PivotTable4"/>
  </pivotTables>
  <data>
    <tabular pivotCacheId="712753923">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FF6E92F-3A11-432E-BBE2-C2835B6F193E}" sourceName="Product">
  <pivotTables>
    <pivotTable tabId="4" name="PivotTable1"/>
    <pivotTable tabId="4" name="PivotTable2"/>
    <pivotTable tabId="4" name="PivotTable3"/>
    <pivotTable tabId="4" name="PivotTable4"/>
  </pivotTables>
  <data>
    <tabular pivotCacheId="712753923">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F960831A-C34F-4E9F-AA63-B5677247985B}" cache="Slicer_Sales_Person" caption="Sales Person" rowHeight="257175"/>
  <slicer name="Region" xr10:uid="{37D980BD-0D61-44E1-9244-4B6671D45EC1}" cache="Slicer_Region" caption="Region" columnCount="2" showCaption="0" style="SlicerStyleDark2" rowHeight="257175"/>
  <slicer name="Product" xr10:uid="{F634C67C-41B1-40C0-812C-BEC673DBDC77}" cache="Slicer_Product" caption="Produc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F6F45994-3168-42FB-A826-7A0860D04A9B}" cache="Slicer_Sales_Person" caption="Sales Person" style="SlicerStyleDark1" rowHeight="257175"/>
  <slicer name="Region 1" xr10:uid="{82C8D112-850A-4C9B-85A1-EAFFDE4C3D8F}" cache="Slicer_Region" caption="Region" columnCount="2" showCaption="0" style="SlicerStyleDark1" rowHeight="324000"/>
  <slicer name="Product 1" xr10:uid="{624A137E-B716-4A8B-9620-3CBE9A4BB10F}" cache="Slicer_Product" caption="Product"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ACCCF-58D8-42F1-8984-69ACFF287420}" name="Table1" displayName="Table1" ref="A1:J51" totalsRowShown="0" headerRowDxfId="7" dataDxfId="6" dataCellStyle="Currency [0]">
  <autoFilter ref="A1:J51" xr:uid="{54DACCCF-58D8-42F1-8984-69ACFF287420}"/>
  <tableColumns count="10">
    <tableColumn id="1" xr3:uid="{2881EF93-8A8E-4BA1-9581-596034DEA6B9}" name="Date" dataDxfId="5"/>
    <tableColumn id="2" xr3:uid="{0A08E533-F12E-4B94-BB79-5EBFF017FEBF}" name="Sales Person"/>
    <tableColumn id="3" xr3:uid="{15E99685-79E0-48AE-BD13-29F980B6ABF2}" name="Region"/>
    <tableColumn id="4" xr3:uid="{5FCA50EE-91BA-4C9C-9533-93DC81EB1E87}" name="Product"/>
    <tableColumn id="5" xr3:uid="{15AC1F7C-0F72-4377-BDED-61F53D33D7A6}" name="Units Sold" dataDxfId="4"/>
    <tableColumn id="6" xr3:uid="{6F6947DA-D054-4DD8-ACA4-9A6FCFDBE789}" name="Unit Price" dataDxfId="3" dataCellStyle="Currency [0]">
      <calculatedColumnFormula>IF(D2="Tent",6000,IF(D2="Blender",3500,IF(D2="Action Figure",1200,IF(D2="Novel",1000,IF(D2="Sneakers",4000,IF(D2="Smartphone",10000,IF(D2="moisturizer",600,"No Product Found")))))))</calculatedColumnFormula>
    </tableColumn>
    <tableColumn id="7" xr3:uid="{CF9D58DF-28C8-43D5-9A39-C7FA729A58E0}" name="Cost of Goods" dataDxfId="2" dataCellStyle="Currency [0]">
      <calculatedColumnFormula>IF(D2="Tent",4000,IF(D2="Blender",2500,IF(D2="Action Figure",800,IF(D2="Novel",700,IF(D2="Sneakers",3000,IF(D2="Smartphone",7000,IF(D2="moisturizer",400,"No Product Found")))))))</calculatedColumnFormula>
    </tableColumn>
    <tableColumn id="8" xr3:uid="{6EDC79C5-EDB6-45C7-B031-9ECFE76BD535}" name="Total Sales" dataDxfId="1" dataCellStyle="Currency [0]">
      <calculatedColumnFormula>F2*E2</calculatedColumnFormula>
    </tableColumn>
    <tableColumn id="9" xr3:uid="{C2FE4D08-DDAF-4156-AAC1-CB5C7C294E7F}" name="Profit" dataDxfId="0">
      <calculatedColumnFormula>H2-(G2*E2)</calculatedColumnFormula>
    </tableColumn>
    <tableColumn id="10" xr3:uid="{0E9C4431-6F01-46D9-A6DB-BD1A507C3F1E}" name="Grand 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B3DF-9E1D-4E87-B39C-21F41FB7A8AD}">
  <dimension ref="A1:P51"/>
  <sheetViews>
    <sheetView workbookViewId="0">
      <selection activeCell="J5" sqref="J5"/>
    </sheetView>
  </sheetViews>
  <sheetFormatPr defaultRowHeight="15" x14ac:dyDescent="0.25"/>
  <cols>
    <col min="1" max="1" width="12.85546875" customWidth="1"/>
    <col min="2" max="2" width="14.7109375" customWidth="1"/>
    <col min="3" max="3" width="9.42578125" customWidth="1"/>
    <col min="4" max="4" width="15.5703125" customWidth="1"/>
    <col min="5" max="5" width="12.28515625" customWidth="1"/>
    <col min="6" max="6" width="11.85546875" customWidth="1"/>
    <col min="7" max="7" width="16" customWidth="1"/>
    <col min="8" max="9" width="13.5703125" customWidth="1"/>
    <col min="10" max="10" width="14.28515625" bestFit="1" customWidth="1"/>
    <col min="11" max="11" width="14.28515625" customWidth="1"/>
  </cols>
  <sheetData>
    <row r="1" spans="1:16" ht="20.100000000000001" customHeight="1" thickBot="1" x14ac:dyDescent="0.3">
      <c r="A1" s="1" t="s">
        <v>0</v>
      </c>
      <c r="B1" s="1" t="s">
        <v>1</v>
      </c>
      <c r="C1" s="1" t="s">
        <v>2</v>
      </c>
      <c r="D1" s="1" t="s">
        <v>3</v>
      </c>
      <c r="E1" s="1" t="s">
        <v>4</v>
      </c>
      <c r="F1" s="1" t="s">
        <v>5</v>
      </c>
      <c r="G1" s="1" t="s">
        <v>6</v>
      </c>
      <c r="H1" s="1" t="s">
        <v>7</v>
      </c>
      <c r="I1" s="5" t="s">
        <v>33</v>
      </c>
      <c r="J1" s="5" t="s">
        <v>29</v>
      </c>
    </row>
    <row r="2" spans="1:16" ht="15.75" thickTop="1" x14ac:dyDescent="0.25">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6">
        <f>H2-(G2*E2)</f>
        <v>168000</v>
      </c>
      <c r="J2" s="10">
        <f>SUM(H2:H51)</f>
        <v>12944500</v>
      </c>
      <c r="O2" t="str" cm="1">
        <f t="array" ref="O2:O8">_xlfn.UNIQUE(D2:D51)</f>
        <v>Tent</v>
      </c>
      <c r="P2" cm="1">
        <f t="array" ref="P2:P8">_xlfn.XLOOKUP(_xlfn.ANCHORARRAY(O2),D2:D51,F2:F51,"no value",0)</f>
        <v>6000</v>
      </c>
    </row>
    <row r="3" spans="1:16" x14ac:dyDescent="0.25">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6">
        <f t="shared" ref="I3:I51" si="3">H3-(G3*E3)</f>
        <v>128000</v>
      </c>
      <c r="O3" t="str">
        <v>Blender</v>
      </c>
      <c r="P3">
        <v>3500</v>
      </c>
    </row>
    <row r="4" spans="1:16" x14ac:dyDescent="0.25">
      <c r="A4" s="2">
        <v>44230</v>
      </c>
      <c r="B4" t="s">
        <v>14</v>
      </c>
      <c r="C4" t="s">
        <v>15</v>
      </c>
      <c r="D4" t="s">
        <v>16</v>
      </c>
      <c r="E4" s="3">
        <v>136</v>
      </c>
      <c r="F4" s="4">
        <f t="shared" si="0"/>
        <v>1200</v>
      </c>
      <c r="G4" s="4">
        <f t="shared" si="1"/>
        <v>800</v>
      </c>
      <c r="H4" s="4">
        <f t="shared" si="2"/>
        <v>163200</v>
      </c>
      <c r="I4" s="6">
        <f t="shared" si="3"/>
        <v>54400</v>
      </c>
      <c r="J4" s="5" t="s">
        <v>30</v>
      </c>
      <c r="O4" t="str">
        <v>Action Figure</v>
      </c>
      <c r="P4">
        <v>1200</v>
      </c>
    </row>
    <row r="5" spans="1:16" x14ac:dyDescent="0.25">
      <c r="A5" s="2">
        <v>44085</v>
      </c>
      <c r="B5" t="s">
        <v>17</v>
      </c>
      <c r="C5" t="s">
        <v>18</v>
      </c>
      <c r="D5" t="s">
        <v>19</v>
      </c>
      <c r="E5" s="3">
        <v>91</v>
      </c>
      <c r="F5" s="4">
        <f t="shared" si="0"/>
        <v>1000</v>
      </c>
      <c r="G5" s="4">
        <f t="shared" si="1"/>
        <v>700</v>
      </c>
      <c r="H5" s="4">
        <f t="shared" si="2"/>
        <v>91000</v>
      </c>
      <c r="I5" s="6">
        <f t="shared" si="3"/>
        <v>27300</v>
      </c>
      <c r="J5" s="10">
        <f>SUM(E2:E51)</f>
        <v>4705</v>
      </c>
      <c r="O5" t="str">
        <v>Novel</v>
      </c>
      <c r="P5">
        <v>1000</v>
      </c>
    </row>
    <row r="6" spans="1:16" x14ac:dyDescent="0.25">
      <c r="A6" s="2">
        <v>44462</v>
      </c>
      <c r="B6" t="s">
        <v>20</v>
      </c>
      <c r="C6" t="s">
        <v>9</v>
      </c>
      <c r="D6" t="s">
        <v>21</v>
      </c>
      <c r="E6" s="3">
        <v>110</v>
      </c>
      <c r="F6" s="4">
        <f t="shared" si="0"/>
        <v>4000</v>
      </c>
      <c r="G6" s="4">
        <f t="shared" si="1"/>
        <v>3000</v>
      </c>
      <c r="H6" s="4">
        <f t="shared" si="2"/>
        <v>440000</v>
      </c>
      <c r="I6" s="6">
        <f t="shared" si="3"/>
        <v>110000</v>
      </c>
      <c r="O6" t="str">
        <v>Sneakers</v>
      </c>
      <c r="P6">
        <v>4000</v>
      </c>
    </row>
    <row r="7" spans="1:16" x14ac:dyDescent="0.25">
      <c r="A7" s="2">
        <v>44105</v>
      </c>
      <c r="B7" t="s">
        <v>22</v>
      </c>
      <c r="C7" t="s">
        <v>12</v>
      </c>
      <c r="D7" t="s">
        <v>16</v>
      </c>
      <c r="E7" s="3">
        <v>51</v>
      </c>
      <c r="F7" s="4">
        <f t="shared" si="0"/>
        <v>1200</v>
      </c>
      <c r="G7" s="4">
        <f t="shared" si="1"/>
        <v>800</v>
      </c>
      <c r="H7" s="4">
        <f t="shared" si="2"/>
        <v>61200</v>
      </c>
      <c r="I7" s="6">
        <f t="shared" si="3"/>
        <v>20400</v>
      </c>
      <c r="J7" s="5" t="s">
        <v>31</v>
      </c>
      <c r="O7" t="str">
        <v>Moisturizer</v>
      </c>
      <c r="P7">
        <v>600</v>
      </c>
    </row>
    <row r="8" spans="1:16" x14ac:dyDescent="0.25">
      <c r="A8" s="2">
        <v>44413</v>
      </c>
      <c r="B8" t="s">
        <v>23</v>
      </c>
      <c r="C8" t="s">
        <v>18</v>
      </c>
      <c r="D8" t="s">
        <v>19</v>
      </c>
      <c r="E8" s="3">
        <v>78</v>
      </c>
      <c r="F8" s="4">
        <f t="shared" si="0"/>
        <v>1000</v>
      </c>
      <c r="G8" s="4">
        <f t="shared" si="1"/>
        <v>700</v>
      </c>
      <c r="H8" s="4">
        <f t="shared" si="2"/>
        <v>78000</v>
      </c>
      <c r="I8" s="6">
        <f t="shared" si="3"/>
        <v>23400</v>
      </c>
      <c r="J8" s="10">
        <f>SUM(I2:I51)</f>
        <v>3834400</v>
      </c>
      <c r="O8" t="str">
        <v>Smartphone</v>
      </c>
      <c r="P8">
        <v>10000</v>
      </c>
    </row>
    <row r="9" spans="1:16" x14ac:dyDescent="0.25">
      <c r="A9" s="2">
        <v>44141</v>
      </c>
      <c r="B9" t="s">
        <v>24</v>
      </c>
      <c r="C9" t="s">
        <v>15</v>
      </c>
      <c r="D9" t="s">
        <v>10</v>
      </c>
      <c r="E9" s="3">
        <v>146</v>
      </c>
      <c r="F9" s="4">
        <f t="shared" si="0"/>
        <v>6000</v>
      </c>
      <c r="G9" s="4">
        <f t="shared" si="1"/>
        <v>4000</v>
      </c>
      <c r="H9" s="4">
        <f t="shared" si="2"/>
        <v>876000</v>
      </c>
      <c r="I9" s="6">
        <f t="shared" si="3"/>
        <v>292000</v>
      </c>
      <c r="J9" t="s">
        <v>34</v>
      </c>
    </row>
    <row r="10" spans="1:16" x14ac:dyDescent="0.25">
      <c r="A10" s="2">
        <v>44223</v>
      </c>
      <c r="B10" t="s">
        <v>25</v>
      </c>
      <c r="C10" t="s">
        <v>9</v>
      </c>
      <c r="D10" t="s">
        <v>26</v>
      </c>
      <c r="E10" s="3">
        <v>101</v>
      </c>
      <c r="F10" s="4">
        <f t="shared" si="0"/>
        <v>600</v>
      </c>
      <c r="G10" s="4">
        <f t="shared" si="1"/>
        <v>400</v>
      </c>
      <c r="H10" s="4">
        <f t="shared" si="2"/>
        <v>60600</v>
      </c>
      <c r="I10" s="6">
        <f t="shared" si="3"/>
        <v>20200</v>
      </c>
      <c r="J10" s="5" t="s">
        <v>32</v>
      </c>
    </row>
    <row r="11" spans="1:16" x14ac:dyDescent="0.25">
      <c r="A11" s="2">
        <v>44442</v>
      </c>
      <c r="B11" t="s">
        <v>27</v>
      </c>
      <c r="C11" t="s">
        <v>15</v>
      </c>
      <c r="D11" t="s">
        <v>10</v>
      </c>
      <c r="E11" s="3">
        <v>52</v>
      </c>
      <c r="F11" s="4">
        <f t="shared" si="0"/>
        <v>6000</v>
      </c>
      <c r="G11" s="4">
        <f t="shared" si="1"/>
        <v>4000</v>
      </c>
      <c r="H11" s="4">
        <f t="shared" si="2"/>
        <v>312000</v>
      </c>
      <c r="I11" s="6">
        <f t="shared" si="3"/>
        <v>104000</v>
      </c>
      <c r="J11" s="10">
        <f>AVERAGE(H2:H51)</f>
        <v>258890</v>
      </c>
    </row>
    <row r="12" spans="1:16" x14ac:dyDescent="0.25">
      <c r="A12" s="2">
        <v>44469</v>
      </c>
      <c r="B12" t="s">
        <v>27</v>
      </c>
      <c r="C12" t="s">
        <v>12</v>
      </c>
      <c r="D12" t="s">
        <v>16</v>
      </c>
      <c r="E12" s="3">
        <v>55</v>
      </c>
      <c r="F12" s="4">
        <f t="shared" si="0"/>
        <v>1200</v>
      </c>
      <c r="G12" s="4">
        <f t="shared" si="1"/>
        <v>800</v>
      </c>
      <c r="H12" s="4">
        <f t="shared" si="2"/>
        <v>66000</v>
      </c>
      <c r="I12" s="6">
        <f t="shared" si="3"/>
        <v>22000</v>
      </c>
    </row>
    <row r="13" spans="1:16" x14ac:dyDescent="0.25">
      <c r="A13" s="2">
        <v>44084</v>
      </c>
      <c r="B13" t="s">
        <v>27</v>
      </c>
      <c r="C13" t="s">
        <v>15</v>
      </c>
      <c r="D13" t="s">
        <v>19</v>
      </c>
      <c r="E13" s="3">
        <v>137</v>
      </c>
      <c r="F13" s="4">
        <f t="shared" si="0"/>
        <v>1000</v>
      </c>
      <c r="G13" s="4">
        <f t="shared" si="1"/>
        <v>700</v>
      </c>
      <c r="H13" s="4">
        <f t="shared" si="2"/>
        <v>137000</v>
      </c>
      <c r="I13" s="6">
        <f t="shared" si="3"/>
        <v>41100</v>
      </c>
    </row>
    <row r="14" spans="1:16" x14ac:dyDescent="0.25">
      <c r="A14" s="2">
        <v>44404</v>
      </c>
      <c r="B14" t="s">
        <v>24</v>
      </c>
      <c r="C14" t="s">
        <v>15</v>
      </c>
      <c r="D14" t="s">
        <v>13</v>
      </c>
      <c r="E14" s="3">
        <v>96</v>
      </c>
      <c r="F14" s="4">
        <f t="shared" si="0"/>
        <v>3500</v>
      </c>
      <c r="G14" s="4">
        <f t="shared" si="1"/>
        <v>2500</v>
      </c>
      <c r="H14" s="4">
        <f t="shared" si="2"/>
        <v>336000</v>
      </c>
      <c r="I14" s="6">
        <f t="shared" si="3"/>
        <v>96000</v>
      </c>
    </row>
    <row r="15" spans="1:16" x14ac:dyDescent="0.25">
      <c r="A15" s="2">
        <v>44113</v>
      </c>
      <c r="B15" t="s">
        <v>25</v>
      </c>
      <c r="C15" t="s">
        <v>12</v>
      </c>
      <c r="D15" t="s">
        <v>21</v>
      </c>
      <c r="E15" s="3">
        <v>52</v>
      </c>
      <c r="F15" s="4">
        <f t="shared" si="0"/>
        <v>4000</v>
      </c>
      <c r="G15" s="4">
        <f t="shared" si="1"/>
        <v>3000</v>
      </c>
      <c r="H15" s="4">
        <f t="shared" si="2"/>
        <v>208000</v>
      </c>
      <c r="I15" s="6">
        <f t="shared" si="3"/>
        <v>52000</v>
      </c>
    </row>
    <row r="16" spans="1:16" x14ac:dyDescent="0.25">
      <c r="A16" s="2">
        <v>44292</v>
      </c>
      <c r="B16" t="s">
        <v>17</v>
      </c>
      <c r="C16" t="s">
        <v>9</v>
      </c>
      <c r="D16" t="s">
        <v>13</v>
      </c>
      <c r="E16" s="3">
        <v>76</v>
      </c>
      <c r="F16" s="4">
        <f t="shared" si="0"/>
        <v>3500</v>
      </c>
      <c r="G16" s="4">
        <f t="shared" si="1"/>
        <v>2500</v>
      </c>
      <c r="H16" s="4">
        <f t="shared" si="2"/>
        <v>266000</v>
      </c>
      <c r="I16" s="6">
        <f t="shared" si="3"/>
        <v>76000</v>
      </c>
    </row>
    <row r="17" spans="1:9" x14ac:dyDescent="0.25">
      <c r="A17" s="2">
        <v>44362</v>
      </c>
      <c r="B17" t="s">
        <v>11</v>
      </c>
      <c r="C17" t="s">
        <v>18</v>
      </c>
      <c r="D17" t="s">
        <v>21</v>
      </c>
      <c r="E17" s="3">
        <v>145</v>
      </c>
      <c r="F17" s="4">
        <f t="shared" si="0"/>
        <v>4000</v>
      </c>
      <c r="G17" s="4">
        <f t="shared" si="1"/>
        <v>3000</v>
      </c>
      <c r="H17" s="4">
        <f t="shared" si="2"/>
        <v>580000</v>
      </c>
      <c r="I17" s="6">
        <f t="shared" si="3"/>
        <v>145000</v>
      </c>
    </row>
    <row r="18" spans="1:9" x14ac:dyDescent="0.25">
      <c r="A18" s="2">
        <v>44083</v>
      </c>
      <c r="B18" t="s">
        <v>8</v>
      </c>
      <c r="C18" t="s">
        <v>15</v>
      </c>
      <c r="D18" t="s">
        <v>26</v>
      </c>
      <c r="E18" s="3">
        <v>83</v>
      </c>
      <c r="F18" s="4">
        <f t="shared" si="0"/>
        <v>600</v>
      </c>
      <c r="G18" s="4">
        <f t="shared" si="1"/>
        <v>400</v>
      </c>
      <c r="H18" s="4">
        <f t="shared" si="2"/>
        <v>49800</v>
      </c>
      <c r="I18" s="6">
        <f t="shared" si="3"/>
        <v>16600</v>
      </c>
    </row>
    <row r="19" spans="1:9" x14ac:dyDescent="0.25">
      <c r="A19" s="2">
        <v>44421</v>
      </c>
      <c r="B19" t="s">
        <v>20</v>
      </c>
      <c r="C19" t="s">
        <v>15</v>
      </c>
      <c r="D19" t="s">
        <v>19</v>
      </c>
      <c r="E19" s="3">
        <v>91</v>
      </c>
      <c r="F19" s="4">
        <f t="shared" si="0"/>
        <v>1000</v>
      </c>
      <c r="G19" s="4">
        <f t="shared" si="1"/>
        <v>700</v>
      </c>
      <c r="H19" s="4">
        <f t="shared" si="2"/>
        <v>91000</v>
      </c>
      <c r="I19" s="6">
        <f t="shared" si="3"/>
        <v>27300</v>
      </c>
    </row>
    <row r="20" spans="1:9" x14ac:dyDescent="0.25">
      <c r="A20" s="2">
        <v>44070</v>
      </c>
      <c r="B20" t="s">
        <v>22</v>
      </c>
      <c r="C20" t="s">
        <v>9</v>
      </c>
      <c r="D20" t="s">
        <v>28</v>
      </c>
      <c r="E20" s="3">
        <v>108</v>
      </c>
      <c r="F20" s="4">
        <f t="shared" si="0"/>
        <v>10000</v>
      </c>
      <c r="G20" s="4">
        <f t="shared" si="1"/>
        <v>7000</v>
      </c>
      <c r="H20" s="4">
        <f t="shared" si="2"/>
        <v>1080000</v>
      </c>
      <c r="I20" s="6">
        <f t="shared" si="3"/>
        <v>324000</v>
      </c>
    </row>
    <row r="21" spans="1:9" x14ac:dyDescent="0.25">
      <c r="A21" s="2">
        <v>44293</v>
      </c>
      <c r="B21" t="s">
        <v>14</v>
      </c>
      <c r="C21" t="s">
        <v>18</v>
      </c>
      <c r="D21" t="s">
        <v>21</v>
      </c>
      <c r="E21" s="3">
        <v>144</v>
      </c>
      <c r="F21" s="4">
        <f t="shared" si="0"/>
        <v>4000</v>
      </c>
      <c r="G21" s="4">
        <f t="shared" si="1"/>
        <v>3000</v>
      </c>
      <c r="H21" s="4">
        <f t="shared" si="2"/>
        <v>576000</v>
      </c>
      <c r="I21" s="6">
        <f t="shared" si="3"/>
        <v>144000</v>
      </c>
    </row>
    <row r="22" spans="1:9" x14ac:dyDescent="0.25">
      <c r="A22" s="2">
        <v>43990</v>
      </c>
      <c r="B22" t="s">
        <v>20</v>
      </c>
      <c r="C22" t="s">
        <v>15</v>
      </c>
      <c r="D22" t="s">
        <v>26</v>
      </c>
      <c r="E22" s="3">
        <v>92</v>
      </c>
      <c r="F22" s="4">
        <f t="shared" si="0"/>
        <v>600</v>
      </c>
      <c r="G22" s="4">
        <f t="shared" si="1"/>
        <v>400</v>
      </c>
      <c r="H22" s="4">
        <f t="shared" si="2"/>
        <v>55200</v>
      </c>
      <c r="I22" s="6">
        <f t="shared" si="3"/>
        <v>18400</v>
      </c>
    </row>
    <row r="23" spans="1:9" x14ac:dyDescent="0.25">
      <c r="A23" s="2">
        <v>44551</v>
      </c>
      <c r="B23" t="s">
        <v>24</v>
      </c>
      <c r="C23" t="s">
        <v>9</v>
      </c>
      <c r="D23" t="s">
        <v>10</v>
      </c>
      <c r="E23" s="3">
        <v>71</v>
      </c>
      <c r="F23" s="4">
        <f t="shared" si="0"/>
        <v>6000</v>
      </c>
      <c r="G23" s="4">
        <f t="shared" si="1"/>
        <v>4000</v>
      </c>
      <c r="H23" s="4">
        <f t="shared" si="2"/>
        <v>426000</v>
      </c>
      <c r="I23" s="6">
        <f t="shared" si="3"/>
        <v>142000</v>
      </c>
    </row>
    <row r="24" spans="1:9" x14ac:dyDescent="0.25">
      <c r="A24" s="2">
        <v>44418</v>
      </c>
      <c r="B24" t="s">
        <v>8</v>
      </c>
      <c r="C24" t="s">
        <v>12</v>
      </c>
      <c r="D24" t="s">
        <v>26</v>
      </c>
      <c r="E24" s="3">
        <v>103</v>
      </c>
      <c r="F24" s="4">
        <f t="shared" si="0"/>
        <v>600</v>
      </c>
      <c r="G24" s="4">
        <f t="shared" si="1"/>
        <v>400</v>
      </c>
      <c r="H24" s="4">
        <f t="shared" si="2"/>
        <v>61800</v>
      </c>
      <c r="I24" s="6">
        <f t="shared" si="3"/>
        <v>20600</v>
      </c>
    </row>
    <row r="25" spans="1:9" x14ac:dyDescent="0.25">
      <c r="A25" s="2">
        <v>44532</v>
      </c>
      <c r="B25" t="s">
        <v>27</v>
      </c>
      <c r="C25" t="s">
        <v>18</v>
      </c>
      <c r="D25" t="s">
        <v>19</v>
      </c>
      <c r="E25" s="3">
        <v>55</v>
      </c>
      <c r="F25" s="4">
        <f t="shared" si="0"/>
        <v>1000</v>
      </c>
      <c r="G25" s="4">
        <f t="shared" si="1"/>
        <v>700</v>
      </c>
      <c r="H25" s="4">
        <f t="shared" si="2"/>
        <v>55000</v>
      </c>
      <c r="I25" s="6">
        <f t="shared" si="3"/>
        <v>16500</v>
      </c>
    </row>
    <row r="26" spans="1:9" x14ac:dyDescent="0.25">
      <c r="A26" s="2">
        <v>44438</v>
      </c>
      <c r="B26" t="s">
        <v>22</v>
      </c>
      <c r="C26" t="s">
        <v>12</v>
      </c>
      <c r="D26" t="s">
        <v>21</v>
      </c>
      <c r="E26" s="3">
        <v>93</v>
      </c>
      <c r="F26" s="4">
        <f t="shared" si="0"/>
        <v>4000</v>
      </c>
      <c r="G26" s="4">
        <f t="shared" si="1"/>
        <v>3000</v>
      </c>
      <c r="H26" s="4">
        <f t="shared" si="2"/>
        <v>372000</v>
      </c>
      <c r="I26" s="6">
        <f t="shared" si="3"/>
        <v>93000</v>
      </c>
    </row>
    <row r="27" spans="1:9" x14ac:dyDescent="0.25">
      <c r="A27" s="2">
        <v>43971</v>
      </c>
      <c r="B27" t="s">
        <v>14</v>
      </c>
      <c r="C27" t="s">
        <v>15</v>
      </c>
      <c r="D27" t="s">
        <v>26</v>
      </c>
      <c r="E27" s="3">
        <v>143</v>
      </c>
      <c r="F27" s="4">
        <f t="shared" si="0"/>
        <v>600</v>
      </c>
      <c r="G27" s="4">
        <f t="shared" si="1"/>
        <v>400</v>
      </c>
      <c r="H27" s="4">
        <f t="shared" si="2"/>
        <v>85800</v>
      </c>
      <c r="I27" s="6">
        <f t="shared" si="3"/>
        <v>28600</v>
      </c>
    </row>
    <row r="28" spans="1:9" x14ac:dyDescent="0.25">
      <c r="A28" s="2">
        <v>44452</v>
      </c>
      <c r="B28" t="s">
        <v>23</v>
      </c>
      <c r="C28" t="s">
        <v>9</v>
      </c>
      <c r="D28" t="s">
        <v>13</v>
      </c>
      <c r="E28" s="3">
        <v>143</v>
      </c>
      <c r="F28" s="4">
        <f t="shared" si="0"/>
        <v>3500</v>
      </c>
      <c r="G28" s="4">
        <f t="shared" si="1"/>
        <v>2500</v>
      </c>
      <c r="H28" s="4">
        <f t="shared" si="2"/>
        <v>500500</v>
      </c>
      <c r="I28" s="6">
        <f t="shared" si="3"/>
        <v>143000</v>
      </c>
    </row>
    <row r="29" spans="1:9" x14ac:dyDescent="0.25">
      <c r="A29" s="2">
        <v>44496</v>
      </c>
      <c r="B29" t="s">
        <v>25</v>
      </c>
      <c r="C29" t="s">
        <v>18</v>
      </c>
      <c r="D29" t="s">
        <v>26</v>
      </c>
      <c r="E29" s="3">
        <v>99</v>
      </c>
      <c r="F29" s="4">
        <f t="shared" si="0"/>
        <v>600</v>
      </c>
      <c r="G29" s="4">
        <f t="shared" si="1"/>
        <v>400</v>
      </c>
      <c r="H29" s="4">
        <f t="shared" si="2"/>
        <v>59400</v>
      </c>
      <c r="I29" s="6">
        <f t="shared" si="3"/>
        <v>19800</v>
      </c>
    </row>
    <row r="30" spans="1:9" x14ac:dyDescent="0.25">
      <c r="A30" s="2">
        <v>44187</v>
      </c>
      <c r="B30" t="s">
        <v>17</v>
      </c>
      <c r="C30" t="s">
        <v>9</v>
      </c>
      <c r="D30" t="s">
        <v>19</v>
      </c>
      <c r="E30" s="3">
        <v>120</v>
      </c>
      <c r="F30" s="4">
        <f t="shared" si="0"/>
        <v>1000</v>
      </c>
      <c r="G30" s="4">
        <f t="shared" si="1"/>
        <v>700</v>
      </c>
      <c r="H30" s="4">
        <f t="shared" si="2"/>
        <v>120000</v>
      </c>
      <c r="I30" s="6">
        <f t="shared" si="3"/>
        <v>36000</v>
      </c>
    </row>
    <row r="31" spans="1:9" x14ac:dyDescent="0.25">
      <c r="A31" s="2">
        <v>44405</v>
      </c>
      <c r="B31" t="s">
        <v>11</v>
      </c>
      <c r="C31" t="s">
        <v>15</v>
      </c>
      <c r="D31" t="s">
        <v>13</v>
      </c>
      <c r="E31" s="3">
        <v>66</v>
      </c>
      <c r="F31" s="4">
        <f t="shared" si="0"/>
        <v>3500</v>
      </c>
      <c r="G31" s="4">
        <f t="shared" si="1"/>
        <v>2500</v>
      </c>
      <c r="H31" s="4">
        <f t="shared" si="2"/>
        <v>231000</v>
      </c>
      <c r="I31" s="6">
        <f t="shared" si="3"/>
        <v>66000</v>
      </c>
    </row>
    <row r="32" spans="1:9" x14ac:dyDescent="0.25">
      <c r="A32" s="2">
        <v>44103</v>
      </c>
      <c r="B32" t="s">
        <v>25</v>
      </c>
      <c r="C32" t="s">
        <v>18</v>
      </c>
      <c r="D32" t="s">
        <v>16</v>
      </c>
      <c r="E32" s="3">
        <v>88</v>
      </c>
      <c r="F32" s="4">
        <f t="shared" si="0"/>
        <v>1200</v>
      </c>
      <c r="G32" s="4">
        <f t="shared" si="1"/>
        <v>800</v>
      </c>
      <c r="H32" s="4">
        <f t="shared" si="2"/>
        <v>105600</v>
      </c>
      <c r="I32" s="6">
        <f t="shared" si="3"/>
        <v>35200</v>
      </c>
    </row>
    <row r="33" spans="1:9" x14ac:dyDescent="0.25">
      <c r="A33" s="2">
        <v>44126</v>
      </c>
      <c r="B33" t="s">
        <v>17</v>
      </c>
      <c r="C33" t="s">
        <v>12</v>
      </c>
      <c r="D33" t="s">
        <v>28</v>
      </c>
      <c r="E33" s="3">
        <v>127</v>
      </c>
      <c r="F33" s="4">
        <f t="shared" si="0"/>
        <v>10000</v>
      </c>
      <c r="G33" s="4">
        <f t="shared" si="1"/>
        <v>7000</v>
      </c>
      <c r="H33" s="4">
        <f t="shared" si="2"/>
        <v>1270000</v>
      </c>
      <c r="I33" s="6">
        <f t="shared" si="3"/>
        <v>381000</v>
      </c>
    </row>
    <row r="34" spans="1:9" x14ac:dyDescent="0.25">
      <c r="A34" s="2">
        <v>43970</v>
      </c>
      <c r="B34" t="s">
        <v>20</v>
      </c>
      <c r="C34" t="s">
        <v>9</v>
      </c>
      <c r="D34" t="s">
        <v>21</v>
      </c>
      <c r="E34" s="3">
        <v>67</v>
      </c>
      <c r="F34" s="4">
        <f t="shared" si="0"/>
        <v>4000</v>
      </c>
      <c r="G34" s="4">
        <f t="shared" si="1"/>
        <v>3000</v>
      </c>
      <c r="H34" s="4">
        <f t="shared" si="2"/>
        <v>268000</v>
      </c>
      <c r="I34" s="6">
        <f t="shared" si="3"/>
        <v>67000</v>
      </c>
    </row>
    <row r="35" spans="1:9" x14ac:dyDescent="0.25">
      <c r="A35" s="2">
        <v>44536</v>
      </c>
      <c r="B35" t="s">
        <v>11</v>
      </c>
      <c r="C35" t="s">
        <v>12</v>
      </c>
      <c r="D35" t="s">
        <v>16</v>
      </c>
      <c r="E35" s="3">
        <v>67</v>
      </c>
      <c r="F35" s="4">
        <f t="shared" si="0"/>
        <v>1200</v>
      </c>
      <c r="G35" s="4">
        <f t="shared" si="1"/>
        <v>800</v>
      </c>
      <c r="H35" s="4">
        <f t="shared" si="2"/>
        <v>80400</v>
      </c>
      <c r="I35" s="6">
        <f t="shared" si="3"/>
        <v>26800</v>
      </c>
    </row>
    <row r="36" spans="1:9" x14ac:dyDescent="0.25">
      <c r="A36" s="2">
        <v>44069</v>
      </c>
      <c r="B36" t="s">
        <v>27</v>
      </c>
      <c r="C36" t="s">
        <v>15</v>
      </c>
      <c r="D36" t="s">
        <v>19</v>
      </c>
      <c r="E36" s="3">
        <v>149</v>
      </c>
      <c r="F36" s="4">
        <f t="shared" si="0"/>
        <v>1000</v>
      </c>
      <c r="G36" s="4">
        <f t="shared" si="1"/>
        <v>700</v>
      </c>
      <c r="H36" s="4">
        <f t="shared" si="2"/>
        <v>149000</v>
      </c>
      <c r="I36" s="6">
        <f t="shared" si="3"/>
        <v>44700</v>
      </c>
    </row>
    <row r="37" spans="1:9" x14ac:dyDescent="0.25">
      <c r="A37" s="2">
        <v>44378</v>
      </c>
      <c r="B37" t="s">
        <v>20</v>
      </c>
      <c r="C37" t="s">
        <v>18</v>
      </c>
      <c r="D37" t="s">
        <v>26</v>
      </c>
      <c r="E37" s="3">
        <v>104</v>
      </c>
      <c r="F37" s="4">
        <f t="shared" si="0"/>
        <v>600</v>
      </c>
      <c r="G37" s="4">
        <f t="shared" si="1"/>
        <v>400</v>
      </c>
      <c r="H37" s="4">
        <f t="shared" si="2"/>
        <v>62400</v>
      </c>
      <c r="I37" s="6">
        <f t="shared" si="3"/>
        <v>20800</v>
      </c>
    </row>
    <row r="38" spans="1:9" x14ac:dyDescent="0.25">
      <c r="A38" s="2">
        <v>44404</v>
      </c>
      <c r="B38" t="s">
        <v>24</v>
      </c>
      <c r="C38" t="s">
        <v>9</v>
      </c>
      <c r="D38" t="s">
        <v>26</v>
      </c>
      <c r="E38" s="3">
        <v>57</v>
      </c>
      <c r="F38" s="4">
        <f t="shared" si="0"/>
        <v>600</v>
      </c>
      <c r="G38" s="4">
        <f t="shared" si="1"/>
        <v>400</v>
      </c>
      <c r="H38" s="4">
        <f t="shared" si="2"/>
        <v>34200</v>
      </c>
      <c r="I38" s="6">
        <f t="shared" si="3"/>
        <v>11400</v>
      </c>
    </row>
    <row r="39" spans="1:9" x14ac:dyDescent="0.25">
      <c r="A39" s="2">
        <v>44109</v>
      </c>
      <c r="B39" t="s">
        <v>14</v>
      </c>
      <c r="C39" t="s">
        <v>12</v>
      </c>
      <c r="D39" t="s">
        <v>26</v>
      </c>
      <c r="E39" s="3">
        <v>90</v>
      </c>
      <c r="F39" s="4">
        <f t="shared" si="0"/>
        <v>600</v>
      </c>
      <c r="G39" s="4">
        <f t="shared" si="1"/>
        <v>400</v>
      </c>
      <c r="H39" s="4">
        <f t="shared" si="2"/>
        <v>54000</v>
      </c>
      <c r="I39" s="6">
        <f t="shared" si="3"/>
        <v>18000</v>
      </c>
    </row>
    <row r="40" spans="1:9" x14ac:dyDescent="0.25">
      <c r="A40" s="2">
        <v>44076</v>
      </c>
      <c r="B40" t="s">
        <v>22</v>
      </c>
      <c r="C40" t="s">
        <v>15</v>
      </c>
      <c r="D40" t="s">
        <v>26</v>
      </c>
      <c r="E40" s="3">
        <v>67</v>
      </c>
      <c r="F40" s="4">
        <f t="shared" si="0"/>
        <v>600</v>
      </c>
      <c r="G40" s="4">
        <f t="shared" si="1"/>
        <v>400</v>
      </c>
      <c r="H40" s="4">
        <f t="shared" si="2"/>
        <v>40200</v>
      </c>
      <c r="I40" s="6">
        <f t="shared" si="3"/>
        <v>13400</v>
      </c>
    </row>
    <row r="41" spans="1:9" x14ac:dyDescent="0.25">
      <c r="A41" s="2">
        <v>44441</v>
      </c>
      <c r="B41" t="s">
        <v>8</v>
      </c>
      <c r="C41" t="s">
        <v>18</v>
      </c>
      <c r="D41" t="s">
        <v>21</v>
      </c>
      <c r="E41" s="3">
        <v>127</v>
      </c>
      <c r="F41" s="4">
        <f t="shared" si="0"/>
        <v>4000</v>
      </c>
      <c r="G41" s="4">
        <f t="shared" si="1"/>
        <v>3000</v>
      </c>
      <c r="H41" s="4">
        <f t="shared" si="2"/>
        <v>508000</v>
      </c>
      <c r="I41" s="6">
        <f t="shared" si="3"/>
        <v>127000</v>
      </c>
    </row>
    <row r="42" spans="1:9" x14ac:dyDescent="0.25">
      <c r="A42" s="2">
        <v>44299</v>
      </c>
      <c r="B42" t="s">
        <v>22</v>
      </c>
      <c r="C42" t="s">
        <v>9</v>
      </c>
      <c r="D42" t="s">
        <v>19</v>
      </c>
      <c r="E42" s="3">
        <v>108</v>
      </c>
      <c r="F42" s="4">
        <f t="shared" si="0"/>
        <v>1000</v>
      </c>
      <c r="G42" s="4">
        <f t="shared" si="1"/>
        <v>700</v>
      </c>
      <c r="H42" s="4">
        <f t="shared" si="2"/>
        <v>108000</v>
      </c>
      <c r="I42" s="6">
        <f t="shared" si="3"/>
        <v>32400</v>
      </c>
    </row>
    <row r="43" spans="1:9" x14ac:dyDescent="0.25">
      <c r="A43" s="2">
        <v>44322</v>
      </c>
      <c r="B43" t="s">
        <v>14</v>
      </c>
      <c r="C43" t="s">
        <v>12</v>
      </c>
      <c r="D43" t="s">
        <v>13</v>
      </c>
      <c r="E43" s="3">
        <v>66</v>
      </c>
      <c r="F43" s="4">
        <f t="shared" si="0"/>
        <v>3500</v>
      </c>
      <c r="G43" s="4">
        <f t="shared" si="1"/>
        <v>2500</v>
      </c>
      <c r="H43" s="4">
        <f t="shared" si="2"/>
        <v>231000</v>
      </c>
      <c r="I43" s="6">
        <f t="shared" si="3"/>
        <v>66000</v>
      </c>
    </row>
    <row r="44" spans="1:9" x14ac:dyDescent="0.25">
      <c r="A44" s="2">
        <v>44211</v>
      </c>
      <c r="B44" t="s">
        <v>8</v>
      </c>
      <c r="C44" t="s">
        <v>18</v>
      </c>
      <c r="D44" t="s">
        <v>10</v>
      </c>
      <c r="E44" s="3">
        <v>78</v>
      </c>
      <c r="F44" s="4">
        <f t="shared" si="0"/>
        <v>6000</v>
      </c>
      <c r="G44" s="4">
        <f t="shared" si="1"/>
        <v>4000</v>
      </c>
      <c r="H44" s="4">
        <f t="shared" si="2"/>
        <v>468000</v>
      </c>
      <c r="I44" s="6">
        <f t="shared" si="3"/>
        <v>156000</v>
      </c>
    </row>
    <row r="45" spans="1:9" x14ac:dyDescent="0.25">
      <c r="A45" s="2">
        <v>44070</v>
      </c>
      <c r="B45" t="s">
        <v>24</v>
      </c>
      <c r="C45" t="s">
        <v>15</v>
      </c>
      <c r="D45" t="s">
        <v>19</v>
      </c>
      <c r="E45" s="3">
        <v>69</v>
      </c>
      <c r="F45" s="4">
        <f t="shared" si="0"/>
        <v>1000</v>
      </c>
      <c r="G45" s="4">
        <f t="shared" si="1"/>
        <v>700</v>
      </c>
      <c r="H45" s="4">
        <f t="shared" si="2"/>
        <v>69000</v>
      </c>
      <c r="I45" s="6">
        <f t="shared" si="3"/>
        <v>20700</v>
      </c>
    </row>
    <row r="46" spans="1:9" x14ac:dyDescent="0.25">
      <c r="A46" s="2">
        <v>44232</v>
      </c>
      <c r="B46" t="s">
        <v>20</v>
      </c>
      <c r="C46" t="s">
        <v>9</v>
      </c>
      <c r="D46" t="s">
        <v>16</v>
      </c>
      <c r="E46" s="3">
        <v>59</v>
      </c>
      <c r="F46" s="4">
        <f t="shared" si="0"/>
        <v>1200</v>
      </c>
      <c r="G46" s="4">
        <f t="shared" si="1"/>
        <v>800</v>
      </c>
      <c r="H46" s="4">
        <f t="shared" si="2"/>
        <v>70800</v>
      </c>
      <c r="I46" s="6">
        <f t="shared" si="3"/>
        <v>23600</v>
      </c>
    </row>
    <row r="47" spans="1:9" x14ac:dyDescent="0.25">
      <c r="A47" s="2">
        <v>44517</v>
      </c>
      <c r="B47" t="s">
        <v>27</v>
      </c>
      <c r="C47" t="s">
        <v>15</v>
      </c>
      <c r="D47" t="s">
        <v>26</v>
      </c>
      <c r="E47" s="3">
        <v>109</v>
      </c>
      <c r="F47" s="4">
        <f t="shared" si="0"/>
        <v>600</v>
      </c>
      <c r="G47" s="4">
        <f t="shared" si="1"/>
        <v>400</v>
      </c>
      <c r="H47" s="4">
        <f t="shared" si="2"/>
        <v>65400</v>
      </c>
      <c r="I47" s="6">
        <f t="shared" si="3"/>
        <v>21800</v>
      </c>
    </row>
    <row r="48" spans="1:9" x14ac:dyDescent="0.25">
      <c r="A48" s="2">
        <v>44193</v>
      </c>
      <c r="B48" t="s">
        <v>25</v>
      </c>
      <c r="C48" t="s">
        <v>12</v>
      </c>
      <c r="D48" t="s">
        <v>21</v>
      </c>
      <c r="E48" s="3">
        <v>61</v>
      </c>
      <c r="F48" s="4">
        <f t="shared" si="0"/>
        <v>4000</v>
      </c>
      <c r="G48" s="4">
        <f t="shared" si="1"/>
        <v>3000</v>
      </c>
      <c r="H48" s="4">
        <f t="shared" si="2"/>
        <v>244000</v>
      </c>
      <c r="I48" s="6">
        <f t="shared" si="3"/>
        <v>61000</v>
      </c>
    </row>
    <row r="49" spans="1:9" x14ac:dyDescent="0.25">
      <c r="A49" s="2">
        <v>44496</v>
      </c>
      <c r="B49" t="s">
        <v>20</v>
      </c>
      <c r="C49" t="s">
        <v>18</v>
      </c>
      <c r="D49" t="s">
        <v>26</v>
      </c>
      <c r="E49" s="3">
        <v>130</v>
      </c>
      <c r="F49" s="4">
        <f t="shared" si="0"/>
        <v>600</v>
      </c>
      <c r="G49" s="4">
        <f t="shared" si="1"/>
        <v>400</v>
      </c>
      <c r="H49" s="4">
        <f t="shared" si="2"/>
        <v>78000</v>
      </c>
      <c r="I49" s="6">
        <f t="shared" si="3"/>
        <v>26000</v>
      </c>
    </row>
    <row r="50" spans="1:9" x14ac:dyDescent="0.25">
      <c r="A50" s="2">
        <v>44502</v>
      </c>
      <c r="B50" t="s">
        <v>17</v>
      </c>
      <c r="C50" t="s">
        <v>15</v>
      </c>
      <c r="D50" t="s">
        <v>13</v>
      </c>
      <c r="E50" s="3">
        <v>60</v>
      </c>
      <c r="F50" s="4">
        <f t="shared" si="0"/>
        <v>3500</v>
      </c>
      <c r="G50" s="4">
        <f t="shared" si="1"/>
        <v>2500</v>
      </c>
      <c r="H50" s="4">
        <f t="shared" si="2"/>
        <v>210000</v>
      </c>
      <c r="I50" s="6">
        <f t="shared" si="3"/>
        <v>60000</v>
      </c>
    </row>
    <row r="51" spans="1:9" x14ac:dyDescent="0.25">
      <c r="A51" s="2">
        <v>43958</v>
      </c>
      <c r="B51" t="s">
        <v>11</v>
      </c>
      <c r="C51" t="s">
        <v>12</v>
      </c>
      <c r="D51" t="s">
        <v>10</v>
      </c>
      <c r="E51" s="3">
        <v>73</v>
      </c>
      <c r="F51" s="4">
        <f t="shared" si="0"/>
        <v>6000</v>
      </c>
      <c r="G51" s="4">
        <f t="shared" si="1"/>
        <v>4000</v>
      </c>
      <c r="H51" s="4">
        <f t="shared" si="2"/>
        <v>438000</v>
      </c>
      <c r="I51" s="6">
        <f t="shared" si="3"/>
        <v>146000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72EAA-BFCE-44A8-A9FC-A9FE1348C3D8}">
  <dimension ref="A3:K14"/>
  <sheetViews>
    <sheetView topLeftCell="A5" zoomScaleNormal="100" workbookViewId="0">
      <selection activeCell="T38" sqref="T38"/>
    </sheetView>
  </sheetViews>
  <sheetFormatPr defaultRowHeight="15" x14ac:dyDescent="0.25"/>
  <cols>
    <col min="1" max="1" width="13.140625" bestFit="1" customWidth="1"/>
    <col min="2" max="2" width="17.28515625" bestFit="1" customWidth="1"/>
    <col min="3" max="3" width="13.42578125" bestFit="1" customWidth="1"/>
    <col min="4" max="4" width="13.140625" bestFit="1" customWidth="1"/>
    <col min="5" max="5" width="17.28515625" bestFit="1" customWidth="1"/>
    <col min="6" max="6" width="13.42578125" bestFit="1" customWidth="1"/>
    <col min="7" max="7" width="13.140625" bestFit="1" customWidth="1"/>
    <col min="8" max="8" width="17.28515625" bestFit="1" customWidth="1"/>
    <col min="9" max="9" width="14.42578125" bestFit="1" customWidth="1"/>
    <col min="10" max="10" width="13.140625" bestFit="1" customWidth="1"/>
    <col min="11" max="11" width="16.42578125" bestFit="1" customWidth="1"/>
  </cols>
  <sheetData>
    <row r="3" spans="1:11" x14ac:dyDescent="0.25">
      <c r="A3" s="7" t="s">
        <v>35</v>
      </c>
      <c r="B3" t="s">
        <v>36</v>
      </c>
      <c r="D3" s="7" t="s">
        <v>35</v>
      </c>
      <c r="E3" t="s">
        <v>36</v>
      </c>
      <c r="G3" s="7" t="s">
        <v>35</v>
      </c>
      <c r="H3" t="s">
        <v>36</v>
      </c>
      <c r="J3" s="7" t="s">
        <v>35</v>
      </c>
      <c r="K3" t="s">
        <v>37</v>
      </c>
    </row>
    <row r="4" spans="1:11" x14ac:dyDescent="0.25">
      <c r="A4" s="3" t="s">
        <v>12</v>
      </c>
      <c r="B4" s="9">
        <v>3534400</v>
      </c>
      <c r="D4" s="3" t="s">
        <v>16</v>
      </c>
      <c r="E4" s="9">
        <v>547200</v>
      </c>
      <c r="G4" s="3" t="s">
        <v>8</v>
      </c>
      <c r="H4" s="9">
        <v>1591600</v>
      </c>
      <c r="J4" s="3" t="s">
        <v>16</v>
      </c>
      <c r="K4" s="8">
        <v>456</v>
      </c>
    </row>
    <row r="5" spans="1:11" x14ac:dyDescent="0.25">
      <c r="A5" s="3" t="s">
        <v>18</v>
      </c>
      <c r="B5" s="9">
        <v>2661400</v>
      </c>
      <c r="D5" s="3" t="s">
        <v>13</v>
      </c>
      <c r="E5" s="9">
        <v>2222500</v>
      </c>
      <c r="G5" s="3" t="s">
        <v>25</v>
      </c>
      <c r="H5" s="9">
        <v>677600</v>
      </c>
      <c r="J5" s="3" t="s">
        <v>13</v>
      </c>
      <c r="K5" s="8">
        <v>635</v>
      </c>
    </row>
    <row r="6" spans="1:11" x14ac:dyDescent="0.25">
      <c r="A6" s="3" t="s">
        <v>15</v>
      </c>
      <c r="B6" s="9">
        <v>2870600</v>
      </c>
      <c r="D6" s="3" t="s">
        <v>26</v>
      </c>
      <c r="E6" s="9">
        <v>706800</v>
      </c>
      <c r="G6" s="3" t="s">
        <v>17</v>
      </c>
      <c r="H6" s="9">
        <v>1957000</v>
      </c>
      <c r="J6" s="3" t="s">
        <v>26</v>
      </c>
      <c r="K6" s="8">
        <v>1178</v>
      </c>
    </row>
    <row r="7" spans="1:11" x14ac:dyDescent="0.25">
      <c r="A7" s="3" t="s">
        <v>9</v>
      </c>
      <c r="B7" s="9">
        <v>3878100</v>
      </c>
      <c r="D7" s="3" t="s">
        <v>19</v>
      </c>
      <c r="E7" s="9">
        <v>898000</v>
      </c>
      <c r="G7" s="3" t="s">
        <v>22</v>
      </c>
      <c r="H7" s="9">
        <v>1661400</v>
      </c>
      <c r="J7" s="3" t="s">
        <v>19</v>
      </c>
      <c r="K7" s="8">
        <v>898</v>
      </c>
    </row>
    <row r="8" spans="1:11" x14ac:dyDescent="0.25">
      <c r="A8" s="3" t="s">
        <v>29</v>
      </c>
      <c r="B8" s="9">
        <v>12944500</v>
      </c>
      <c r="D8" s="3" t="s">
        <v>28</v>
      </c>
      <c r="E8" s="9">
        <v>2350000</v>
      </c>
      <c r="G8" s="3" t="s">
        <v>24</v>
      </c>
      <c r="H8" s="9">
        <v>1741200</v>
      </c>
      <c r="J8" s="3" t="s">
        <v>28</v>
      </c>
      <c r="K8" s="8">
        <v>235</v>
      </c>
    </row>
    <row r="9" spans="1:11" x14ac:dyDescent="0.25">
      <c r="D9" s="3" t="s">
        <v>21</v>
      </c>
      <c r="E9" s="9">
        <v>3196000</v>
      </c>
      <c r="G9" s="3" t="s">
        <v>14</v>
      </c>
      <c r="H9" s="9">
        <v>1110000</v>
      </c>
      <c r="J9" s="3" t="s">
        <v>21</v>
      </c>
      <c r="K9" s="8">
        <v>799</v>
      </c>
    </row>
    <row r="10" spans="1:11" x14ac:dyDescent="0.25">
      <c r="D10" s="3" t="s">
        <v>10</v>
      </c>
      <c r="E10" s="9">
        <v>3024000</v>
      </c>
      <c r="G10" s="3" t="s">
        <v>11</v>
      </c>
      <c r="H10" s="9">
        <v>1777400</v>
      </c>
      <c r="J10" s="3" t="s">
        <v>10</v>
      </c>
      <c r="K10" s="8">
        <v>504</v>
      </c>
    </row>
    <row r="11" spans="1:11" x14ac:dyDescent="0.25">
      <c r="D11" s="3" t="s">
        <v>29</v>
      </c>
      <c r="E11" s="9">
        <v>12944500</v>
      </c>
      <c r="G11" s="3" t="s">
        <v>20</v>
      </c>
      <c r="H11" s="9">
        <v>1065400</v>
      </c>
      <c r="J11" s="3" t="s">
        <v>29</v>
      </c>
      <c r="K11" s="8">
        <v>4705</v>
      </c>
    </row>
    <row r="12" spans="1:11" x14ac:dyDescent="0.25">
      <c r="G12" s="3" t="s">
        <v>27</v>
      </c>
      <c r="H12" s="9">
        <v>784400</v>
      </c>
    </row>
    <row r="13" spans="1:11" x14ac:dyDescent="0.25">
      <c r="G13" s="3" t="s">
        <v>23</v>
      </c>
      <c r="H13" s="9">
        <v>578500</v>
      </c>
    </row>
    <row r="14" spans="1:11" x14ac:dyDescent="0.25">
      <c r="G14" s="3" t="s">
        <v>29</v>
      </c>
      <c r="H14" s="9">
        <v>12944500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71B7-9337-43F6-BD54-4BE394D61AAC}">
  <dimension ref="AF12:AN21"/>
  <sheetViews>
    <sheetView showGridLines="0" showRowColHeaders="0" tabSelected="1" topLeftCell="W1" zoomScale="54" zoomScaleNormal="109" workbookViewId="0">
      <selection activeCell="Y26" sqref="Y26"/>
    </sheetView>
  </sheetViews>
  <sheetFormatPr defaultRowHeight="15" x14ac:dyDescent="0.25"/>
  <sheetData>
    <row r="12" spans="32:32" x14ac:dyDescent="0.25">
      <c r="AF12" t="s">
        <v>34</v>
      </c>
    </row>
    <row r="21" spans="40:40" x14ac:dyDescent="0.25">
      <c r="AN21"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SalesData</vt:lpstr>
      <vt:lpstr>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sam moses</cp:lastModifiedBy>
  <dcterms:created xsi:type="dcterms:W3CDTF">2024-05-30T14:35:02Z</dcterms:created>
  <dcterms:modified xsi:type="dcterms:W3CDTF">2025-10-02T14:11:36Z</dcterms:modified>
</cp:coreProperties>
</file>